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firstSheet="3" activeTab="9"/>
  </bookViews>
  <sheets>
    <sheet name="Summary" sheetId="11" r:id="rId1"/>
    <sheet name="Study 2" sheetId="4" r:id="rId2"/>
    <sheet name="Study 2 Delv Dth By Location" sheetId="13" r:id="rId3"/>
    <sheet name="Study 1" sheetId="1" r:id="rId4"/>
    <sheet name="Study 1b" sheetId="9" r:id="rId5"/>
    <sheet name="Study 3" sheetId="5" r:id="rId6"/>
    <sheet name="Study 3b" sheetId="12" r:id="rId7"/>
    <sheet name="Study 4a" sheetId="6" r:id="rId8"/>
    <sheet name="Study 4b" sheetId="7" r:id="rId9"/>
    <sheet name="Customer Request Matrix" sheetId="8" r:id="rId10"/>
  </sheets>
  <definedNames>
    <definedName name="_xlnm.Print_Area" localSheetId="9">'Customer Request Matrix'!$A$1:$V$192</definedName>
    <definedName name="_xlnm.Print_Titles" localSheetId="9">'Customer Request Matrix'!$1:$1</definedName>
    <definedName name="_xlnm.Print_Titles" localSheetId="3">'Study 1'!$A:$E,'Study 1'!$1:$6</definedName>
    <definedName name="_xlnm.Print_Titles" localSheetId="4">'Study 1b'!$A:$E,'Study 1b'!$1:$6</definedName>
    <definedName name="_xlnm.Print_Titles" localSheetId="1">'Study 2'!$A:$E,'Study 2'!$1:$6</definedName>
    <definedName name="_xlnm.Print_Titles" localSheetId="2">'Study 2 Delv Dth By Location'!$1:$1</definedName>
    <definedName name="_xlnm.Print_Titles" localSheetId="5">'Study 3'!$A:$E,'Study 3'!$1:$6</definedName>
    <definedName name="_xlnm.Print_Titles" localSheetId="6">'Study 3b'!$A:$E,'Study 3b'!$1:$6</definedName>
    <definedName name="_xlnm.Print_Titles" localSheetId="7">'Study 4a'!$A:$E,'Study 4a'!$1:$6</definedName>
    <definedName name="_xlnm.Print_Titles" localSheetId="8">'Study 4b'!$A:$E,'Study 4b'!$1:$6</definedName>
    <definedName name="_xlnm.Print_Titles" localSheetId="0">Summary!$1:$12</definedName>
  </definedNames>
  <calcPr calcId="92512" fullCalcOnLoad="1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B10" i="1"/>
  <c r="D10" i="1"/>
  <c r="E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0" i="1"/>
  <c r="AC10" i="1"/>
  <c r="AD10" i="1"/>
  <c r="AE10" i="1"/>
  <c r="AF10" i="1"/>
  <c r="AG10" i="1"/>
  <c r="AH10" i="1"/>
  <c r="AI10" i="1"/>
  <c r="AK10" i="1"/>
  <c r="AL10" i="1"/>
  <c r="AM10" i="1"/>
  <c r="AN10" i="1"/>
  <c r="AP10" i="1"/>
  <c r="AQ10" i="1"/>
  <c r="AR10" i="1"/>
  <c r="AS10" i="1"/>
  <c r="E14" i="1"/>
  <c r="E15" i="1"/>
  <c r="E16" i="1"/>
  <c r="E17" i="1"/>
  <c r="E18" i="1"/>
  <c r="E19" i="1"/>
  <c r="E20" i="1"/>
  <c r="D21" i="1"/>
  <c r="E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AA21" i="1"/>
  <c r="AC21" i="1"/>
  <c r="AD21" i="1"/>
  <c r="AE21" i="1"/>
  <c r="AF21" i="1"/>
  <c r="AG21" i="1"/>
  <c r="AH21" i="1"/>
  <c r="AI21" i="1"/>
  <c r="AK21" i="1"/>
  <c r="AL21" i="1"/>
  <c r="AM21" i="1"/>
  <c r="AN2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D125" i="1"/>
  <c r="E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AA125" i="1"/>
  <c r="AC125" i="1"/>
  <c r="AD125" i="1"/>
  <c r="AE125" i="1"/>
  <c r="AF125" i="1"/>
  <c r="AG125" i="1"/>
  <c r="AH125" i="1"/>
  <c r="AI125" i="1"/>
  <c r="AK125" i="1"/>
  <c r="AL125" i="1"/>
  <c r="AM125" i="1"/>
  <c r="AN125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152" i="1"/>
  <c r="E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AA152" i="1"/>
  <c r="AC152" i="1"/>
  <c r="AD152" i="1"/>
  <c r="AE152" i="1"/>
  <c r="AF152" i="1"/>
  <c r="AG152" i="1"/>
  <c r="AH152" i="1"/>
  <c r="AI152" i="1"/>
  <c r="AK152" i="1"/>
  <c r="AL152" i="1"/>
  <c r="AM152" i="1"/>
  <c r="AN152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D181" i="1"/>
  <c r="E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AA181" i="1"/>
  <c r="AC181" i="1"/>
  <c r="AD181" i="1"/>
  <c r="AE181" i="1"/>
  <c r="AF181" i="1"/>
  <c r="AG181" i="1"/>
  <c r="AH181" i="1"/>
  <c r="AI181" i="1"/>
  <c r="AK181" i="1"/>
  <c r="AL181" i="1"/>
  <c r="AM181" i="1"/>
  <c r="AN181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D203" i="1"/>
  <c r="E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AA203" i="1"/>
  <c r="AC203" i="1"/>
  <c r="AD203" i="1"/>
  <c r="AE203" i="1"/>
  <c r="AF203" i="1"/>
  <c r="AG203" i="1"/>
  <c r="AH203" i="1"/>
  <c r="AI203" i="1"/>
  <c r="AK203" i="1"/>
  <c r="AL203" i="1"/>
  <c r="AM203" i="1"/>
  <c r="AN203" i="1"/>
  <c r="D205" i="1"/>
  <c r="E205" i="1"/>
  <c r="D206" i="1"/>
  <c r="E206" i="1"/>
  <c r="D208" i="1"/>
  <c r="E208" i="1"/>
  <c r="D210" i="1"/>
  <c r="E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AA210" i="1"/>
  <c r="AC210" i="1"/>
  <c r="AD210" i="1"/>
  <c r="AE210" i="1"/>
  <c r="AF210" i="1"/>
  <c r="AG210" i="1"/>
  <c r="AH210" i="1"/>
  <c r="AI210" i="1"/>
  <c r="AK210" i="1"/>
  <c r="AL210" i="1"/>
  <c r="AM210" i="1"/>
  <c r="AN210" i="1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B10" i="9"/>
  <c r="D10" i="9"/>
  <c r="E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A10" i="9"/>
  <c r="AC10" i="9"/>
  <c r="AD10" i="9"/>
  <c r="AE10" i="9"/>
  <c r="AF10" i="9"/>
  <c r="AG10" i="9"/>
  <c r="AH10" i="9"/>
  <c r="AI10" i="9"/>
  <c r="AK10" i="9"/>
  <c r="AL10" i="9"/>
  <c r="AM10" i="9"/>
  <c r="AN10" i="9"/>
  <c r="AP10" i="9"/>
  <c r="AQ10" i="9"/>
  <c r="AR10" i="9"/>
  <c r="AS10" i="9"/>
  <c r="E14" i="9"/>
  <c r="E15" i="9"/>
  <c r="E16" i="9"/>
  <c r="E17" i="9"/>
  <c r="E18" i="9"/>
  <c r="E19" i="9"/>
  <c r="E20" i="9"/>
  <c r="D21" i="9"/>
  <c r="E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A21" i="9"/>
  <c r="AC21" i="9"/>
  <c r="AD21" i="9"/>
  <c r="AE21" i="9"/>
  <c r="AF21" i="9"/>
  <c r="AG21" i="9"/>
  <c r="AH21" i="9"/>
  <c r="AI21" i="9"/>
  <c r="AK21" i="9"/>
  <c r="AL21" i="9"/>
  <c r="AM21" i="9"/>
  <c r="AN21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D125" i="9"/>
  <c r="E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AA125" i="9"/>
  <c r="AC125" i="9"/>
  <c r="AD125" i="9"/>
  <c r="AE125" i="9"/>
  <c r="AF125" i="9"/>
  <c r="AG125" i="9"/>
  <c r="AH125" i="9"/>
  <c r="AI125" i="9"/>
  <c r="AK125" i="9"/>
  <c r="AL125" i="9"/>
  <c r="AM125" i="9"/>
  <c r="AN125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D152" i="9"/>
  <c r="E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AA152" i="9"/>
  <c r="AC152" i="9"/>
  <c r="AD152" i="9"/>
  <c r="AE152" i="9"/>
  <c r="AF152" i="9"/>
  <c r="AG152" i="9"/>
  <c r="AH152" i="9"/>
  <c r="AI152" i="9"/>
  <c r="AK152" i="9"/>
  <c r="AL152" i="9"/>
  <c r="AM152" i="9"/>
  <c r="AN152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D181" i="9"/>
  <c r="E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AA181" i="9"/>
  <c r="AC181" i="9"/>
  <c r="AD181" i="9"/>
  <c r="AE181" i="9"/>
  <c r="AF181" i="9"/>
  <c r="AG181" i="9"/>
  <c r="AH181" i="9"/>
  <c r="AI181" i="9"/>
  <c r="AK181" i="9"/>
  <c r="AL181" i="9"/>
  <c r="AM181" i="9"/>
  <c r="AN181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D203" i="9"/>
  <c r="E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AA203" i="9"/>
  <c r="AC203" i="9"/>
  <c r="AD203" i="9"/>
  <c r="AE203" i="9"/>
  <c r="AF203" i="9"/>
  <c r="AG203" i="9"/>
  <c r="AH203" i="9"/>
  <c r="AI203" i="9"/>
  <c r="AK203" i="9"/>
  <c r="AL203" i="9"/>
  <c r="AM203" i="9"/>
  <c r="AN203" i="9"/>
  <c r="D205" i="9"/>
  <c r="E205" i="9"/>
  <c r="D206" i="9"/>
  <c r="E206" i="9"/>
  <c r="D208" i="9"/>
  <c r="E208" i="9"/>
  <c r="D210" i="9"/>
  <c r="E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AA210" i="9"/>
  <c r="AC210" i="9"/>
  <c r="AD210" i="9"/>
  <c r="AE210" i="9"/>
  <c r="AF210" i="9"/>
  <c r="AG210" i="9"/>
  <c r="AH210" i="9"/>
  <c r="AI210" i="9"/>
  <c r="AK210" i="9"/>
  <c r="AL210" i="9"/>
  <c r="AM210" i="9"/>
  <c r="AN210" i="9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B10" i="4"/>
  <c r="D10" i="4"/>
  <c r="E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A10" i="4"/>
  <c r="AC10" i="4"/>
  <c r="AD10" i="4"/>
  <c r="AE10" i="4"/>
  <c r="AF10" i="4"/>
  <c r="AG10" i="4"/>
  <c r="AH10" i="4"/>
  <c r="AI10" i="4"/>
  <c r="AK10" i="4"/>
  <c r="AL10" i="4"/>
  <c r="AM10" i="4"/>
  <c r="AN10" i="4"/>
  <c r="AP10" i="4"/>
  <c r="AQ10" i="4"/>
  <c r="AR10" i="4"/>
  <c r="AS10" i="4"/>
  <c r="E14" i="4"/>
  <c r="E15" i="4"/>
  <c r="E16" i="4"/>
  <c r="E17" i="4"/>
  <c r="E18" i="4"/>
  <c r="E19" i="4"/>
  <c r="E20" i="4"/>
  <c r="D21" i="4"/>
  <c r="E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A21" i="4"/>
  <c r="AC21" i="4"/>
  <c r="AD21" i="4"/>
  <c r="AE21" i="4"/>
  <c r="AF21" i="4"/>
  <c r="AG21" i="4"/>
  <c r="AH21" i="4"/>
  <c r="AI21" i="4"/>
  <c r="AK21" i="4"/>
  <c r="AL21" i="4"/>
  <c r="AM21" i="4"/>
  <c r="AN21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D125" i="4"/>
  <c r="E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A125" i="4"/>
  <c r="AC125" i="4"/>
  <c r="AD125" i="4"/>
  <c r="AE125" i="4"/>
  <c r="AF125" i="4"/>
  <c r="AG125" i="4"/>
  <c r="AH125" i="4"/>
  <c r="AI125" i="4"/>
  <c r="AK125" i="4"/>
  <c r="AL125" i="4"/>
  <c r="AM125" i="4"/>
  <c r="AN125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D152" i="4"/>
  <c r="E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A152" i="4"/>
  <c r="AC152" i="4"/>
  <c r="AD152" i="4"/>
  <c r="AE152" i="4"/>
  <c r="AF152" i="4"/>
  <c r="AG152" i="4"/>
  <c r="AH152" i="4"/>
  <c r="AI152" i="4"/>
  <c r="AK152" i="4"/>
  <c r="AL152" i="4"/>
  <c r="AM152" i="4"/>
  <c r="AN152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D181" i="4"/>
  <c r="E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AA181" i="4"/>
  <c r="AC181" i="4"/>
  <c r="AD181" i="4"/>
  <c r="AE181" i="4"/>
  <c r="AF181" i="4"/>
  <c r="AG181" i="4"/>
  <c r="AH181" i="4"/>
  <c r="AI181" i="4"/>
  <c r="AK181" i="4"/>
  <c r="AL181" i="4"/>
  <c r="AM181" i="4"/>
  <c r="AN181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D203" i="4"/>
  <c r="E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AA203" i="4"/>
  <c r="AC203" i="4"/>
  <c r="AD203" i="4"/>
  <c r="AE203" i="4"/>
  <c r="AF203" i="4"/>
  <c r="AG203" i="4"/>
  <c r="AH203" i="4"/>
  <c r="AI203" i="4"/>
  <c r="AK203" i="4"/>
  <c r="AL203" i="4"/>
  <c r="AM203" i="4"/>
  <c r="AN203" i="4"/>
  <c r="D205" i="4"/>
  <c r="E205" i="4"/>
  <c r="D206" i="4"/>
  <c r="E206" i="4"/>
  <c r="D208" i="4"/>
  <c r="E208" i="4"/>
  <c r="D210" i="4"/>
  <c r="E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AA210" i="4"/>
  <c r="AC210" i="4"/>
  <c r="AD210" i="4"/>
  <c r="AE210" i="4"/>
  <c r="AF210" i="4"/>
  <c r="AG210" i="4"/>
  <c r="AH210" i="4"/>
  <c r="AI210" i="4"/>
  <c r="AK210" i="4"/>
  <c r="AL210" i="4"/>
  <c r="AM210" i="4"/>
  <c r="AN210" i="4"/>
  <c r="F7" i="13"/>
  <c r="F8" i="13"/>
  <c r="F10" i="13"/>
  <c r="F11" i="13"/>
  <c r="F17" i="13"/>
  <c r="F18" i="13"/>
  <c r="F24" i="13"/>
  <c r="F25" i="13"/>
  <c r="F27" i="13"/>
  <c r="F28" i="13"/>
  <c r="F30" i="13"/>
  <c r="F31" i="13"/>
  <c r="F33" i="13"/>
  <c r="F34" i="13"/>
  <c r="F37" i="13"/>
  <c r="F38" i="13"/>
  <c r="F44" i="13"/>
  <c r="F45" i="13"/>
  <c r="F51" i="13"/>
  <c r="F52" i="13"/>
  <c r="F58" i="13"/>
  <c r="F64" i="13"/>
  <c r="F70" i="13"/>
  <c r="F71" i="13"/>
  <c r="F77" i="13"/>
  <c r="F78" i="13"/>
  <c r="F84" i="13"/>
  <c r="F85" i="13"/>
  <c r="F91" i="13"/>
  <c r="F92" i="13"/>
  <c r="F95" i="13"/>
  <c r="F96" i="13"/>
  <c r="F104" i="13"/>
  <c r="F105" i="13"/>
  <c r="F107" i="13"/>
  <c r="F108" i="13"/>
  <c r="F116" i="13"/>
  <c r="F117" i="13"/>
  <c r="F123" i="13"/>
  <c r="F129" i="13"/>
  <c r="F130" i="13"/>
  <c r="F132" i="13"/>
  <c r="F134" i="13"/>
  <c r="F136" i="13"/>
  <c r="F138" i="13"/>
  <c r="F140" i="13"/>
  <c r="F142" i="13"/>
  <c r="F144" i="13"/>
  <c r="F145" i="13"/>
  <c r="F147" i="13"/>
  <c r="F148" i="13"/>
  <c r="F154" i="13"/>
  <c r="F155" i="13"/>
  <c r="F161" i="13"/>
  <c r="F162" i="13"/>
  <c r="F170" i="13"/>
  <c r="F171" i="13"/>
  <c r="F179" i="13"/>
  <c r="F180" i="13"/>
  <c r="F186" i="13"/>
  <c r="F187" i="13"/>
  <c r="F190" i="13"/>
  <c r="F193" i="13"/>
  <c r="F196" i="13"/>
  <c r="F199" i="13"/>
  <c r="F202" i="13"/>
  <c r="F205" i="13"/>
  <c r="F208" i="13"/>
  <c r="F211" i="13"/>
  <c r="F214" i="13"/>
  <c r="F217" i="13"/>
  <c r="F220" i="13"/>
  <c r="F223" i="13"/>
  <c r="F226" i="13"/>
  <c r="F229" i="13"/>
  <c r="F232" i="13"/>
  <c r="F235" i="13"/>
  <c r="F238" i="13"/>
  <c r="F241" i="13"/>
  <c r="F244" i="13"/>
  <c r="F247" i="13"/>
  <c r="F250" i="13"/>
  <c r="F253" i="13"/>
  <c r="F256" i="13"/>
  <c r="F259" i="13"/>
  <c r="F262" i="13"/>
  <c r="F265" i="13"/>
  <c r="F268" i="13"/>
  <c r="F269" i="13"/>
  <c r="F275" i="13"/>
  <c r="F276" i="13"/>
  <c r="F282" i="13"/>
  <c r="F288" i="13"/>
  <c r="F294" i="13"/>
  <c r="F300" i="13"/>
  <c r="F306" i="13"/>
  <c r="F312" i="13"/>
  <c r="F318" i="13"/>
  <c r="F324" i="13"/>
  <c r="F325" i="13"/>
  <c r="F329" i="13"/>
  <c r="F330" i="13"/>
  <c r="F333" i="13"/>
  <c r="F334" i="13"/>
  <c r="F338" i="13"/>
  <c r="F339" i="13"/>
  <c r="F342" i="13"/>
  <c r="F343" i="13"/>
  <c r="F345" i="13"/>
  <c r="F346" i="13"/>
  <c r="F352" i="13"/>
  <c r="F353" i="13"/>
  <c r="F359" i="13"/>
  <c r="F360" i="13"/>
  <c r="F366" i="13"/>
  <c r="F367" i="13"/>
  <c r="F373" i="13"/>
  <c r="F374" i="13"/>
  <c r="F380" i="13"/>
  <c r="F386" i="13"/>
  <c r="F387" i="13"/>
  <c r="F389" i="13"/>
  <c r="F390" i="13"/>
  <c r="F393" i="13"/>
  <c r="F394" i="13"/>
  <c r="F398" i="13"/>
  <c r="F399" i="13"/>
  <c r="F403" i="13"/>
  <c r="F404" i="13"/>
  <c r="F406" i="13"/>
  <c r="F407" i="13"/>
  <c r="F410" i="13"/>
  <c r="F411" i="13"/>
  <c r="F415" i="13"/>
  <c r="F416" i="13"/>
  <c r="F418" i="13"/>
  <c r="F419" i="13"/>
  <c r="F427" i="13"/>
  <c r="F435" i="13"/>
  <c r="F436" i="13"/>
  <c r="F438" i="13"/>
  <c r="F439" i="13"/>
  <c r="F445" i="13"/>
  <c r="F446" i="13"/>
  <c r="F448" i="13"/>
  <c r="F449" i="13"/>
  <c r="F455" i="13"/>
  <c r="F456" i="13"/>
  <c r="F458" i="13"/>
  <c r="F459" i="13"/>
  <c r="F461" i="13"/>
  <c r="F462" i="13"/>
  <c r="F464" i="13"/>
  <c r="F465" i="13"/>
  <c r="F467" i="13"/>
  <c r="F468" i="13"/>
  <c r="F472" i="13"/>
  <c r="F473" i="13"/>
  <c r="F477" i="13"/>
  <c r="F478" i="13"/>
  <c r="F482" i="13"/>
  <c r="F483" i="13"/>
  <c r="F490" i="13"/>
  <c r="F491" i="13"/>
  <c r="F495" i="13"/>
  <c r="F496" i="13"/>
  <c r="F498" i="13"/>
  <c r="F499" i="13"/>
  <c r="F501" i="13"/>
  <c r="F502" i="13"/>
  <c r="F507" i="13"/>
  <c r="F508" i="13"/>
  <c r="F515" i="13"/>
  <c r="F522" i="13"/>
  <c r="F523" i="13"/>
  <c r="F525" i="13"/>
  <c r="F526" i="13"/>
  <c r="F528" i="13"/>
  <c r="F529" i="13"/>
  <c r="F531" i="13"/>
  <c r="F532" i="13"/>
  <c r="F539" i="13"/>
  <c r="F540" i="13"/>
  <c r="F547" i="13"/>
  <c r="F548" i="13"/>
  <c r="F555" i="13"/>
  <c r="F556" i="13"/>
  <c r="F563" i="13"/>
  <c r="F564" i="13"/>
  <c r="F567" i="13"/>
  <c r="F568" i="13"/>
  <c r="F576" i="13"/>
  <c r="F577" i="13"/>
  <c r="F579" i="13"/>
  <c r="F580" i="13"/>
  <c r="F582" i="13"/>
  <c r="F583" i="13"/>
  <c r="F591" i="13"/>
  <c r="F592" i="13"/>
  <c r="F600" i="13"/>
  <c r="F601" i="13"/>
  <c r="F603" i="13"/>
  <c r="F604" i="13"/>
  <c r="F606" i="13"/>
  <c r="F607" i="13"/>
  <c r="F611" i="13"/>
  <c r="F612" i="13"/>
  <c r="F618" i="13"/>
  <c r="F619" i="13"/>
  <c r="F622" i="13"/>
  <c r="F623" i="13"/>
  <c r="F625" i="13"/>
  <c r="F626" i="13"/>
  <c r="F628" i="13"/>
  <c r="F629" i="13"/>
  <c r="F634" i="13"/>
  <c r="F635" i="13"/>
  <c r="F639" i="13"/>
  <c r="F640" i="13"/>
  <c r="F642" i="13"/>
  <c r="F643" i="13"/>
  <c r="F645" i="13"/>
  <c r="F646" i="13"/>
  <c r="F648" i="13"/>
  <c r="F649" i="13"/>
  <c r="F651" i="13"/>
  <c r="F652" i="13"/>
  <c r="F654" i="13"/>
  <c r="F655" i="13"/>
  <c r="F657" i="13"/>
  <c r="F658" i="13"/>
  <c r="F664" i="13"/>
  <c r="F665" i="13"/>
  <c r="F671" i="13"/>
  <c r="F672" i="13"/>
  <c r="F680" i="13"/>
  <c r="F681" i="13"/>
  <c r="F683" i="13"/>
  <c r="F685" i="13"/>
  <c r="F687" i="13"/>
  <c r="F689" i="13"/>
  <c r="F690" i="13"/>
  <c r="F692" i="13"/>
  <c r="F693" i="13"/>
  <c r="F699" i="13"/>
  <c r="F705" i="13"/>
  <c r="F706" i="13"/>
  <c r="F708" i="13"/>
  <c r="F709" i="13"/>
  <c r="F711" i="13"/>
  <c r="F712" i="13"/>
  <c r="F718" i="13"/>
  <c r="F719" i="13"/>
  <c r="F725" i="13"/>
  <c r="F726" i="13"/>
  <c r="F732" i="13"/>
  <c r="F733" i="13"/>
  <c r="F735" i="13"/>
  <c r="F736" i="13"/>
  <c r="F742" i="13"/>
  <c r="F748" i="13"/>
  <c r="F754" i="13"/>
  <c r="F760" i="13"/>
  <c r="F766" i="13"/>
  <c r="F772" i="13"/>
  <c r="F778" i="13"/>
  <c r="F784" i="13"/>
  <c r="F790" i="13"/>
  <c r="F796" i="13"/>
  <c r="F802" i="13"/>
  <c r="F808" i="13"/>
  <c r="F814" i="13"/>
  <c r="F820" i="13"/>
  <c r="F826" i="13"/>
  <c r="F832" i="13"/>
  <c r="F838" i="13"/>
  <c r="F844" i="13"/>
  <c r="F850" i="13"/>
  <c r="F856" i="13"/>
  <c r="F857" i="13"/>
  <c r="F863" i="13"/>
  <c r="F864" i="13"/>
  <c r="F866" i="13"/>
  <c r="F867" i="13"/>
  <c r="F872" i="13"/>
  <c r="F873" i="13"/>
  <c r="F875" i="13"/>
  <c r="F876" i="13"/>
  <c r="F878" i="13"/>
  <c r="F879" i="13"/>
  <c r="F884" i="13"/>
  <c r="F885" i="13"/>
  <c r="F887" i="13"/>
  <c r="F888" i="13"/>
  <c r="F890" i="13"/>
  <c r="F891" i="13"/>
  <c r="F896" i="13"/>
  <c r="F897" i="13"/>
  <c r="F899" i="13"/>
  <c r="F900" i="13"/>
  <c r="F902" i="13"/>
  <c r="F903" i="13"/>
  <c r="F905" i="13"/>
  <c r="F906" i="13"/>
  <c r="F911" i="13"/>
  <c r="F912" i="13"/>
  <c r="F917" i="13"/>
  <c r="F918" i="13"/>
  <c r="F924" i="13"/>
  <c r="F925" i="13"/>
  <c r="F931" i="13"/>
  <c r="F937" i="13"/>
  <c r="F943" i="13"/>
  <c r="F949" i="13"/>
  <c r="F955" i="13"/>
  <c r="F961" i="13"/>
  <c r="F967" i="13"/>
  <c r="F973" i="13"/>
  <c r="F974" i="13"/>
  <c r="F976" i="13"/>
  <c r="F977" i="13"/>
  <c r="F979" i="13"/>
  <c r="F980" i="13"/>
  <c r="F982" i="13"/>
  <c r="F983" i="13"/>
  <c r="F989" i="13"/>
  <c r="F995" i="13"/>
  <c r="F1001" i="13"/>
  <c r="F1007" i="13"/>
  <c r="F1013" i="13"/>
  <c r="F1019" i="13"/>
  <c r="F1025" i="13"/>
  <c r="F1031" i="13"/>
  <c r="F1037" i="13"/>
  <c r="F1043" i="13"/>
  <c r="F1049" i="13"/>
  <c r="F1055" i="13"/>
  <c r="F1061" i="13"/>
  <c r="F1067" i="13"/>
  <c r="F1068" i="13"/>
  <c r="F1070" i="13"/>
  <c r="F1071" i="13"/>
  <c r="F1077" i="13"/>
  <c r="F1078" i="13"/>
  <c r="F1081" i="13"/>
  <c r="F1082" i="13"/>
  <c r="F1088" i="13"/>
  <c r="F1089" i="13"/>
  <c r="F1095" i="13"/>
  <c r="F1096" i="13"/>
  <c r="F1102" i="13"/>
  <c r="F1103" i="13"/>
  <c r="F1120" i="13"/>
  <c r="F1121" i="13"/>
  <c r="F1123" i="13"/>
  <c r="F1124" i="13"/>
  <c r="F1130" i="13"/>
  <c r="F1131" i="13"/>
  <c r="F1133" i="13"/>
  <c r="F1134" i="13"/>
  <c r="F1136" i="13"/>
  <c r="F1137" i="13"/>
  <c r="F1139" i="13"/>
  <c r="F1140" i="13"/>
  <c r="F1146" i="13"/>
  <c r="F1147" i="13"/>
  <c r="F1149" i="13"/>
  <c r="F1150" i="13"/>
  <c r="F1156" i="13"/>
  <c r="F1157" i="13"/>
  <c r="F1163" i="13"/>
  <c r="F1164" i="13"/>
  <c r="F1171" i="13"/>
  <c r="F1172" i="13"/>
  <c r="F1179" i="13"/>
  <c r="F1180" i="13"/>
  <c r="F1187" i="13"/>
  <c r="F1188" i="13"/>
  <c r="F1195" i="13"/>
  <c r="F1196" i="13"/>
  <c r="F1200" i="13"/>
  <c r="F1201" i="13"/>
  <c r="F1209" i="13"/>
  <c r="F1210" i="13"/>
  <c r="F1214" i="13"/>
  <c r="F1215" i="13"/>
  <c r="F1219" i="13"/>
  <c r="F1220" i="13"/>
  <c r="F1226" i="13"/>
  <c r="F1232" i="13"/>
  <c r="F1238" i="13"/>
  <c r="F1244" i="13"/>
  <c r="F1250" i="13"/>
  <c r="F1256" i="13"/>
  <c r="F1262" i="13"/>
  <c r="F1263" i="13"/>
  <c r="F1269" i="13"/>
  <c r="F1275" i="13"/>
  <c r="F1281" i="13"/>
  <c r="F1287" i="13"/>
  <c r="F1293" i="13"/>
  <c r="F1299" i="13"/>
  <c r="F1305" i="13"/>
  <c r="F1311" i="13"/>
  <c r="F1317" i="13"/>
  <c r="F1323" i="13"/>
  <c r="F1329" i="13"/>
  <c r="F1335" i="13"/>
  <c r="F1341" i="13"/>
  <c r="F1342" i="13"/>
  <c r="F1348" i="13"/>
  <c r="F1349" i="13"/>
  <c r="F1351" i="13"/>
  <c r="F1352" i="13"/>
  <c r="F1354" i="13"/>
  <c r="F1355" i="13"/>
  <c r="F1357" i="13"/>
  <c r="F1358" i="13"/>
  <c r="F1360" i="13"/>
  <c r="F1361" i="13"/>
  <c r="F1363" i="13"/>
  <c r="F1364" i="13"/>
  <c r="F1366" i="13"/>
  <c r="F1367" i="13"/>
  <c r="F1373" i="13"/>
  <c r="F1374" i="13"/>
  <c r="F1380" i="13"/>
  <c r="F1381" i="13"/>
  <c r="F1387" i="13"/>
  <c r="F1388" i="13"/>
  <c r="F1394" i="13"/>
  <c r="F1395" i="13"/>
  <c r="F1401" i="13"/>
  <c r="F1402" i="13"/>
  <c r="F1404" i="13"/>
  <c r="F1405" i="13"/>
  <c r="F1408" i="13"/>
  <c r="F1409" i="13"/>
  <c r="F1415" i="13"/>
  <c r="F1416" i="13"/>
  <c r="F1424" i="13"/>
  <c r="F1425" i="13"/>
  <c r="F1433" i="13"/>
  <c r="F1434" i="13"/>
  <c r="F1436" i="13"/>
  <c r="F1437" i="13"/>
  <c r="F1443" i="13"/>
  <c r="F1444" i="13"/>
  <c r="F1446" i="13"/>
  <c r="F1447" i="13"/>
  <c r="F1453" i="13"/>
  <c r="F1459" i="13"/>
  <c r="F1465" i="13"/>
  <c r="F1471" i="13"/>
  <c r="F1477" i="13"/>
  <c r="F1483" i="13"/>
  <c r="F1489" i="13"/>
  <c r="F1495" i="13"/>
  <c r="F1501" i="13"/>
  <c r="F1507" i="13"/>
  <c r="F1513" i="13"/>
  <c r="F1514" i="13"/>
  <c r="F1520" i="13"/>
  <c r="F1521" i="13"/>
  <c r="F1527" i="13"/>
  <c r="F1528" i="13"/>
  <c r="F1530" i="13"/>
  <c r="F1531" i="13"/>
  <c r="F1533" i="13"/>
  <c r="F1534" i="13"/>
  <c r="F1535" i="13"/>
  <c r="F1536" i="13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B10" i="5"/>
  <c r="D10" i="5"/>
  <c r="E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AA10" i="5"/>
  <c r="AC10" i="5"/>
  <c r="AD10" i="5"/>
  <c r="AE10" i="5"/>
  <c r="AF10" i="5"/>
  <c r="AG10" i="5"/>
  <c r="AH10" i="5"/>
  <c r="AI10" i="5"/>
  <c r="AK10" i="5"/>
  <c r="AL10" i="5"/>
  <c r="AM10" i="5"/>
  <c r="AN10" i="5"/>
  <c r="AP10" i="5"/>
  <c r="AQ10" i="5"/>
  <c r="AR10" i="5"/>
  <c r="AS10" i="5"/>
  <c r="E14" i="5"/>
  <c r="E15" i="5"/>
  <c r="E16" i="5"/>
  <c r="E17" i="5"/>
  <c r="E18" i="5"/>
  <c r="E19" i="5"/>
  <c r="E20" i="5"/>
  <c r="D21" i="5"/>
  <c r="E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AA21" i="5"/>
  <c r="AC21" i="5"/>
  <c r="AD21" i="5"/>
  <c r="AE21" i="5"/>
  <c r="AF21" i="5"/>
  <c r="AG21" i="5"/>
  <c r="AH21" i="5"/>
  <c r="AI21" i="5"/>
  <c r="AK21" i="5"/>
  <c r="AL21" i="5"/>
  <c r="AM21" i="5"/>
  <c r="AN21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D125" i="5"/>
  <c r="E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AA125" i="5"/>
  <c r="AC125" i="5"/>
  <c r="AD125" i="5"/>
  <c r="AE125" i="5"/>
  <c r="AF125" i="5"/>
  <c r="AG125" i="5"/>
  <c r="AH125" i="5"/>
  <c r="AI125" i="5"/>
  <c r="AK125" i="5"/>
  <c r="AL125" i="5"/>
  <c r="AM125" i="5"/>
  <c r="AN125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D152" i="5"/>
  <c r="E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AA152" i="5"/>
  <c r="AC152" i="5"/>
  <c r="AD152" i="5"/>
  <c r="AE152" i="5"/>
  <c r="AF152" i="5"/>
  <c r="AG152" i="5"/>
  <c r="AH152" i="5"/>
  <c r="AI152" i="5"/>
  <c r="AK152" i="5"/>
  <c r="AL152" i="5"/>
  <c r="AM152" i="5"/>
  <c r="AN152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D181" i="5"/>
  <c r="E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AA181" i="5"/>
  <c r="AC181" i="5"/>
  <c r="AD181" i="5"/>
  <c r="AE181" i="5"/>
  <c r="AF181" i="5"/>
  <c r="AG181" i="5"/>
  <c r="AH181" i="5"/>
  <c r="AI181" i="5"/>
  <c r="AK181" i="5"/>
  <c r="AL181" i="5"/>
  <c r="AM181" i="5"/>
  <c r="AN181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D203" i="5"/>
  <c r="E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AA203" i="5"/>
  <c r="AC203" i="5"/>
  <c r="AD203" i="5"/>
  <c r="AE203" i="5"/>
  <c r="AF203" i="5"/>
  <c r="AG203" i="5"/>
  <c r="AH203" i="5"/>
  <c r="AI203" i="5"/>
  <c r="AK203" i="5"/>
  <c r="AL203" i="5"/>
  <c r="AM203" i="5"/>
  <c r="AN203" i="5"/>
  <c r="D205" i="5"/>
  <c r="E205" i="5"/>
  <c r="D206" i="5"/>
  <c r="E206" i="5"/>
  <c r="D208" i="5"/>
  <c r="E208" i="5"/>
  <c r="D210" i="5"/>
  <c r="E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AA210" i="5"/>
  <c r="AC210" i="5"/>
  <c r="AD210" i="5"/>
  <c r="AE210" i="5"/>
  <c r="AF210" i="5"/>
  <c r="AG210" i="5"/>
  <c r="AH210" i="5"/>
  <c r="AI210" i="5"/>
  <c r="AK210" i="5"/>
  <c r="AL210" i="5"/>
  <c r="AM210" i="5"/>
  <c r="AN210" i="5"/>
  <c r="D21" i="12"/>
  <c r="E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AA21" i="12"/>
  <c r="AC21" i="12"/>
  <c r="AD21" i="12"/>
  <c r="AE21" i="12"/>
  <c r="AF21" i="12"/>
  <c r="AG21" i="12"/>
  <c r="AH21" i="12"/>
  <c r="AI21" i="12"/>
  <c r="AK21" i="12"/>
  <c r="AL21" i="12"/>
  <c r="AM21" i="12"/>
  <c r="AN21" i="12"/>
  <c r="D125" i="12"/>
  <c r="E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AA125" i="12"/>
  <c r="AC125" i="12"/>
  <c r="AD125" i="12"/>
  <c r="AE125" i="12"/>
  <c r="AF125" i="12"/>
  <c r="AG125" i="12"/>
  <c r="AH125" i="12"/>
  <c r="AI125" i="12"/>
  <c r="AK125" i="12"/>
  <c r="AL125" i="12"/>
  <c r="AM125" i="12"/>
  <c r="AN125" i="12"/>
  <c r="D152" i="12"/>
  <c r="E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AA152" i="12"/>
  <c r="AC152" i="12"/>
  <c r="AD152" i="12"/>
  <c r="AE152" i="12"/>
  <c r="AF152" i="12"/>
  <c r="AG152" i="12"/>
  <c r="AH152" i="12"/>
  <c r="AI152" i="12"/>
  <c r="AK152" i="12"/>
  <c r="AL152" i="12"/>
  <c r="AM152" i="12"/>
  <c r="AN152" i="12"/>
  <c r="D181" i="12"/>
  <c r="E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AA181" i="12"/>
  <c r="AC181" i="12"/>
  <c r="AD181" i="12"/>
  <c r="AE181" i="12"/>
  <c r="AF181" i="12"/>
  <c r="AG181" i="12"/>
  <c r="AH181" i="12"/>
  <c r="AI181" i="12"/>
  <c r="AK181" i="12"/>
  <c r="AL181" i="12"/>
  <c r="AM181" i="12"/>
  <c r="AN181" i="12"/>
  <c r="D203" i="12"/>
  <c r="E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AA203" i="12"/>
  <c r="AC203" i="12"/>
  <c r="AD203" i="12"/>
  <c r="AE203" i="12"/>
  <c r="AF203" i="12"/>
  <c r="AG203" i="12"/>
  <c r="AH203" i="12"/>
  <c r="AI203" i="12"/>
  <c r="AK203" i="12"/>
  <c r="AL203" i="12"/>
  <c r="AM203" i="12"/>
  <c r="AN203" i="12"/>
  <c r="D205" i="12"/>
  <c r="E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AA205" i="12"/>
  <c r="AC205" i="12"/>
  <c r="AD205" i="12"/>
  <c r="AE205" i="12"/>
  <c r="AF205" i="12"/>
  <c r="AG205" i="12"/>
  <c r="AH205" i="12"/>
  <c r="AI205" i="12"/>
  <c r="AK205" i="12"/>
  <c r="AL205" i="12"/>
  <c r="AM205" i="12"/>
  <c r="AN205" i="12"/>
  <c r="D206" i="12"/>
  <c r="E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AA206" i="12"/>
  <c r="AC206" i="12"/>
  <c r="AD206" i="12"/>
  <c r="AE206" i="12"/>
  <c r="AF206" i="12"/>
  <c r="AG206" i="12"/>
  <c r="AH206" i="12"/>
  <c r="AI206" i="12"/>
  <c r="AK206" i="12"/>
  <c r="AL206" i="12"/>
  <c r="AM206" i="12"/>
  <c r="AN206" i="12"/>
  <c r="D208" i="12"/>
  <c r="E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AA208" i="12"/>
  <c r="AC208" i="12"/>
  <c r="AD208" i="12"/>
  <c r="AE208" i="12"/>
  <c r="AF208" i="12"/>
  <c r="AG208" i="12"/>
  <c r="AH208" i="12"/>
  <c r="AI208" i="12"/>
  <c r="AK208" i="12"/>
  <c r="AL208" i="12"/>
  <c r="AM208" i="12"/>
  <c r="AN208" i="12"/>
  <c r="D210" i="12"/>
  <c r="E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AA210" i="12"/>
  <c r="AC210" i="12"/>
  <c r="AD210" i="12"/>
  <c r="AE210" i="12"/>
  <c r="AF210" i="12"/>
  <c r="AG210" i="12"/>
  <c r="AH210" i="12"/>
  <c r="AI210" i="12"/>
  <c r="AK210" i="12"/>
  <c r="AL210" i="12"/>
  <c r="AM210" i="12"/>
  <c r="AN210" i="12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B10" i="6"/>
  <c r="D10" i="6"/>
  <c r="E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AA10" i="6"/>
  <c r="AC10" i="6"/>
  <c r="AD10" i="6"/>
  <c r="AE10" i="6"/>
  <c r="AF10" i="6"/>
  <c r="AG10" i="6"/>
  <c r="AH10" i="6"/>
  <c r="AI10" i="6"/>
  <c r="AK10" i="6"/>
  <c r="AL10" i="6"/>
  <c r="AM10" i="6"/>
  <c r="AN10" i="6"/>
  <c r="AP10" i="6"/>
  <c r="AQ10" i="6"/>
  <c r="AR10" i="6"/>
  <c r="AS10" i="6"/>
  <c r="E14" i="6"/>
  <c r="E15" i="6"/>
  <c r="E16" i="6"/>
  <c r="E17" i="6"/>
  <c r="E18" i="6"/>
  <c r="E19" i="6"/>
  <c r="E20" i="6"/>
  <c r="D21" i="6"/>
  <c r="E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A21" i="6"/>
  <c r="AC21" i="6"/>
  <c r="AD21" i="6"/>
  <c r="AE21" i="6"/>
  <c r="AF21" i="6"/>
  <c r="AG21" i="6"/>
  <c r="AH21" i="6"/>
  <c r="AI21" i="6"/>
  <c r="AK21" i="6"/>
  <c r="AL21" i="6"/>
  <c r="AM21" i="6"/>
  <c r="AN21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D125" i="6"/>
  <c r="E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AA125" i="6"/>
  <c r="AC125" i="6"/>
  <c r="AD125" i="6"/>
  <c r="AE125" i="6"/>
  <c r="AF125" i="6"/>
  <c r="AG125" i="6"/>
  <c r="AH125" i="6"/>
  <c r="AI125" i="6"/>
  <c r="AK125" i="6"/>
  <c r="AL125" i="6"/>
  <c r="AM125" i="6"/>
  <c r="AN125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D152" i="6"/>
  <c r="E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AA152" i="6"/>
  <c r="AC152" i="6"/>
  <c r="AD152" i="6"/>
  <c r="AE152" i="6"/>
  <c r="AF152" i="6"/>
  <c r="AG152" i="6"/>
  <c r="AH152" i="6"/>
  <c r="AI152" i="6"/>
  <c r="AK152" i="6"/>
  <c r="AL152" i="6"/>
  <c r="AM152" i="6"/>
  <c r="AN152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D181" i="6"/>
  <c r="E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AA181" i="6"/>
  <c r="AC181" i="6"/>
  <c r="AD181" i="6"/>
  <c r="AE181" i="6"/>
  <c r="AF181" i="6"/>
  <c r="AG181" i="6"/>
  <c r="AH181" i="6"/>
  <c r="AI181" i="6"/>
  <c r="AK181" i="6"/>
  <c r="AL181" i="6"/>
  <c r="AM181" i="6"/>
  <c r="AN181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D203" i="6"/>
  <c r="E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AA203" i="6"/>
  <c r="AC203" i="6"/>
  <c r="AD203" i="6"/>
  <c r="AE203" i="6"/>
  <c r="AF203" i="6"/>
  <c r="AG203" i="6"/>
  <c r="AH203" i="6"/>
  <c r="AI203" i="6"/>
  <c r="AK203" i="6"/>
  <c r="AL203" i="6"/>
  <c r="AM203" i="6"/>
  <c r="AN203" i="6"/>
  <c r="D205" i="6"/>
  <c r="E205" i="6"/>
  <c r="D206" i="6"/>
  <c r="E206" i="6"/>
  <c r="D208" i="6"/>
  <c r="E208" i="6"/>
  <c r="D210" i="6"/>
  <c r="E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AA210" i="6"/>
  <c r="AC210" i="6"/>
  <c r="AD210" i="6"/>
  <c r="AE210" i="6"/>
  <c r="AF210" i="6"/>
  <c r="AG210" i="6"/>
  <c r="AH210" i="6"/>
  <c r="AI210" i="6"/>
  <c r="AK210" i="6"/>
  <c r="AL210" i="6"/>
  <c r="AM210" i="6"/>
  <c r="AN210" i="6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B10" i="7"/>
  <c r="D10" i="7"/>
  <c r="E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AA10" i="7"/>
  <c r="AC10" i="7"/>
  <c r="AD10" i="7"/>
  <c r="AE10" i="7"/>
  <c r="AF10" i="7"/>
  <c r="AG10" i="7"/>
  <c r="AH10" i="7"/>
  <c r="AI10" i="7"/>
  <c r="AK10" i="7"/>
  <c r="AL10" i="7"/>
  <c r="AM10" i="7"/>
  <c r="AN10" i="7"/>
  <c r="AP10" i="7"/>
  <c r="AQ10" i="7"/>
  <c r="AR10" i="7"/>
  <c r="AS10" i="7"/>
  <c r="E14" i="7"/>
  <c r="E15" i="7"/>
  <c r="E16" i="7"/>
  <c r="E17" i="7"/>
  <c r="E18" i="7"/>
  <c r="E19" i="7"/>
  <c r="E20" i="7"/>
  <c r="D21" i="7"/>
  <c r="E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AA21" i="7"/>
  <c r="AC21" i="7"/>
  <c r="AD21" i="7"/>
  <c r="AE21" i="7"/>
  <c r="AF21" i="7"/>
  <c r="AG21" i="7"/>
  <c r="AH21" i="7"/>
  <c r="AI21" i="7"/>
  <c r="AK21" i="7"/>
  <c r="AL21" i="7"/>
  <c r="AM21" i="7"/>
  <c r="AN21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D125" i="7"/>
  <c r="E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AA125" i="7"/>
  <c r="AC125" i="7"/>
  <c r="AD125" i="7"/>
  <c r="AE125" i="7"/>
  <c r="AF125" i="7"/>
  <c r="AG125" i="7"/>
  <c r="AH125" i="7"/>
  <c r="AI125" i="7"/>
  <c r="AK125" i="7"/>
  <c r="AL125" i="7"/>
  <c r="AM125" i="7"/>
  <c r="AN125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D152" i="7"/>
  <c r="E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AA152" i="7"/>
  <c r="AC152" i="7"/>
  <c r="AD152" i="7"/>
  <c r="AE152" i="7"/>
  <c r="AF152" i="7"/>
  <c r="AG152" i="7"/>
  <c r="AH152" i="7"/>
  <c r="AI152" i="7"/>
  <c r="AK152" i="7"/>
  <c r="AL152" i="7"/>
  <c r="AM152" i="7"/>
  <c r="AN152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D181" i="7"/>
  <c r="E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AA181" i="7"/>
  <c r="AC181" i="7"/>
  <c r="AD181" i="7"/>
  <c r="AE181" i="7"/>
  <c r="AF181" i="7"/>
  <c r="AG181" i="7"/>
  <c r="AH181" i="7"/>
  <c r="AI181" i="7"/>
  <c r="AK181" i="7"/>
  <c r="AL181" i="7"/>
  <c r="AM181" i="7"/>
  <c r="AN181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D203" i="7"/>
  <c r="E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AA203" i="7"/>
  <c r="AC203" i="7"/>
  <c r="AD203" i="7"/>
  <c r="AE203" i="7"/>
  <c r="AF203" i="7"/>
  <c r="AG203" i="7"/>
  <c r="AH203" i="7"/>
  <c r="AI203" i="7"/>
  <c r="AK203" i="7"/>
  <c r="AL203" i="7"/>
  <c r="AM203" i="7"/>
  <c r="AN203" i="7"/>
  <c r="D205" i="7"/>
  <c r="E205" i="7"/>
  <c r="D206" i="7"/>
  <c r="E206" i="7"/>
  <c r="D208" i="7"/>
  <c r="E208" i="7"/>
  <c r="D210" i="7"/>
  <c r="E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AA210" i="7"/>
  <c r="AC210" i="7"/>
  <c r="AD210" i="7"/>
  <c r="AE210" i="7"/>
  <c r="AF210" i="7"/>
  <c r="AG210" i="7"/>
  <c r="AH210" i="7"/>
  <c r="AI210" i="7"/>
  <c r="AK210" i="7"/>
  <c r="AL210" i="7"/>
  <c r="AM210" i="7"/>
  <c r="AN210" i="7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B10" i="11"/>
  <c r="D10" i="11"/>
  <c r="E10" i="11"/>
  <c r="G10" i="11"/>
  <c r="H10" i="11"/>
  <c r="J10" i="11"/>
  <c r="K10" i="11"/>
  <c r="M10" i="11"/>
  <c r="N10" i="11"/>
  <c r="P10" i="11"/>
  <c r="Q10" i="11"/>
  <c r="S10" i="11"/>
  <c r="T10" i="11"/>
  <c r="V10" i="11"/>
  <c r="W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D12" i="11"/>
  <c r="E12" i="11"/>
  <c r="G12" i="11"/>
  <c r="H12" i="11"/>
  <c r="J12" i="11"/>
  <c r="K12" i="11"/>
  <c r="M12" i="11"/>
  <c r="N12" i="11"/>
  <c r="P12" i="11"/>
  <c r="Q12" i="11"/>
  <c r="S12" i="11"/>
  <c r="T12" i="11"/>
  <c r="V12" i="11"/>
  <c r="W12" i="11"/>
  <c r="D15" i="11"/>
  <c r="E15" i="11"/>
  <c r="G15" i="11"/>
  <c r="H15" i="11"/>
  <c r="J15" i="11"/>
  <c r="K15" i="11"/>
  <c r="M15" i="11"/>
  <c r="N15" i="11"/>
  <c r="P15" i="11"/>
  <c r="Q15" i="11"/>
  <c r="S15" i="11"/>
  <c r="T15" i="11"/>
  <c r="V15" i="11"/>
  <c r="W15" i="11"/>
  <c r="D16" i="11"/>
  <c r="E16" i="11"/>
  <c r="G16" i="11"/>
  <c r="H16" i="11"/>
  <c r="J16" i="11"/>
  <c r="K16" i="11"/>
  <c r="M16" i="11"/>
  <c r="N16" i="11"/>
  <c r="P16" i="11"/>
  <c r="Q16" i="11"/>
  <c r="S16" i="11"/>
  <c r="T16" i="11"/>
  <c r="V16" i="11"/>
  <c r="W16" i="11"/>
  <c r="D17" i="11"/>
  <c r="E17" i="11"/>
  <c r="G17" i="11"/>
  <c r="H17" i="11"/>
  <c r="J17" i="11"/>
  <c r="K17" i="11"/>
  <c r="M17" i="11"/>
  <c r="N17" i="11"/>
  <c r="P17" i="11"/>
  <c r="Q17" i="11"/>
  <c r="S17" i="11"/>
  <c r="T17" i="11"/>
  <c r="V17" i="11"/>
  <c r="W17" i="11"/>
  <c r="D18" i="11"/>
  <c r="E18" i="11"/>
  <c r="G18" i="11"/>
  <c r="H18" i="11"/>
  <c r="J18" i="11"/>
  <c r="K18" i="11"/>
  <c r="M18" i="11"/>
  <c r="N18" i="11"/>
  <c r="P18" i="11"/>
  <c r="Q18" i="11"/>
  <c r="S18" i="11"/>
  <c r="T18" i="11"/>
  <c r="V18" i="11"/>
  <c r="W18" i="11"/>
  <c r="D19" i="11"/>
  <c r="E19" i="11"/>
  <c r="G19" i="11"/>
  <c r="H19" i="11"/>
  <c r="J19" i="11"/>
  <c r="K19" i="11"/>
  <c r="M19" i="11"/>
  <c r="N19" i="11"/>
  <c r="P19" i="11"/>
  <c r="Q19" i="11"/>
  <c r="S19" i="11"/>
  <c r="T19" i="11"/>
  <c r="V19" i="11"/>
  <c r="W19" i="11"/>
  <c r="D20" i="11"/>
  <c r="E20" i="11"/>
  <c r="G20" i="11"/>
  <c r="H20" i="11"/>
  <c r="J20" i="11"/>
  <c r="K20" i="11"/>
  <c r="M20" i="11"/>
  <c r="N20" i="11"/>
  <c r="P20" i="11"/>
  <c r="Q20" i="11"/>
  <c r="S20" i="11"/>
  <c r="T20" i="11"/>
  <c r="V20" i="11"/>
  <c r="W20" i="11"/>
  <c r="D21" i="11"/>
  <c r="E21" i="11"/>
  <c r="G21" i="11"/>
  <c r="H21" i="11"/>
  <c r="J21" i="11"/>
  <c r="K21" i="11"/>
  <c r="M21" i="11"/>
  <c r="N21" i="11"/>
  <c r="P21" i="11"/>
  <c r="Q21" i="11"/>
  <c r="S21" i="11"/>
  <c r="T21" i="11"/>
  <c r="V21" i="11"/>
  <c r="W21" i="11"/>
  <c r="D22" i="11"/>
  <c r="E22" i="11"/>
  <c r="G22" i="11"/>
  <c r="H22" i="11"/>
  <c r="J22" i="11"/>
  <c r="K22" i="11"/>
  <c r="M22" i="11"/>
  <c r="N22" i="11"/>
  <c r="P22" i="11"/>
  <c r="Q22" i="11"/>
  <c r="S22" i="11"/>
  <c r="T22" i="11"/>
  <c r="V22" i="11"/>
  <c r="W22" i="11"/>
  <c r="D25" i="11"/>
  <c r="E25" i="11"/>
  <c r="G25" i="11"/>
  <c r="H25" i="11"/>
  <c r="J25" i="11"/>
  <c r="K25" i="11"/>
  <c r="M25" i="11"/>
  <c r="N25" i="11"/>
  <c r="P25" i="11"/>
  <c r="Q25" i="11"/>
  <c r="S25" i="11"/>
  <c r="T25" i="11"/>
  <c r="V25" i="11"/>
  <c r="W25" i="11"/>
  <c r="D26" i="11"/>
  <c r="E26" i="11"/>
  <c r="G26" i="11"/>
  <c r="H26" i="11"/>
  <c r="J26" i="11"/>
  <c r="K26" i="11"/>
  <c r="M26" i="11"/>
  <c r="N26" i="11"/>
  <c r="P26" i="11"/>
  <c r="Q26" i="11"/>
  <c r="S26" i="11"/>
  <c r="T26" i="11"/>
  <c r="V26" i="11"/>
  <c r="W26" i="11"/>
  <c r="D27" i="11"/>
  <c r="E27" i="11"/>
  <c r="G27" i="11"/>
  <c r="H27" i="11"/>
  <c r="J27" i="11"/>
  <c r="K27" i="11"/>
  <c r="M27" i="11"/>
  <c r="N27" i="11"/>
  <c r="P27" i="11"/>
  <c r="Q27" i="11"/>
  <c r="S27" i="11"/>
  <c r="T27" i="11"/>
  <c r="V27" i="11"/>
  <c r="W27" i="11"/>
  <c r="D28" i="11"/>
  <c r="E28" i="11"/>
  <c r="G28" i="11"/>
  <c r="H28" i="11"/>
  <c r="J28" i="11"/>
  <c r="K28" i="11"/>
  <c r="M28" i="11"/>
  <c r="N28" i="11"/>
  <c r="P28" i="11"/>
  <c r="Q28" i="11"/>
  <c r="S28" i="11"/>
  <c r="T28" i="11"/>
  <c r="V28" i="11"/>
  <c r="W28" i="11"/>
  <c r="D29" i="11"/>
  <c r="E29" i="11"/>
  <c r="G29" i="11"/>
  <c r="H29" i="11"/>
  <c r="J29" i="11"/>
  <c r="K29" i="11"/>
  <c r="M29" i="11"/>
  <c r="N29" i="11"/>
  <c r="P29" i="11"/>
  <c r="Q29" i="11"/>
  <c r="S29" i="11"/>
  <c r="T29" i="11"/>
  <c r="V29" i="11"/>
  <c r="W29" i="11"/>
  <c r="D30" i="11"/>
  <c r="E30" i="11"/>
  <c r="G30" i="11"/>
  <c r="H30" i="11"/>
  <c r="J30" i="11"/>
  <c r="K30" i="11"/>
  <c r="M30" i="11"/>
  <c r="N30" i="11"/>
  <c r="P30" i="11"/>
  <c r="Q30" i="11"/>
  <c r="S30" i="11"/>
  <c r="T30" i="11"/>
  <c r="V30" i="11"/>
  <c r="W30" i="11"/>
  <c r="D31" i="11"/>
  <c r="E31" i="11"/>
  <c r="G31" i="11"/>
  <c r="H31" i="11"/>
  <c r="J31" i="11"/>
  <c r="K31" i="11"/>
  <c r="M31" i="11"/>
  <c r="N31" i="11"/>
  <c r="P31" i="11"/>
  <c r="Q31" i="11"/>
  <c r="S31" i="11"/>
  <c r="T31" i="11"/>
  <c r="V31" i="11"/>
  <c r="W31" i="11"/>
  <c r="D32" i="11"/>
  <c r="E32" i="11"/>
  <c r="G32" i="11"/>
  <c r="H32" i="11"/>
  <c r="J32" i="11"/>
  <c r="K32" i="11"/>
  <c r="M32" i="11"/>
  <c r="N32" i="11"/>
  <c r="P32" i="11"/>
  <c r="Q32" i="11"/>
  <c r="S32" i="11"/>
  <c r="T32" i="11"/>
  <c r="V32" i="11"/>
  <c r="W32" i="11"/>
  <c r="D33" i="11"/>
  <c r="E33" i="11"/>
  <c r="G33" i="11"/>
  <c r="H33" i="11"/>
  <c r="J33" i="11"/>
  <c r="K33" i="11"/>
  <c r="M33" i="11"/>
  <c r="N33" i="11"/>
  <c r="P33" i="11"/>
  <c r="Q33" i="11"/>
  <c r="S33" i="11"/>
  <c r="T33" i="11"/>
  <c r="V33" i="11"/>
  <c r="W33" i="11"/>
  <c r="D34" i="11"/>
  <c r="E34" i="11"/>
  <c r="G34" i="11"/>
  <c r="H34" i="11"/>
  <c r="J34" i="11"/>
  <c r="K34" i="11"/>
  <c r="M34" i="11"/>
  <c r="N34" i="11"/>
  <c r="P34" i="11"/>
  <c r="Q34" i="11"/>
  <c r="S34" i="11"/>
  <c r="T34" i="11"/>
  <c r="V34" i="11"/>
  <c r="W34" i="11"/>
  <c r="D35" i="11"/>
  <c r="E35" i="11"/>
  <c r="G35" i="11"/>
  <c r="H35" i="11"/>
  <c r="J35" i="11"/>
  <c r="K35" i="11"/>
  <c r="M35" i="11"/>
  <c r="N35" i="11"/>
  <c r="P35" i="11"/>
  <c r="Q35" i="11"/>
  <c r="S35" i="11"/>
  <c r="T35" i="11"/>
  <c r="V35" i="11"/>
  <c r="W35" i="11"/>
  <c r="D36" i="11"/>
  <c r="E36" i="11"/>
  <c r="G36" i="11"/>
  <c r="H36" i="11"/>
  <c r="J36" i="11"/>
  <c r="K36" i="11"/>
  <c r="M36" i="11"/>
  <c r="N36" i="11"/>
  <c r="P36" i="11"/>
  <c r="Q36" i="11"/>
  <c r="S36" i="11"/>
  <c r="T36" i="11"/>
  <c r="V36" i="11"/>
  <c r="W36" i="11"/>
  <c r="D37" i="11"/>
  <c r="E37" i="11"/>
  <c r="G37" i="11"/>
  <c r="H37" i="11"/>
  <c r="J37" i="11"/>
  <c r="K37" i="11"/>
  <c r="M37" i="11"/>
  <c r="N37" i="11"/>
  <c r="P37" i="11"/>
  <c r="Q37" i="11"/>
  <c r="S37" i="11"/>
  <c r="T37" i="11"/>
  <c r="V37" i="11"/>
  <c r="W37" i="11"/>
  <c r="D38" i="11"/>
  <c r="E38" i="11"/>
  <c r="G38" i="11"/>
  <c r="H38" i="11"/>
  <c r="J38" i="11"/>
  <c r="K38" i="11"/>
  <c r="M38" i="11"/>
  <c r="N38" i="11"/>
  <c r="P38" i="11"/>
  <c r="Q38" i="11"/>
  <c r="S38" i="11"/>
  <c r="T38" i="11"/>
  <c r="V38" i="11"/>
  <c r="W38" i="11"/>
  <c r="D39" i="11"/>
  <c r="E39" i="11"/>
  <c r="G39" i="11"/>
  <c r="H39" i="11"/>
  <c r="J39" i="11"/>
  <c r="K39" i="11"/>
  <c r="M39" i="11"/>
  <c r="N39" i="11"/>
  <c r="P39" i="11"/>
  <c r="Q39" i="11"/>
  <c r="S39" i="11"/>
  <c r="T39" i="11"/>
  <c r="V39" i="11"/>
  <c r="W39" i="11"/>
  <c r="D40" i="11"/>
  <c r="E40" i="11"/>
  <c r="G40" i="11"/>
  <c r="H40" i="11"/>
  <c r="J40" i="11"/>
  <c r="K40" i="11"/>
  <c r="M40" i="11"/>
  <c r="N40" i="11"/>
  <c r="P40" i="11"/>
  <c r="Q40" i="11"/>
  <c r="S40" i="11"/>
  <c r="T40" i="11"/>
  <c r="V40" i="11"/>
  <c r="W40" i="11"/>
  <c r="D41" i="11"/>
  <c r="E41" i="11"/>
  <c r="G41" i="11"/>
  <c r="H41" i="11"/>
  <c r="J41" i="11"/>
  <c r="K41" i="11"/>
  <c r="M41" i="11"/>
  <c r="N41" i="11"/>
  <c r="P41" i="11"/>
  <c r="Q41" i="11"/>
  <c r="S41" i="11"/>
  <c r="T41" i="11"/>
  <c r="V41" i="11"/>
  <c r="W41" i="11"/>
  <c r="D42" i="11"/>
  <c r="E42" i="11"/>
  <c r="G42" i="11"/>
  <c r="H42" i="11"/>
  <c r="J42" i="11"/>
  <c r="K42" i="11"/>
  <c r="M42" i="11"/>
  <c r="N42" i="11"/>
  <c r="P42" i="11"/>
  <c r="Q42" i="11"/>
  <c r="S42" i="11"/>
  <c r="T42" i="11"/>
  <c r="V42" i="11"/>
  <c r="W42" i="11"/>
  <c r="D43" i="11"/>
  <c r="E43" i="11"/>
  <c r="G43" i="11"/>
  <c r="H43" i="11"/>
  <c r="J43" i="11"/>
  <c r="K43" i="11"/>
  <c r="M43" i="11"/>
  <c r="N43" i="11"/>
  <c r="P43" i="11"/>
  <c r="Q43" i="11"/>
  <c r="S43" i="11"/>
  <c r="T43" i="11"/>
  <c r="V43" i="11"/>
  <c r="W43" i="11"/>
  <c r="D44" i="11"/>
  <c r="E44" i="11"/>
  <c r="G44" i="11"/>
  <c r="H44" i="11"/>
  <c r="J44" i="11"/>
  <c r="K44" i="11"/>
  <c r="M44" i="11"/>
  <c r="N44" i="11"/>
  <c r="P44" i="11"/>
  <c r="Q44" i="11"/>
  <c r="S44" i="11"/>
  <c r="T44" i="11"/>
  <c r="V44" i="11"/>
  <c r="W44" i="11"/>
  <c r="D45" i="11"/>
  <c r="E45" i="11"/>
  <c r="G45" i="11"/>
  <c r="H45" i="11"/>
  <c r="J45" i="11"/>
  <c r="K45" i="11"/>
  <c r="M45" i="11"/>
  <c r="N45" i="11"/>
  <c r="P45" i="11"/>
  <c r="Q45" i="11"/>
  <c r="S45" i="11"/>
  <c r="T45" i="11"/>
  <c r="V45" i="11"/>
  <c r="W45" i="11"/>
  <c r="D46" i="11"/>
  <c r="E46" i="11"/>
  <c r="G46" i="11"/>
  <c r="H46" i="11"/>
  <c r="J46" i="11"/>
  <c r="K46" i="11"/>
  <c r="M46" i="11"/>
  <c r="N46" i="11"/>
  <c r="P46" i="11"/>
  <c r="Q46" i="11"/>
  <c r="S46" i="11"/>
  <c r="T46" i="11"/>
  <c r="V46" i="11"/>
  <c r="W46" i="11"/>
  <c r="D47" i="11"/>
  <c r="E47" i="11"/>
  <c r="G47" i="11"/>
  <c r="H47" i="11"/>
  <c r="J47" i="11"/>
  <c r="K47" i="11"/>
  <c r="M47" i="11"/>
  <c r="N47" i="11"/>
  <c r="P47" i="11"/>
  <c r="Q47" i="11"/>
  <c r="S47" i="11"/>
  <c r="T47" i="11"/>
  <c r="V47" i="11"/>
  <c r="W47" i="11"/>
  <c r="D48" i="11"/>
  <c r="E48" i="11"/>
  <c r="G48" i="11"/>
  <c r="H48" i="11"/>
  <c r="J48" i="11"/>
  <c r="K48" i="11"/>
  <c r="M48" i="11"/>
  <c r="N48" i="11"/>
  <c r="P48" i="11"/>
  <c r="Q48" i="11"/>
  <c r="S48" i="11"/>
  <c r="T48" i="11"/>
  <c r="V48" i="11"/>
  <c r="W48" i="11"/>
  <c r="D49" i="11"/>
  <c r="E49" i="11"/>
  <c r="G49" i="11"/>
  <c r="H49" i="11"/>
  <c r="J49" i="11"/>
  <c r="K49" i="11"/>
  <c r="M49" i="11"/>
  <c r="N49" i="11"/>
  <c r="P49" i="11"/>
  <c r="Q49" i="11"/>
  <c r="S49" i="11"/>
  <c r="T49" i="11"/>
  <c r="V49" i="11"/>
  <c r="W49" i="11"/>
  <c r="D50" i="11"/>
  <c r="E50" i="11"/>
  <c r="G50" i="11"/>
  <c r="H50" i="11"/>
  <c r="J50" i="11"/>
  <c r="K50" i="11"/>
  <c r="M50" i="11"/>
  <c r="N50" i="11"/>
  <c r="P50" i="11"/>
  <c r="Q50" i="11"/>
  <c r="S50" i="11"/>
  <c r="T50" i="11"/>
  <c r="V50" i="11"/>
  <c r="W50" i="11"/>
  <c r="D51" i="11"/>
  <c r="E51" i="11"/>
  <c r="G51" i="11"/>
  <c r="H51" i="11"/>
  <c r="J51" i="11"/>
  <c r="K51" i="11"/>
  <c r="M51" i="11"/>
  <c r="N51" i="11"/>
  <c r="P51" i="11"/>
  <c r="Q51" i="11"/>
  <c r="S51" i="11"/>
  <c r="T51" i="11"/>
  <c r="V51" i="11"/>
  <c r="W51" i="11"/>
  <c r="D52" i="11"/>
  <c r="E52" i="11"/>
  <c r="G52" i="11"/>
  <c r="H52" i="11"/>
  <c r="J52" i="11"/>
  <c r="K52" i="11"/>
  <c r="M52" i="11"/>
  <c r="N52" i="11"/>
  <c r="P52" i="11"/>
  <c r="Q52" i="11"/>
  <c r="S52" i="11"/>
  <c r="T52" i="11"/>
  <c r="V52" i="11"/>
  <c r="W52" i="11"/>
  <c r="D53" i="11"/>
  <c r="E53" i="11"/>
  <c r="G53" i="11"/>
  <c r="H53" i="11"/>
  <c r="J53" i="11"/>
  <c r="K53" i="11"/>
  <c r="M53" i="11"/>
  <c r="N53" i="11"/>
  <c r="P53" i="11"/>
  <c r="Q53" i="11"/>
  <c r="S53" i="11"/>
  <c r="T53" i="11"/>
  <c r="V53" i="11"/>
  <c r="W53" i="11"/>
  <c r="D54" i="11"/>
  <c r="E54" i="11"/>
  <c r="G54" i="11"/>
  <c r="H54" i="11"/>
  <c r="J54" i="11"/>
  <c r="K54" i="11"/>
  <c r="M54" i="11"/>
  <c r="N54" i="11"/>
  <c r="P54" i="11"/>
  <c r="Q54" i="11"/>
  <c r="S54" i="11"/>
  <c r="T54" i="11"/>
  <c r="V54" i="11"/>
  <c r="W54" i="11"/>
  <c r="D55" i="11"/>
  <c r="E55" i="11"/>
  <c r="G55" i="11"/>
  <c r="H55" i="11"/>
  <c r="J55" i="11"/>
  <c r="K55" i="11"/>
  <c r="M55" i="11"/>
  <c r="N55" i="11"/>
  <c r="P55" i="11"/>
  <c r="Q55" i="11"/>
  <c r="S55" i="11"/>
  <c r="T55" i="11"/>
  <c r="V55" i="11"/>
  <c r="W55" i="11"/>
  <c r="D56" i="11"/>
  <c r="E56" i="11"/>
  <c r="G56" i="11"/>
  <c r="H56" i="11"/>
  <c r="J56" i="11"/>
  <c r="K56" i="11"/>
  <c r="M56" i="11"/>
  <c r="N56" i="11"/>
  <c r="P56" i="11"/>
  <c r="Q56" i="11"/>
  <c r="S56" i="11"/>
  <c r="T56" i="11"/>
  <c r="V56" i="11"/>
  <c r="W56" i="11"/>
  <c r="D57" i="11"/>
  <c r="E57" i="11"/>
  <c r="G57" i="11"/>
  <c r="H57" i="11"/>
  <c r="J57" i="11"/>
  <c r="K57" i="11"/>
  <c r="M57" i="11"/>
  <c r="N57" i="11"/>
  <c r="P57" i="11"/>
  <c r="Q57" i="11"/>
  <c r="S57" i="11"/>
  <c r="T57" i="11"/>
  <c r="V57" i="11"/>
  <c r="W57" i="11"/>
  <c r="D58" i="11"/>
  <c r="E58" i="11"/>
  <c r="G58" i="11"/>
  <c r="H58" i="11"/>
  <c r="J58" i="11"/>
  <c r="K58" i="11"/>
  <c r="M58" i="11"/>
  <c r="N58" i="11"/>
  <c r="P58" i="11"/>
  <c r="Q58" i="11"/>
  <c r="S58" i="11"/>
  <c r="T58" i="11"/>
  <c r="V58" i="11"/>
  <c r="W58" i="11"/>
  <c r="D59" i="11"/>
  <c r="E59" i="11"/>
  <c r="G59" i="11"/>
  <c r="H59" i="11"/>
  <c r="J59" i="11"/>
  <c r="K59" i="11"/>
  <c r="M59" i="11"/>
  <c r="N59" i="11"/>
  <c r="P59" i="11"/>
  <c r="Q59" i="11"/>
  <c r="S59" i="11"/>
  <c r="T59" i="11"/>
  <c r="V59" i="11"/>
  <c r="W59" i="11"/>
  <c r="D60" i="11"/>
  <c r="E60" i="11"/>
  <c r="G60" i="11"/>
  <c r="H60" i="11"/>
  <c r="J60" i="11"/>
  <c r="K60" i="11"/>
  <c r="M60" i="11"/>
  <c r="N60" i="11"/>
  <c r="P60" i="11"/>
  <c r="Q60" i="11"/>
  <c r="S60" i="11"/>
  <c r="T60" i="11"/>
  <c r="V60" i="11"/>
  <c r="W60" i="11"/>
  <c r="D61" i="11"/>
  <c r="E61" i="11"/>
  <c r="G61" i="11"/>
  <c r="H61" i="11"/>
  <c r="J61" i="11"/>
  <c r="K61" i="11"/>
  <c r="M61" i="11"/>
  <c r="N61" i="11"/>
  <c r="P61" i="11"/>
  <c r="Q61" i="11"/>
  <c r="S61" i="11"/>
  <c r="T61" i="11"/>
  <c r="V61" i="11"/>
  <c r="W61" i="11"/>
  <c r="D62" i="11"/>
  <c r="E62" i="11"/>
  <c r="G62" i="11"/>
  <c r="H62" i="11"/>
  <c r="J62" i="11"/>
  <c r="K62" i="11"/>
  <c r="M62" i="11"/>
  <c r="N62" i="11"/>
  <c r="P62" i="11"/>
  <c r="Q62" i="11"/>
  <c r="S62" i="11"/>
  <c r="T62" i="11"/>
  <c r="V62" i="11"/>
  <c r="W62" i="11"/>
  <c r="D63" i="11"/>
  <c r="E63" i="11"/>
  <c r="G63" i="11"/>
  <c r="H63" i="11"/>
  <c r="J63" i="11"/>
  <c r="K63" i="11"/>
  <c r="M63" i="11"/>
  <c r="N63" i="11"/>
  <c r="P63" i="11"/>
  <c r="Q63" i="11"/>
  <c r="S63" i="11"/>
  <c r="T63" i="11"/>
  <c r="V63" i="11"/>
  <c r="W63" i="11"/>
  <c r="D64" i="11"/>
  <c r="E64" i="11"/>
  <c r="G64" i="11"/>
  <c r="H64" i="11"/>
  <c r="J64" i="11"/>
  <c r="K64" i="11"/>
  <c r="M64" i="11"/>
  <c r="N64" i="11"/>
  <c r="P64" i="11"/>
  <c r="Q64" i="11"/>
  <c r="S64" i="11"/>
  <c r="T64" i="11"/>
  <c r="V64" i="11"/>
  <c r="W64" i="11"/>
  <c r="D65" i="11"/>
  <c r="E65" i="11"/>
  <c r="G65" i="11"/>
  <c r="H65" i="11"/>
  <c r="J65" i="11"/>
  <c r="K65" i="11"/>
  <c r="M65" i="11"/>
  <c r="N65" i="11"/>
  <c r="P65" i="11"/>
  <c r="Q65" i="11"/>
  <c r="S65" i="11"/>
  <c r="T65" i="11"/>
  <c r="V65" i="11"/>
  <c r="W65" i="11"/>
  <c r="D66" i="11"/>
  <c r="E66" i="11"/>
  <c r="G66" i="11"/>
  <c r="H66" i="11"/>
  <c r="J66" i="11"/>
  <c r="K66" i="11"/>
  <c r="M66" i="11"/>
  <c r="N66" i="11"/>
  <c r="P66" i="11"/>
  <c r="Q66" i="11"/>
  <c r="S66" i="11"/>
  <c r="T66" i="11"/>
  <c r="V66" i="11"/>
  <c r="W66" i="11"/>
  <c r="D67" i="11"/>
  <c r="E67" i="11"/>
  <c r="G67" i="11"/>
  <c r="H67" i="11"/>
  <c r="J67" i="11"/>
  <c r="K67" i="11"/>
  <c r="M67" i="11"/>
  <c r="N67" i="11"/>
  <c r="P67" i="11"/>
  <c r="Q67" i="11"/>
  <c r="S67" i="11"/>
  <c r="T67" i="11"/>
  <c r="V67" i="11"/>
  <c r="W67" i="11"/>
  <c r="D68" i="11"/>
  <c r="E68" i="11"/>
  <c r="G68" i="11"/>
  <c r="H68" i="11"/>
  <c r="J68" i="11"/>
  <c r="K68" i="11"/>
  <c r="M68" i="11"/>
  <c r="N68" i="11"/>
  <c r="P68" i="11"/>
  <c r="Q68" i="11"/>
  <c r="S68" i="11"/>
  <c r="T68" i="11"/>
  <c r="V68" i="11"/>
  <c r="W68" i="11"/>
  <c r="D69" i="11"/>
  <c r="E69" i="11"/>
  <c r="G69" i="11"/>
  <c r="H69" i="11"/>
  <c r="J69" i="11"/>
  <c r="K69" i="11"/>
  <c r="M69" i="11"/>
  <c r="N69" i="11"/>
  <c r="P69" i="11"/>
  <c r="Q69" i="11"/>
  <c r="S69" i="11"/>
  <c r="T69" i="11"/>
  <c r="V69" i="11"/>
  <c r="W69" i="11"/>
  <c r="D70" i="11"/>
  <c r="E70" i="11"/>
  <c r="G70" i="11"/>
  <c r="H70" i="11"/>
  <c r="J70" i="11"/>
  <c r="K70" i="11"/>
  <c r="M70" i="11"/>
  <c r="N70" i="11"/>
  <c r="P70" i="11"/>
  <c r="Q70" i="11"/>
  <c r="S70" i="11"/>
  <c r="T70" i="11"/>
  <c r="V70" i="11"/>
  <c r="W70" i="11"/>
  <c r="D71" i="11"/>
  <c r="E71" i="11"/>
  <c r="G71" i="11"/>
  <c r="H71" i="11"/>
  <c r="J71" i="11"/>
  <c r="K71" i="11"/>
  <c r="M71" i="11"/>
  <c r="N71" i="11"/>
  <c r="P71" i="11"/>
  <c r="Q71" i="11"/>
  <c r="S71" i="11"/>
  <c r="T71" i="11"/>
  <c r="V71" i="11"/>
  <c r="W71" i="11"/>
  <c r="D72" i="11"/>
  <c r="E72" i="11"/>
  <c r="G72" i="11"/>
  <c r="H72" i="11"/>
  <c r="J72" i="11"/>
  <c r="K72" i="11"/>
  <c r="M72" i="11"/>
  <c r="N72" i="11"/>
  <c r="P72" i="11"/>
  <c r="Q72" i="11"/>
  <c r="S72" i="11"/>
  <c r="T72" i="11"/>
  <c r="V72" i="11"/>
  <c r="W72" i="11"/>
  <c r="D73" i="11"/>
  <c r="E73" i="11"/>
  <c r="G73" i="11"/>
  <c r="H73" i="11"/>
  <c r="J73" i="11"/>
  <c r="K73" i="11"/>
  <c r="M73" i="11"/>
  <c r="N73" i="11"/>
  <c r="P73" i="11"/>
  <c r="Q73" i="11"/>
  <c r="S73" i="11"/>
  <c r="T73" i="11"/>
  <c r="V73" i="11"/>
  <c r="W73" i="11"/>
  <c r="D74" i="11"/>
  <c r="E74" i="11"/>
  <c r="G74" i="11"/>
  <c r="H74" i="11"/>
  <c r="J74" i="11"/>
  <c r="K74" i="11"/>
  <c r="M74" i="11"/>
  <c r="N74" i="11"/>
  <c r="P74" i="11"/>
  <c r="Q74" i="11"/>
  <c r="S74" i="11"/>
  <c r="T74" i="11"/>
  <c r="V74" i="11"/>
  <c r="W74" i="11"/>
  <c r="D75" i="11"/>
  <c r="E75" i="11"/>
  <c r="G75" i="11"/>
  <c r="H75" i="11"/>
  <c r="J75" i="11"/>
  <c r="K75" i="11"/>
  <c r="M75" i="11"/>
  <c r="N75" i="11"/>
  <c r="P75" i="11"/>
  <c r="Q75" i="11"/>
  <c r="S75" i="11"/>
  <c r="T75" i="11"/>
  <c r="V75" i="11"/>
  <c r="W75" i="11"/>
  <c r="D76" i="11"/>
  <c r="E76" i="11"/>
  <c r="G76" i="11"/>
  <c r="H76" i="11"/>
  <c r="J76" i="11"/>
  <c r="K76" i="11"/>
  <c r="M76" i="11"/>
  <c r="N76" i="11"/>
  <c r="P76" i="11"/>
  <c r="Q76" i="11"/>
  <c r="S76" i="11"/>
  <c r="T76" i="11"/>
  <c r="V76" i="11"/>
  <c r="W76" i="11"/>
  <c r="D77" i="11"/>
  <c r="E77" i="11"/>
  <c r="G77" i="11"/>
  <c r="H77" i="11"/>
  <c r="J77" i="11"/>
  <c r="K77" i="11"/>
  <c r="M77" i="11"/>
  <c r="N77" i="11"/>
  <c r="P77" i="11"/>
  <c r="Q77" i="11"/>
  <c r="S77" i="11"/>
  <c r="T77" i="11"/>
  <c r="V77" i="11"/>
  <c r="W77" i="11"/>
  <c r="D78" i="11"/>
  <c r="E78" i="11"/>
  <c r="G78" i="11"/>
  <c r="H78" i="11"/>
  <c r="J78" i="11"/>
  <c r="K78" i="11"/>
  <c r="M78" i="11"/>
  <c r="N78" i="11"/>
  <c r="P78" i="11"/>
  <c r="Q78" i="11"/>
  <c r="S78" i="11"/>
  <c r="T78" i="11"/>
  <c r="V78" i="11"/>
  <c r="W78" i="11"/>
  <c r="D79" i="11"/>
  <c r="E79" i="11"/>
  <c r="G79" i="11"/>
  <c r="H79" i="11"/>
  <c r="J79" i="11"/>
  <c r="K79" i="11"/>
  <c r="M79" i="11"/>
  <c r="N79" i="11"/>
  <c r="P79" i="11"/>
  <c r="Q79" i="11"/>
  <c r="S79" i="11"/>
  <c r="T79" i="11"/>
  <c r="V79" i="11"/>
  <c r="W79" i="11"/>
  <c r="D80" i="11"/>
  <c r="E80" i="11"/>
  <c r="G80" i="11"/>
  <c r="H80" i="11"/>
  <c r="J80" i="11"/>
  <c r="K80" i="11"/>
  <c r="M80" i="11"/>
  <c r="N80" i="11"/>
  <c r="P80" i="11"/>
  <c r="Q80" i="11"/>
  <c r="S80" i="11"/>
  <c r="T80" i="11"/>
  <c r="V80" i="11"/>
  <c r="W80" i="11"/>
  <c r="D81" i="11"/>
  <c r="E81" i="11"/>
  <c r="G81" i="11"/>
  <c r="H81" i="11"/>
  <c r="J81" i="11"/>
  <c r="K81" i="11"/>
  <c r="M81" i="11"/>
  <c r="N81" i="11"/>
  <c r="P81" i="11"/>
  <c r="Q81" i="11"/>
  <c r="S81" i="11"/>
  <c r="T81" i="11"/>
  <c r="V81" i="11"/>
  <c r="W81" i="11"/>
  <c r="D82" i="11"/>
  <c r="E82" i="11"/>
  <c r="G82" i="11"/>
  <c r="H82" i="11"/>
  <c r="J82" i="11"/>
  <c r="K82" i="11"/>
  <c r="M82" i="11"/>
  <c r="N82" i="11"/>
  <c r="P82" i="11"/>
  <c r="Q82" i="11"/>
  <c r="S82" i="11"/>
  <c r="T82" i="11"/>
  <c r="V82" i="11"/>
  <c r="W82" i="11"/>
  <c r="D83" i="11"/>
  <c r="E83" i="11"/>
  <c r="G83" i="11"/>
  <c r="H83" i="11"/>
  <c r="J83" i="11"/>
  <c r="K83" i="11"/>
  <c r="M83" i="11"/>
  <c r="N83" i="11"/>
  <c r="P83" i="11"/>
  <c r="Q83" i="11"/>
  <c r="S83" i="11"/>
  <c r="T83" i="11"/>
  <c r="V83" i="11"/>
  <c r="W83" i="11"/>
  <c r="D84" i="11"/>
  <c r="E84" i="11"/>
  <c r="G84" i="11"/>
  <c r="H84" i="11"/>
  <c r="J84" i="11"/>
  <c r="K84" i="11"/>
  <c r="M84" i="11"/>
  <c r="N84" i="11"/>
  <c r="P84" i="11"/>
  <c r="Q84" i="11"/>
  <c r="S84" i="11"/>
  <c r="T84" i="11"/>
  <c r="V84" i="11"/>
  <c r="W84" i="11"/>
  <c r="D85" i="11"/>
  <c r="E85" i="11"/>
  <c r="G85" i="11"/>
  <c r="H85" i="11"/>
  <c r="J85" i="11"/>
  <c r="K85" i="11"/>
  <c r="M85" i="11"/>
  <c r="N85" i="11"/>
  <c r="P85" i="11"/>
  <c r="Q85" i="11"/>
  <c r="S85" i="11"/>
  <c r="T85" i="11"/>
  <c r="V85" i="11"/>
  <c r="W85" i="11"/>
  <c r="D86" i="11"/>
  <c r="E86" i="11"/>
  <c r="G86" i="11"/>
  <c r="H86" i="11"/>
  <c r="J86" i="11"/>
  <c r="K86" i="11"/>
  <c r="M86" i="11"/>
  <c r="N86" i="11"/>
  <c r="P86" i="11"/>
  <c r="Q86" i="11"/>
  <c r="S86" i="11"/>
  <c r="T86" i="11"/>
  <c r="V86" i="11"/>
  <c r="W86" i="11"/>
  <c r="D87" i="11"/>
  <c r="E87" i="11"/>
  <c r="G87" i="11"/>
  <c r="H87" i="11"/>
  <c r="J87" i="11"/>
  <c r="K87" i="11"/>
  <c r="M87" i="11"/>
  <c r="N87" i="11"/>
  <c r="P87" i="11"/>
  <c r="Q87" i="11"/>
  <c r="S87" i="11"/>
  <c r="T87" i="11"/>
  <c r="V87" i="11"/>
  <c r="W87" i="11"/>
  <c r="D88" i="11"/>
  <c r="E88" i="11"/>
  <c r="G88" i="11"/>
  <c r="H88" i="11"/>
  <c r="J88" i="11"/>
  <c r="K88" i="11"/>
  <c r="M88" i="11"/>
  <c r="N88" i="11"/>
  <c r="P88" i="11"/>
  <c r="Q88" i="11"/>
  <c r="S88" i="11"/>
  <c r="T88" i="11"/>
  <c r="V88" i="11"/>
  <c r="W88" i="11"/>
  <c r="D89" i="11"/>
  <c r="E89" i="11"/>
  <c r="G89" i="11"/>
  <c r="H89" i="11"/>
  <c r="J89" i="11"/>
  <c r="K89" i="11"/>
  <c r="M89" i="11"/>
  <c r="N89" i="11"/>
  <c r="P89" i="11"/>
  <c r="Q89" i="11"/>
  <c r="S89" i="11"/>
  <c r="T89" i="11"/>
  <c r="V89" i="11"/>
  <c r="W89" i="11"/>
  <c r="D90" i="11"/>
  <c r="E90" i="11"/>
  <c r="G90" i="11"/>
  <c r="H90" i="11"/>
  <c r="J90" i="11"/>
  <c r="K90" i="11"/>
  <c r="M90" i="11"/>
  <c r="N90" i="11"/>
  <c r="P90" i="11"/>
  <c r="Q90" i="11"/>
  <c r="S90" i="11"/>
  <c r="T90" i="11"/>
  <c r="V90" i="11"/>
  <c r="W90" i="11"/>
  <c r="D91" i="11"/>
  <c r="E91" i="11"/>
  <c r="G91" i="11"/>
  <c r="H91" i="11"/>
  <c r="J91" i="11"/>
  <c r="K91" i="11"/>
  <c r="M91" i="11"/>
  <c r="N91" i="11"/>
  <c r="P91" i="11"/>
  <c r="Q91" i="11"/>
  <c r="S91" i="11"/>
  <c r="T91" i="11"/>
  <c r="V91" i="11"/>
  <c r="W91" i="11"/>
  <c r="D92" i="11"/>
  <c r="E92" i="11"/>
  <c r="G92" i="11"/>
  <c r="H92" i="11"/>
  <c r="J92" i="11"/>
  <c r="K92" i="11"/>
  <c r="M92" i="11"/>
  <c r="N92" i="11"/>
  <c r="P92" i="11"/>
  <c r="Q92" i="11"/>
  <c r="S92" i="11"/>
  <c r="T92" i="11"/>
  <c r="V92" i="11"/>
  <c r="W92" i="11"/>
  <c r="D93" i="11"/>
  <c r="E93" i="11"/>
  <c r="G93" i="11"/>
  <c r="H93" i="11"/>
  <c r="J93" i="11"/>
  <c r="K93" i="11"/>
  <c r="M93" i="11"/>
  <c r="N93" i="11"/>
  <c r="P93" i="11"/>
  <c r="Q93" i="11"/>
  <c r="S93" i="11"/>
  <c r="T93" i="11"/>
  <c r="V93" i="11"/>
  <c r="W93" i="11"/>
  <c r="D94" i="11"/>
  <c r="E94" i="11"/>
  <c r="G94" i="11"/>
  <c r="H94" i="11"/>
  <c r="J94" i="11"/>
  <c r="K94" i="11"/>
  <c r="M94" i="11"/>
  <c r="N94" i="11"/>
  <c r="P94" i="11"/>
  <c r="Q94" i="11"/>
  <c r="S94" i="11"/>
  <c r="T94" i="11"/>
  <c r="V94" i="11"/>
  <c r="W94" i="11"/>
  <c r="D95" i="11"/>
  <c r="E95" i="11"/>
  <c r="G95" i="11"/>
  <c r="H95" i="11"/>
  <c r="J95" i="11"/>
  <c r="K95" i="11"/>
  <c r="M95" i="11"/>
  <c r="N95" i="11"/>
  <c r="P95" i="11"/>
  <c r="Q95" i="11"/>
  <c r="S95" i="11"/>
  <c r="T95" i="11"/>
  <c r="V95" i="11"/>
  <c r="W95" i="11"/>
  <c r="D96" i="11"/>
  <c r="E96" i="11"/>
  <c r="G96" i="11"/>
  <c r="H96" i="11"/>
  <c r="J96" i="11"/>
  <c r="K96" i="11"/>
  <c r="M96" i="11"/>
  <c r="N96" i="11"/>
  <c r="P96" i="11"/>
  <c r="Q96" i="11"/>
  <c r="S96" i="11"/>
  <c r="T96" i="11"/>
  <c r="V96" i="11"/>
  <c r="W96" i="11"/>
  <c r="D97" i="11"/>
  <c r="E97" i="11"/>
  <c r="G97" i="11"/>
  <c r="H97" i="11"/>
  <c r="J97" i="11"/>
  <c r="K97" i="11"/>
  <c r="M97" i="11"/>
  <c r="N97" i="11"/>
  <c r="P97" i="11"/>
  <c r="Q97" i="11"/>
  <c r="S97" i="11"/>
  <c r="T97" i="11"/>
  <c r="V97" i="11"/>
  <c r="W97" i="11"/>
  <c r="D98" i="11"/>
  <c r="E98" i="11"/>
  <c r="G98" i="11"/>
  <c r="H98" i="11"/>
  <c r="J98" i="11"/>
  <c r="K98" i="11"/>
  <c r="M98" i="11"/>
  <c r="N98" i="11"/>
  <c r="P98" i="11"/>
  <c r="Q98" i="11"/>
  <c r="S98" i="11"/>
  <c r="T98" i="11"/>
  <c r="V98" i="11"/>
  <c r="W98" i="11"/>
  <c r="D99" i="11"/>
  <c r="E99" i="11"/>
  <c r="G99" i="11"/>
  <c r="H99" i="11"/>
  <c r="J99" i="11"/>
  <c r="K99" i="11"/>
  <c r="M99" i="11"/>
  <c r="N99" i="11"/>
  <c r="P99" i="11"/>
  <c r="Q99" i="11"/>
  <c r="S99" i="11"/>
  <c r="T99" i="11"/>
  <c r="V99" i="11"/>
  <c r="W99" i="11"/>
  <c r="D100" i="11"/>
  <c r="E100" i="11"/>
  <c r="G100" i="11"/>
  <c r="H100" i="11"/>
  <c r="J100" i="11"/>
  <c r="K100" i="11"/>
  <c r="M100" i="11"/>
  <c r="N100" i="11"/>
  <c r="P100" i="11"/>
  <c r="Q100" i="11"/>
  <c r="S100" i="11"/>
  <c r="T100" i="11"/>
  <c r="V100" i="11"/>
  <c r="W100" i="11"/>
  <c r="D101" i="11"/>
  <c r="E101" i="11"/>
  <c r="G101" i="11"/>
  <c r="H101" i="11"/>
  <c r="J101" i="11"/>
  <c r="K101" i="11"/>
  <c r="M101" i="11"/>
  <c r="N101" i="11"/>
  <c r="P101" i="11"/>
  <c r="Q101" i="11"/>
  <c r="S101" i="11"/>
  <c r="T101" i="11"/>
  <c r="V101" i="11"/>
  <c r="W101" i="11"/>
  <c r="D102" i="11"/>
  <c r="E102" i="11"/>
  <c r="G102" i="11"/>
  <c r="H102" i="11"/>
  <c r="J102" i="11"/>
  <c r="K102" i="11"/>
  <c r="M102" i="11"/>
  <c r="N102" i="11"/>
  <c r="P102" i="11"/>
  <c r="Q102" i="11"/>
  <c r="S102" i="11"/>
  <c r="T102" i="11"/>
  <c r="V102" i="11"/>
  <c r="W102" i="11"/>
  <c r="D103" i="11"/>
  <c r="E103" i="11"/>
  <c r="G103" i="11"/>
  <c r="H103" i="11"/>
  <c r="J103" i="11"/>
  <c r="K103" i="11"/>
  <c r="M103" i="11"/>
  <c r="N103" i="11"/>
  <c r="P103" i="11"/>
  <c r="Q103" i="11"/>
  <c r="S103" i="11"/>
  <c r="T103" i="11"/>
  <c r="V103" i="11"/>
  <c r="W103" i="11"/>
  <c r="D104" i="11"/>
  <c r="E104" i="11"/>
  <c r="G104" i="11"/>
  <c r="H104" i="11"/>
  <c r="J104" i="11"/>
  <c r="K104" i="11"/>
  <c r="M104" i="11"/>
  <c r="N104" i="11"/>
  <c r="P104" i="11"/>
  <c r="Q104" i="11"/>
  <c r="S104" i="11"/>
  <c r="T104" i="11"/>
  <c r="V104" i="11"/>
  <c r="W104" i="11"/>
  <c r="D105" i="11"/>
  <c r="E105" i="11"/>
  <c r="G105" i="11"/>
  <c r="H105" i="11"/>
  <c r="J105" i="11"/>
  <c r="K105" i="11"/>
  <c r="M105" i="11"/>
  <c r="N105" i="11"/>
  <c r="P105" i="11"/>
  <c r="Q105" i="11"/>
  <c r="S105" i="11"/>
  <c r="T105" i="11"/>
  <c r="V105" i="11"/>
  <c r="W105" i="11"/>
  <c r="D106" i="11"/>
  <c r="E106" i="11"/>
  <c r="G106" i="11"/>
  <c r="H106" i="11"/>
  <c r="J106" i="11"/>
  <c r="K106" i="11"/>
  <c r="M106" i="11"/>
  <c r="N106" i="11"/>
  <c r="P106" i="11"/>
  <c r="Q106" i="11"/>
  <c r="S106" i="11"/>
  <c r="T106" i="11"/>
  <c r="V106" i="11"/>
  <c r="W106" i="11"/>
  <c r="D107" i="11"/>
  <c r="E107" i="11"/>
  <c r="G107" i="11"/>
  <c r="H107" i="11"/>
  <c r="J107" i="11"/>
  <c r="K107" i="11"/>
  <c r="M107" i="11"/>
  <c r="N107" i="11"/>
  <c r="P107" i="11"/>
  <c r="Q107" i="11"/>
  <c r="S107" i="11"/>
  <c r="T107" i="11"/>
  <c r="V107" i="11"/>
  <c r="W107" i="11"/>
  <c r="D108" i="11"/>
  <c r="E108" i="11"/>
  <c r="G108" i="11"/>
  <c r="H108" i="11"/>
  <c r="J108" i="11"/>
  <c r="K108" i="11"/>
  <c r="M108" i="11"/>
  <c r="N108" i="11"/>
  <c r="P108" i="11"/>
  <c r="Q108" i="11"/>
  <c r="S108" i="11"/>
  <c r="T108" i="11"/>
  <c r="V108" i="11"/>
  <c r="W108" i="11"/>
  <c r="D109" i="11"/>
  <c r="E109" i="11"/>
  <c r="G109" i="11"/>
  <c r="H109" i="11"/>
  <c r="J109" i="11"/>
  <c r="K109" i="11"/>
  <c r="M109" i="11"/>
  <c r="N109" i="11"/>
  <c r="P109" i="11"/>
  <c r="Q109" i="11"/>
  <c r="S109" i="11"/>
  <c r="T109" i="11"/>
  <c r="V109" i="11"/>
  <c r="W109" i="11"/>
  <c r="D110" i="11"/>
  <c r="E110" i="11"/>
  <c r="G110" i="11"/>
  <c r="H110" i="11"/>
  <c r="J110" i="11"/>
  <c r="K110" i="11"/>
  <c r="M110" i="11"/>
  <c r="N110" i="11"/>
  <c r="P110" i="11"/>
  <c r="Q110" i="11"/>
  <c r="S110" i="11"/>
  <c r="T110" i="11"/>
  <c r="V110" i="11"/>
  <c r="W110" i="11"/>
  <c r="D111" i="11"/>
  <c r="E111" i="11"/>
  <c r="G111" i="11"/>
  <c r="H111" i="11"/>
  <c r="J111" i="11"/>
  <c r="K111" i="11"/>
  <c r="M111" i="11"/>
  <c r="N111" i="11"/>
  <c r="P111" i="11"/>
  <c r="Q111" i="11"/>
  <c r="S111" i="11"/>
  <c r="T111" i="11"/>
  <c r="V111" i="11"/>
  <c r="W111" i="11"/>
  <c r="D112" i="11"/>
  <c r="E112" i="11"/>
  <c r="G112" i="11"/>
  <c r="H112" i="11"/>
  <c r="J112" i="11"/>
  <c r="K112" i="11"/>
  <c r="M112" i="11"/>
  <c r="N112" i="11"/>
  <c r="P112" i="11"/>
  <c r="Q112" i="11"/>
  <c r="S112" i="11"/>
  <c r="T112" i="11"/>
  <c r="V112" i="11"/>
  <c r="W112" i="11"/>
  <c r="D113" i="11"/>
  <c r="E113" i="11"/>
  <c r="G113" i="11"/>
  <c r="H113" i="11"/>
  <c r="J113" i="11"/>
  <c r="K113" i="11"/>
  <c r="M113" i="11"/>
  <c r="N113" i="11"/>
  <c r="P113" i="11"/>
  <c r="Q113" i="11"/>
  <c r="S113" i="11"/>
  <c r="T113" i="11"/>
  <c r="V113" i="11"/>
  <c r="W113" i="11"/>
  <c r="D114" i="11"/>
  <c r="E114" i="11"/>
  <c r="G114" i="11"/>
  <c r="H114" i="11"/>
  <c r="J114" i="11"/>
  <c r="K114" i="11"/>
  <c r="M114" i="11"/>
  <c r="N114" i="11"/>
  <c r="P114" i="11"/>
  <c r="Q114" i="11"/>
  <c r="S114" i="11"/>
  <c r="T114" i="11"/>
  <c r="V114" i="11"/>
  <c r="W114" i="11"/>
  <c r="D115" i="11"/>
  <c r="E115" i="11"/>
  <c r="G115" i="11"/>
  <c r="H115" i="11"/>
  <c r="J115" i="11"/>
  <c r="K115" i="11"/>
  <c r="M115" i="11"/>
  <c r="N115" i="11"/>
  <c r="P115" i="11"/>
  <c r="Q115" i="11"/>
  <c r="S115" i="11"/>
  <c r="T115" i="11"/>
  <c r="V115" i="11"/>
  <c r="W115" i="11"/>
  <c r="D116" i="11"/>
  <c r="E116" i="11"/>
  <c r="G116" i="11"/>
  <c r="H116" i="11"/>
  <c r="J116" i="11"/>
  <c r="K116" i="11"/>
  <c r="M116" i="11"/>
  <c r="N116" i="11"/>
  <c r="P116" i="11"/>
  <c r="Q116" i="11"/>
  <c r="S116" i="11"/>
  <c r="T116" i="11"/>
  <c r="V116" i="11"/>
  <c r="W116" i="11"/>
  <c r="D117" i="11"/>
  <c r="E117" i="11"/>
  <c r="G117" i="11"/>
  <c r="H117" i="11"/>
  <c r="J117" i="11"/>
  <c r="K117" i="11"/>
  <c r="M117" i="11"/>
  <c r="N117" i="11"/>
  <c r="P117" i="11"/>
  <c r="Q117" i="11"/>
  <c r="S117" i="11"/>
  <c r="T117" i="11"/>
  <c r="V117" i="11"/>
  <c r="W117" i="11"/>
  <c r="D118" i="11"/>
  <c r="E118" i="11"/>
  <c r="G118" i="11"/>
  <c r="H118" i="11"/>
  <c r="J118" i="11"/>
  <c r="K118" i="11"/>
  <c r="M118" i="11"/>
  <c r="N118" i="11"/>
  <c r="P118" i="11"/>
  <c r="Q118" i="11"/>
  <c r="S118" i="11"/>
  <c r="T118" i="11"/>
  <c r="V118" i="11"/>
  <c r="W118" i="11"/>
  <c r="D119" i="11"/>
  <c r="E119" i="11"/>
  <c r="G119" i="11"/>
  <c r="H119" i="11"/>
  <c r="J119" i="11"/>
  <c r="K119" i="11"/>
  <c r="M119" i="11"/>
  <c r="N119" i="11"/>
  <c r="P119" i="11"/>
  <c r="Q119" i="11"/>
  <c r="S119" i="11"/>
  <c r="T119" i="11"/>
  <c r="V119" i="11"/>
  <c r="W119" i="11"/>
  <c r="D120" i="11"/>
  <c r="E120" i="11"/>
  <c r="G120" i="11"/>
  <c r="H120" i="11"/>
  <c r="J120" i="11"/>
  <c r="K120" i="11"/>
  <c r="M120" i="11"/>
  <c r="N120" i="11"/>
  <c r="P120" i="11"/>
  <c r="Q120" i="11"/>
  <c r="S120" i="11"/>
  <c r="T120" i="11"/>
  <c r="V120" i="11"/>
  <c r="W120" i="11"/>
  <c r="D121" i="11"/>
  <c r="E121" i="11"/>
  <c r="G121" i="11"/>
  <c r="H121" i="11"/>
  <c r="J121" i="11"/>
  <c r="K121" i="11"/>
  <c r="M121" i="11"/>
  <c r="N121" i="11"/>
  <c r="P121" i="11"/>
  <c r="Q121" i="11"/>
  <c r="S121" i="11"/>
  <c r="T121" i="11"/>
  <c r="V121" i="11"/>
  <c r="W121" i="11"/>
  <c r="D122" i="11"/>
  <c r="E122" i="11"/>
  <c r="G122" i="11"/>
  <c r="H122" i="11"/>
  <c r="J122" i="11"/>
  <c r="K122" i="11"/>
  <c r="M122" i="11"/>
  <c r="N122" i="11"/>
  <c r="P122" i="11"/>
  <c r="Q122" i="11"/>
  <c r="S122" i="11"/>
  <c r="T122" i="11"/>
  <c r="V122" i="11"/>
  <c r="W122" i="11"/>
  <c r="D123" i="11"/>
  <c r="E123" i="11"/>
  <c r="G123" i="11"/>
  <c r="H123" i="11"/>
  <c r="J123" i="11"/>
  <c r="K123" i="11"/>
  <c r="M123" i="11"/>
  <c r="N123" i="11"/>
  <c r="P123" i="11"/>
  <c r="Q123" i="11"/>
  <c r="S123" i="11"/>
  <c r="T123" i="11"/>
  <c r="V123" i="11"/>
  <c r="W123" i="11"/>
  <c r="D124" i="11"/>
  <c r="E124" i="11"/>
  <c r="G124" i="11"/>
  <c r="H124" i="11"/>
  <c r="J124" i="11"/>
  <c r="K124" i="11"/>
  <c r="M124" i="11"/>
  <c r="N124" i="11"/>
  <c r="P124" i="11"/>
  <c r="Q124" i="11"/>
  <c r="S124" i="11"/>
  <c r="T124" i="11"/>
  <c r="V124" i="11"/>
  <c r="W124" i="11"/>
  <c r="D125" i="11"/>
  <c r="E125" i="11"/>
  <c r="G125" i="11"/>
  <c r="H125" i="11"/>
  <c r="J125" i="11"/>
  <c r="K125" i="11"/>
  <c r="M125" i="11"/>
  <c r="N125" i="11"/>
  <c r="P125" i="11"/>
  <c r="Q125" i="11"/>
  <c r="S125" i="11"/>
  <c r="T125" i="11"/>
  <c r="V125" i="11"/>
  <c r="W125" i="11"/>
  <c r="D126" i="11"/>
  <c r="E126" i="11"/>
  <c r="G126" i="11"/>
  <c r="H126" i="11"/>
  <c r="J126" i="11"/>
  <c r="K126" i="11"/>
  <c r="M126" i="11"/>
  <c r="N126" i="11"/>
  <c r="P126" i="11"/>
  <c r="Q126" i="11"/>
  <c r="S126" i="11"/>
  <c r="T126" i="11"/>
  <c r="V126" i="11"/>
  <c r="W126" i="11"/>
  <c r="D129" i="11"/>
  <c r="E129" i="11"/>
  <c r="G129" i="11"/>
  <c r="H129" i="11"/>
  <c r="J129" i="11"/>
  <c r="K129" i="11"/>
  <c r="M129" i="11"/>
  <c r="N129" i="11"/>
  <c r="P129" i="11"/>
  <c r="Q129" i="11"/>
  <c r="S129" i="11"/>
  <c r="T129" i="11"/>
  <c r="V129" i="11"/>
  <c r="W129" i="11"/>
  <c r="D130" i="11"/>
  <c r="E130" i="11"/>
  <c r="G130" i="11"/>
  <c r="H130" i="11"/>
  <c r="J130" i="11"/>
  <c r="K130" i="11"/>
  <c r="M130" i="11"/>
  <c r="N130" i="11"/>
  <c r="P130" i="11"/>
  <c r="Q130" i="11"/>
  <c r="S130" i="11"/>
  <c r="T130" i="11"/>
  <c r="V130" i="11"/>
  <c r="W130" i="11"/>
  <c r="D131" i="11"/>
  <c r="E131" i="11"/>
  <c r="G131" i="11"/>
  <c r="H131" i="11"/>
  <c r="J131" i="11"/>
  <c r="K131" i="11"/>
  <c r="M131" i="11"/>
  <c r="N131" i="11"/>
  <c r="P131" i="11"/>
  <c r="Q131" i="11"/>
  <c r="S131" i="11"/>
  <c r="T131" i="11"/>
  <c r="V131" i="11"/>
  <c r="W131" i="11"/>
  <c r="D132" i="11"/>
  <c r="E132" i="11"/>
  <c r="G132" i="11"/>
  <c r="H132" i="11"/>
  <c r="J132" i="11"/>
  <c r="K132" i="11"/>
  <c r="M132" i="11"/>
  <c r="N132" i="11"/>
  <c r="P132" i="11"/>
  <c r="Q132" i="11"/>
  <c r="S132" i="11"/>
  <c r="T132" i="11"/>
  <c r="V132" i="11"/>
  <c r="W132" i="11"/>
  <c r="D133" i="11"/>
  <c r="E133" i="11"/>
  <c r="G133" i="11"/>
  <c r="H133" i="11"/>
  <c r="J133" i="11"/>
  <c r="K133" i="11"/>
  <c r="M133" i="11"/>
  <c r="N133" i="11"/>
  <c r="P133" i="11"/>
  <c r="Q133" i="11"/>
  <c r="S133" i="11"/>
  <c r="T133" i="11"/>
  <c r="V133" i="11"/>
  <c r="W133" i="11"/>
  <c r="D134" i="11"/>
  <c r="E134" i="11"/>
  <c r="G134" i="11"/>
  <c r="H134" i="11"/>
  <c r="J134" i="11"/>
  <c r="K134" i="11"/>
  <c r="M134" i="11"/>
  <c r="N134" i="11"/>
  <c r="P134" i="11"/>
  <c r="Q134" i="11"/>
  <c r="S134" i="11"/>
  <c r="T134" i="11"/>
  <c r="V134" i="11"/>
  <c r="W134" i="11"/>
  <c r="D135" i="11"/>
  <c r="E135" i="11"/>
  <c r="G135" i="11"/>
  <c r="H135" i="11"/>
  <c r="J135" i="11"/>
  <c r="K135" i="11"/>
  <c r="M135" i="11"/>
  <c r="N135" i="11"/>
  <c r="P135" i="11"/>
  <c r="Q135" i="11"/>
  <c r="S135" i="11"/>
  <c r="T135" i="11"/>
  <c r="V135" i="11"/>
  <c r="W135" i="11"/>
  <c r="D136" i="11"/>
  <c r="E136" i="11"/>
  <c r="G136" i="11"/>
  <c r="H136" i="11"/>
  <c r="J136" i="11"/>
  <c r="K136" i="11"/>
  <c r="M136" i="11"/>
  <c r="N136" i="11"/>
  <c r="P136" i="11"/>
  <c r="Q136" i="11"/>
  <c r="S136" i="11"/>
  <c r="T136" i="11"/>
  <c r="V136" i="11"/>
  <c r="W136" i="11"/>
  <c r="D137" i="11"/>
  <c r="E137" i="11"/>
  <c r="G137" i="11"/>
  <c r="H137" i="11"/>
  <c r="J137" i="11"/>
  <c r="K137" i="11"/>
  <c r="M137" i="11"/>
  <c r="N137" i="11"/>
  <c r="P137" i="11"/>
  <c r="Q137" i="11"/>
  <c r="S137" i="11"/>
  <c r="T137" i="11"/>
  <c r="V137" i="11"/>
  <c r="W137" i="11"/>
  <c r="D138" i="11"/>
  <c r="E138" i="11"/>
  <c r="G138" i="11"/>
  <c r="H138" i="11"/>
  <c r="J138" i="11"/>
  <c r="K138" i="11"/>
  <c r="M138" i="11"/>
  <c r="N138" i="11"/>
  <c r="P138" i="11"/>
  <c r="Q138" i="11"/>
  <c r="S138" i="11"/>
  <c r="T138" i="11"/>
  <c r="V138" i="11"/>
  <c r="W138" i="11"/>
  <c r="D139" i="11"/>
  <c r="E139" i="11"/>
  <c r="G139" i="11"/>
  <c r="H139" i="11"/>
  <c r="J139" i="11"/>
  <c r="K139" i="11"/>
  <c r="M139" i="11"/>
  <c r="N139" i="11"/>
  <c r="P139" i="11"/>
  <c r="Q139" i="11"/>
  <c r="S139" i="11"/>
  <c r="T139" i="11"/>
  <c r="V139" i="11"/>
  <c r="W139" i="11"/>
  <c r="D140" i="11"/>
  <c r="E140" i="11"/>
  <c r="G140" i="11"/>
  <c r="H140" i="11"/>
  <c r="J140" i="11"/>
  <c r="K140" i="11"/>
  <c r="M140" i="11"/>
  <c r="N140" i="11"/>
  <c r="P140" i="11"/>
  <c r="Q140" i="11"/>
  <c r="S140" i="11"/>
  <c r="T140" i="11"/>
  <c r="V140" i="11"/>
  <c r="W140" i="11"/>
  <c r="D141" i="11"/>
  <c r="E141" i="11"/>
  <c r="G141" i="11"/>
  <c r="H141" i="11"/>
  <c r="J141" i="11"/>
  <c r="K141" i="11"/>
  <c r="M141" i="11"/>
  <c r="N141" i="11"/>
  <c r="P141" i="11"/>
  <c r="Q141" i="11"/>
  <c r="S141" i="11"/>
  <c r="T141" i="11"/>
  <c r="V141" i="11"/>
  <c r="W141" i="11"/>
  <c r="D142" i="11"/>
  <c r="E142" i="11"/>
  <c r="G142" i="11"/>
  <c r="H142" i="11"/>
  <c r="J142" i="11"/>
  <c r="K142" i="11"/>
  <c r="M142" i="11"/>
  <c r="N142" i="11"/>
  <c r="P142" i="11"/>
  <c r="Q142" i="11"/>
  <c r="S142" i="11"/>
  <c r="T142" i="11"/>
  <c r="V142" i="11"/>
  <c r="W142" i="11"/>
  <c r="D143" i="11"/>
  <c r="E143" i="11"/>
  <c r="G143" i="11"/>
  <c r="H143" i="11"/>
  <c r="J143" i="11"/>
  <c r="K143" i="11"/>
  <c r="M143" i="11"/>
  <c r="N143" i="11"/>
  <c r="P143" i="11"/>
  <c r="Q143" i="11"/>
  <c r="S143" i="11"/>
  <c r="T143" i="11"/>
  <c r="V143" i="11"/>
  <c r="W143" i="11"/>
  <c r="D144" i="11"/>
  <c r="E144" i="11"/>
  <c r="G144" i="11"/>
  <c r="H144" i="11"/>
  <c r="J144" i="11"/>
  <c r="K144" i="11"/>
  <c r="M144" i="11"/>
  <c r="N144" i="11"/>
  <c r="P144" i="11"/>
  <c r="Q144" i="11"/>
  <c r="S144" i="11"/>
  <c r="T144" i="11"/>
  <c r="V144" i="11"/>
  <c r="W144" i="11"/>
  <c r="D145" i="11"/>
  <c r="E145" i="11"/>
  <c r="G145" i="11"/>
  <c r="H145" i="11"/>
  <c r="J145" i="11"/>
  <c r="K145" i="11"/>
  <c r="M145" i="11"/>
  <c r="N145" i="11"/>
  <c r="P145" i="11"/>
  <c r="Q145" i="11"/>
  <c r="S145" i="11"/>
  <c r="T145" i="11"/>
  <c r="V145" i="11"/>
  <c r="W145" i="11"/>
  <c r="D146" i="11"/>
  <c r="E146" i="11"/>
  <c r="G146" i="11"/>
  <c r="H146" i="11"/>
  <c r="J146" i="11"/>
  <c r="K146" i="11"/>
  <c r="M146" i="11"/>
  <c r="N146" i="11"/>
  <c r="P146" i="11"/>
  <c r="Q146" i="11"/>
  <c r="S146" i="11"/>
  <c r="T146" i="11"/>
  <c r="V146" i="11"/>
  <c r="W146" i="11"/>
  <c r="D147" i="11"/>
  <c r="E147" i="11"/>
  <c r="G147" i="11"/>
  <c r="H147" i="11"/>
  <c r="J147" i="11"/>
  <c r="K147" i="11"/>
  <c r="M147" i="11"/>
  <c r="N147" i="11"/>
  <c r="P147" i="11"/>
  <c r="Q147" i="11"/>
  <c r="S147" i="11"/>
  <c r="T147" i="11"/>
  <c r="V147" i="11"/>
  <c r="W147" i="11"/>
  <c r="D148" i="11"/>
  <c r="E148" i="11"/>
  <c r="G148" i="11"/>
  <c r="H148" i="11"/>
  <c r="J148" i="11"/>
  <c r="K148" i="11"/>
  <c r="M148" i="11"/>
  <c r="N148" i="11"/>
  <c r="P148" i="11"/>
  <c r="Q148" i="11"/>
  <c r="S148" i="11"/>
  <c r="T148" i="11"/>
  <c r="V148" i="11"/>
  <c r="W148" i="11"/>
  <c r="D149" i="11"/>
  <c r="E149" i="11"/>
  <c r="G149" i="11"/>
  <c r="H149" i="11"/>
  <c r="J149" i="11"/>
  <c r="K149" i="11"/>
  <c r="M149" i="11"/>
  <c r="N149" i="11"/>
  <c r="P149" i="11"/>
  <c r="Q149" i="11"/>
  <c r="S149" i="11"/>
  <c r="T149" i="11"/>
  <c r="V149" i="11"/>
  <c r="W149" i="11"/>
  <c r="D150" i="11"/>
  <c r="E150" i="11"/>
  <c r="G150" i="11"/>
  <c r="H150" i="11"/>
  <c r="J150" i="11"/>
  <c r="K150" i="11"/>
  <c r="M150" i="11"/>
  <c r="N150" i="11"/>
  <c r="P150" i="11"/>
  <c r="Q150" i="11"/>
  <c r="S150" i="11"/>
  <c r="T150" i="11"/>
  <c r="V150" i="11"/>
  <c r="W150" i="11"/>
  <c r="D151" i="11"/>
  <c r="E151" i="11"/>
  <c r="G151" i="11"/>
  <c r="H151" i="11"/>
  <c r="J151" i="11"/>
  <c r="K151" i="11"/>
  <c r="M151" i="11"/>
  <c r="N151" i="11"/>
  <c r="P151" i="11"/>
  <c r="Q151" i="11"/>
  <c r="S151" i="11"/>
  <c r="T151" i="11"/>
  <c r="V151" i="11"/>
  <c r="W151" i="11"/>
  <c r="D152" i="11"/>
  <c r="E152" i="11"/>
  <c r="G152" i="11"/>
  <c r="H152" i="11"/>
  <c r="J152" i="11"/>
  <c r="K152" i="11"/>
  <c r="M152" i="11"/>
  <c r="N152" i="11"/>
  <c r="P152" i="11"/>
  <c r="Q152" i="11"/>
  <c r="S152" i="11"/>
  <c r="T152" i="11"/>
  <c r="V152" i="11"/>
  <c r="W152" i="11"/>
  <c r="D153" i="11"/>
  <c r="E153" i="11"/>
  <c r="G153" i="11"/>
  <c r="H153" i="11"/>
  <c r="J153" i="11"/>
  <c r="K153" i="11"/>
  <c r="M153" i="11"/>
  <c r="N153" i="11"/>
  <c r="P153" i="11"/>
  <c r="Q153" i="11"/>
  <c r="S153" i="11"/>
  <c r="T153" i="11"/>
  <c r="V153" i="11"/>
  <c r="W153" i="11"/>
  <c r="D156" i="11"/>
  <c r="E156" i="11"/>
  <c r="G156" i="11"/>
  <c r="H156" i="11"/>
  <c r="J156" i="11"/>
  <c r="K156" i="11"/>
  <c r="M156" i="11"/>
  <c r="N156" i="11"/>
  <c r="P156" i="11"/>
  <c r="Q156" i="11"/>
  <c r="S156" i="11"/>
  <c r="T156" i="11"/>
  <c r="V156" i="11"/>
  <c r="W156" i="11"/>
  <c r="D157" i="11"/>
  <c r="E157" i="11"/>
  <c r="G157" i="11"/>
  <c r="H157" i="11"/>
  <c r="J157" i="11"/>
  <c r="K157" i="11"/>
  <c r="M157" i="11"/>
  <c r="N157" i="11"/>
  <c r="P157" i="11"/>
  <c r="Q157" i="11"/>
  <c r="S157" i="11"/>
  <c r="T157" i="11"/>
  <c r="V157" i="11"/>
  <c r="W157" i="11"/>
  <c r="D158" i="11"/>
  <c r="E158" i="11"/>
  <c r="G158" i="11"/>
  <c r="H158" i="11"/>
  <c r="J158" i="11"/>
  <c r="K158" i="11"/>
  <c r="M158" i="11"/>
  <c r="N158" i="11"/>
  <c r="P158" i="11"/>
  <c r="Q158" i="11"/>
  <c r="S158" i="11"/>
  <c r="T158" i="11"/>
  <c r="V158" i="11"/>
  <c r="W158" i="11"/>
  <c r="D159" i="11"/>
  <c r="E159" i="11"/>
  <c r="G159" i="11"/>
  <c r="H159" i="11"/>
  <c r="J159" i="11"/>
  <c r="K159" i="11"/>
  <c r="M159" i="11"/>
  <c r="N159" i="11"/>
  <c r="P159" i="11"/>
  <c r="Q159" i="11"/>
  <c r="S159" i="11"/>
  <c r="T159" i="11"/>
  <c r="V159" i="11"/>
  <c r="W159" i="11"/>
  <c r="D160" i="11"/>
  <c r="E160" i="11"/>
  <c r="G160" i="11"/>
  <c r="H160" i="11"/>
  <c r="J160" i="11"/>
  <c r="K160" i="11"/>
  <c r="M160" i="11"/>
  <c r="N160" i="11"/>
  <c r="P160" i="11"/>
  <c r="Q160" i="11"/>
  <c r="S160" i="11"/>
  <c r="T160" i="11"/>
  <c r="V160" i="11"/>
  <c r="W160" i="11"/>
  <c r="D161" i="11"/>
  <c r="E161" i="11"/>
  <c r="G161" i="11"/>
  <c r="H161" i="11"/>
  <c r="J161" i="11"/>
  <c r="K161" i="11"/>
  <c r="M161" i="11"/>
  <c r="N161" i="11"/>
  <c r="P161" i="11"/>
  <c r="Q161" i="11"/>
  <c r="S161" i="11"/>
  <c r="T161" i="11"/>
  <c r="V161" i="11"/>
  <c r="W161" i="11"/>
  <c r="D162" i="11"/>
  <c r="E162" i="11"/>
  <c r="G162" i="11"/>
  <c r="H162" i="11"/>
  <c r="J162" i="11"/>
  <c r="K162" i="11"/>
  <c r="M162" i="11"/>
  <c r="N162" i="11"/>
  <c r="P162" i="11"/>
  <c r="Q162" i="11"/>
  <c r="S162" i="11"/>
  <c r="T162" i="11"/>
  <c r="V162" i="11"/>
  <c r="W162" i="11"/>
  <c r="D163" i="11"/>
  <c r="E163" i="11"/>
  <c r="G163" i="11"/>
  <c r="H163" i="11"/>
  <c r="J163" i="11"/>
  <c r="K163" i="11"/>
  <c r="M163" i="11"/>
  <c r="N163" i="11"/>
  <c r="P163" i="11"/>
  <c r="Q163" i="11"/>
  <c r="S163" i="11"/>
  <c r="T163" i="11"/>
  <c r="V163" i="11"/>
  <c r="W163" i="11"/>
  <c r="D164" i="11"/>
  <c r="E164" i="11"/>
  <c r="G164" i="11"/>
  <c r="H164" i="11"/>
  <c r="J164" i="11"/>
  <c r="K164" i="11"/>
  <c r="M164" i="11"/>
  <c r="N164" i="11"/>
  <c r="P164" i="11"/>
  <c r="Q164" i="11"/>
  <c r="S164" i="11"/>
  <c r="T164" i="11"/>
  <c r="V164" i="11"/>
  <c r="W164" i="11"/>
  <c r="D165" i="11"/>
  <c r="E165" i="11"/>
  <c r="G165" i="11"/>
  <c r="H165" i="11"/>
  <c r="J165" i="11"/>
  <c r="K165" i="11"/>
  <c r="M165" i="11"/>
  <c r="N165" i="11"/>
  <c r="P165" i="11"/>
  <c r="Q165" i="11"/>
  <c r="S165" i="11"/>
  <c r="T165" i="11"/>
  <c r="V165" i="11"/>
  <c r="W165" i="11"/>
  <c r="D166" i="11"/>
  <c r="E166" i="11"/>
  <c r="G166" i="11"/>
  <c r="H166" i="11"/>
  <c r="J166" i="11"/>
  <c r="K166" i="11"/>
  <c r="M166" i="11"/>
  <c r="N166" i="11"/>
  <c r="P166" i="11"/>
  <c r="Q166" i="11"/>
  <c r="S166" i="11"/>
  <c r="T166" i="11"/>
  <c r="V166" i="11"/>
  <c r="W166" i="11"/>
  <c r="D167" i="11"/>
  <c r="E167" i="11"/>
  <c r="G167" i="11"/>
  <c r="H167" i="11"/>
  <c r="J167" i="11"/>
  <c r="K167" i="11"/>
  <c r="M167" i="11"/>
  <c r="N167" i="11"/>
  <c r="P167" i="11"/>
  <c r="Q167" i="11"/>
  <c r="S167" i="11"/>
  <c r="T167" i="11"/>
  <c r="V167" i="11"/>
  <c r="W167" i="11"/>
  <c r="D168" i="11"/>
  <c r="E168" i="11"/>
  <c r="G168" i="11"/>
  <c r="H168" i="11"/>
  <c r="J168" i="11"/>
  <c r="K168" i="11"/>
  <c r="M168" i="11"/>
  <c r="N168" i="11"/>
  <c r="P168" i="11"/>
  <c r="Q168" i="11"/>
  <c r="S168" i="11"/>
  <c r="T168" i="11"/>
  <c r="V168" i="11"/>
  <c r="W168" i="11"/>
  <c r="D169" i="11"/>
  <c r="E169" i="11"/>
  <c r="G169" i="11"/>
  <c r="H169" i="11"/>
  <c r="J169" i="11"/>
  <c r="K169" i="11"/>
  <c r="M169" i="11"/>
  <c r="N169" i="11"/>
  <c r="P169" i="11"/>
  <c r="Q169" i="11"/>
  <c r="S169" i="11"/>
  <c r="T169" i="11"/>
  <c r="V169" i="11"/>
  <c r="W169" i="11"/>
  <c r="D170" i="11"/>
  <c r="E170" i="11"/>
  <c r="G170" i="11"/>
  <c r="H170" i="11"/>
  <c r="J170" i="11"/>
  <c r="K170" i="11"/>
  <c r="M170" i="11"/>
  <c r="N170" i="11"/>
  <c r="P170" i="11"/>
  <c r="Q170" i="11"/>
  <c r="S170" i="11"/>
  <c r="T170" i="11"/>
  <c r="V170" i="11"/>
  <c r="W170" i="11"/>
  <c r="D171" i="11"/>
  <c r="E171" i="11"/>
  <c r="G171" i="11"/>
  <c r="H171" i="11"/>
  <c r="J171" i="11"/>
  <c r="K171" i="11"/>
  <c r="M171" i="11"/>
  <c r="N171" i="11"/>
  <c r="P171" i="11"/>
  <c r="Q171" i="11"/>
  <c r="S171" i="11"/>
  <c r="T171" i="11"/>
  <c r="V171" i="11"/>
  <c r="W171" i="11"/>
  <c r="D172" i="11"/>
  <c r="E172" i="11"/>
  <c r="G172" i="11"/>
  <c r="H172" i="11"/>
  <c r="J172" i="11"/>
  <c r="K172" i="11"/>
  <c r="M172" i="11"/>
  <c r="N172" i="11"/>
  <c r="P172" i="11"/>
  <c r="Q172" i="11"/>
  <c r="S172" i="11"/>
  <c r="T172" i="11"/>
  <c r="V172" i="11"/>
  <c r="W172" i="11"/>
  <c r="D173" i="11"/>
  <c r="E173" i="11"/>
  <c r="G173" i="11"/>
  <c r="H173" i="11"/>
  <c r="J173" i="11"/>
  <c r="K173" i="11"/>
  <c r="M173" i="11"/>
  <c r="N173" i="11"/>
  <c r="P173" i="11"/>
  <c r="Q173" i="11"/>
  <c r="S173" i="11"/>
  <c r="T173" i="11"/>
  <c r="V173" i="11"/>
  <c r="W173" i="11"/>
  <c r="D174" i="11"/>
  <c r="E174" i="11"/>
  <c r="G174" i="11"/>
  <c r="H174" i="11"/>
  <c r="J174" i="11"/>
  <c r="K174" i="11"/>
  <c r="M174" i="11"/>
  <c r="N174" i="11"/>
  <c r="P174" i="11"/>
  <c r="Q174" i="11"/>
  <c r="S174" i="11"/>
  <c r="T174" i="11"/>
  <c r="V174" i="11"/>
  <c r="W174" i="11"/>
  <c r="D175" i="11"/>
  <c r="E175" i="11"/>
  <c r="G175" i="11"/>
  <c r="H175" i="11"/>
  <c r="J175" i="11"/>
  <c r="K175" i="11"/>
  <c r="M175" i="11"/>
  <c r="N175" i="11"/>
  <c r="P175" i="11"/>
  <c r="Q175" i="11"/>
  <c r="S175" i="11"/>
  <c r="T175" i="11"/>
  <c r="V175" i="11"/>
  <c r="W175" i="11"/>
  <c r="D176" i="11"/>
  <c r="E176" i="11"/>
  <c r="G176" i="11"/>
  <c r="H176" i="11"/>
  <c r="J176" i="11"/>
  <c r="K176" i="11"/>
  <c r="M176" i="11"/>
  <c r="N176" i="11"/>
  <c r="P176" i="11"/>
  <c r="Q176" i="11"/>
  <c r="S176" i="11"/>
  <c r="T176" i="11"/>
  <c r="V176" i="11"/>
  <c r="W176" i="11"/>
  <c r="D177" i="11"/>
  <c r="E177" i="11"/>
  <c r="G177" i="11"/>
  <c r="H177" i="11"/>
  <c r="J177" i="11"/>
  <c r="K177" i="11"/>
  <c r="M177" i="11"/>
  <c r="N177" i="11"/>
  <c r="P177" i="11"/>
  <c r="Q177" i="11"/>
  <c r="S177" i="11"/>
  <c r="T177" i="11"/>
  <c r="V177" i="11"/>
  <c r="W177" i="11"/>
  <c r="D178" i="11"/>
  <c r="E178" i="11"/>
  <c r="G178" i="11"/>
  <c r="H178" i="11"/>
  <c r="J178" i="11"/>
  <c r="K178" i="11"/>
  <c r="M178" i="11"/>
  <c r="N178" i="11"/>
  <c r="P178" i="11"/>
  <c r="Q178" i="11"/>
  <c r="S178" i="11"/>
  <c r="T178" i="11"/>
  <c r="V178" i="11"/>
  <c r="W178" i="11"/>
  <c r="D179" i="11"/>
  <c r="E179" i="11"/>
  <c r="G179" i="11"/>
  <c r="H179" i="11"/>
  <c r="J179" i="11"/>
  <c r="K179" i="11"/>
  <c r="M179" i="11"/>
  <c r="N179" i="11"/>
  <c r="P179" i="11"/>
  <c r="Q179" i="11"/>
  <c r="S179" i="11"/>
  <c r="T179" i="11"/>
  <c r="V179" i="11"/>
  <c r="W179" i="11"/>
  <c r="D180" i="11"/>
  <c r="E180" i="11"/>
  <c r="G180" i="11"/>
  <c r="H180" i="11"/>
  <c r="J180" i="11"/>
  <c r="K180" i="11"/>
  <c r="M180" i="11"/>
  <c r="N180" i="11"/>
  <c r="P180" i="11"/>
  <c r="Q180" i="11"/>
  <c r="S180" i="11"/>
  <c r="T180" i="11"/>
  <c r="V180" i="11"/>
  <c r="W180" i="11"/>
  <c r="D181" i="11"/>
  <c r="E181" i="11"/>
  <c r="G181" i="11"/>
  <c r="H181" i="11"/>
  <c r="J181" i="11"/>
  <c r="K181" i="11"/>
  <c r="M181" i="11"/>
  <c r="N181" i="11"/>
  <c r="P181" i="11"/>
  <c r="Q181" i="11"/>
  <c r="S181" i="11"/>
  <c r="T181" i="11"/>
  <c r="V181" i="11"/>
  <c r="W181" i="11"/>
  <c r="D182" i="11"/>
  <c r="E182" i="11"/>
  <c r="G182" i="11"/>
  <c r="H182" i="11"/>
  <c r="J182" i="11"/>
  <c r="K182" i="11"/>
  <c r="M182" i="11"/>
  <c r="N182" i="11"/>
  <c r="P182" i="11"/>
  <c r="Q182" i="11"/>
  <c r="S182" i="11"/>
  <c r="T182" i="11"/>
  <c r="V182" i="11"/>
  <c r="W182" i="11"/>
  <c r="D185" i="11"/>
  <c r="E185" i="11"/>
  <c r="G185" i="11"/>
  <c r="H185" i="11"/>
  <c r="J185" i="11"/>
  <c r="K185" i="11"/>
  <c r="M185" i="11"/>
  <c r="N185" i="11"/>
  <c r="P185" i="11"/>
  <c r="Q185" i="11"/>
  <c r="S185" i="11"/>
  <c r="T185" i="11"/>
  <c r="V185" i="11"/>
  <c r="W185" i="11"/>
  <c r="D186" i="11"/>
  <c r="E186" i="11"/>
  <c r="G186" i="11"/>
  <c r="H186" i="11"/>
  <c r="J186" i="11"/>
  <c r="K186" i="11"/>
  <c r="M186" i="11"/>
  <c r="N186" i="11"/>
  <c r="P186" i="11"/>
  <c r="Q186" i="11"/>
  <c r="S186" i="11"/>
  <c r="T186" i="11"/>
  <c r="V186" i="11"/>
  <c r="W186" i="11"/>
  <c r="D187" i="11"/>
  <c r="E187" i="11"/>
  <c r="G187" i="11"/>
  <c r="H187" i="11"/>
  <c r="J187" i="11"/>
  <c r="K187" i="11"/>
  <c r="M187" i="11"/>
  <c r="N187" i="11"/>
  <c r="P187" i="11"/>
  <c r="Q187" i="11"/>
  <c r="S187" i="11"/>
  <c r="T187" i="11"/>
  <c r="V187" i="11"/>
  <c r="W187" i="11"/>
  <c r="D188" i="11"/>
  <c r="E188" i="11"/>
  <c r="G188" i="11"/>
  <c r="H188" i="11"/>
  <c r="J188" i="11"/>
  <c r="K188" i="11"/>
  <c r="M188" i="11"/>
  <c r="N188" i="11"/>
  <c r="P188" i="11"/>
  <c r="Q188" i="11"/>
  <c r="S188" i="11"/>
  <c r="T188" i="11"/>
  <c r="V188" i="11"/>
  <c r="W188" i="11"/>
  <c r="D189" i="11"/>
  <c r="E189" i="11"/>
  <c r="G189" i="11"/>
  <c r="H189" i="11"/>
  <c r="J189" i="11"/>
  <c r="K189" i="11"/>
  <c r="M189" i="11"/>
  <c r="N189" i="11"/>
  <c r="P189" i="11"/>
  <c r="Q189" i="11"/>
  <c r="S189" i="11"/>
  <c r="T189" i="11"/>
  <c r="V189" i="11"/>
  <c r="W189" i="11"/>
  <c r="D190" i="11"/>
  <c r="E190" i="11"/>
  <c r="G190" i="11"/>
  <c r="H190" i="11"/>
  <c r="J190" i="11"/>
  <c r="K190" i="11"/>
  <c r="M190" i="11"/>
  <c r="N190" i="11"/>
  <c r="P190" i="11"/>
  <c r="Q190" i="11"/>
  <c r="S190" i="11"/>
  <c r="T190" i="11"/>
  <c r="V190" i="11"/>
  <c r="W190" i="11"/>
  <c r="D191" i="11"/>
  <c r="E191" i="11"/>
  <c r="G191" i="11"/>
  <c r="H191" i="11"/>
  <c r="J191" i="11"/>
  <c r="K191" i="11"/>
  <c r="M191" i="11"/>
  <c r="N191" i="11"/>
  <c r="P191" i="11"/>
  <c r="Q191" i="11"/>
  <c r="S191" i="11"/>
  <c r="T191" i="11"/>
  <c r="V191" i="11"/>
  <c r="W191" i="11"/>
  <c r="D192" i="11"/>
  <c r="E192" i="11"/>
  <c r="G192" i="11"/>
  <c r="H192" i="11"/>
  <c r="J192" i="11"/>
  <c r="K192" i="11"/>
  <c r="M192" i="11"/>
  <c r="N192" i="11"/>
  <c r="P192" i="11"/>
  <c r="Q192" i="11"/>
  <c r="S192" i="11"/>
  <c r="T192" i="11"/>
  <c r="V192" i="11"/>
  <c r="W192" i="11"/>
  <c r="D193" i="11"/>
  <c r="E193" i="11"/>
  <c r="G193" i="11"/>
  <c r="H193" i="11"/>
  <c r="J193" i="11"/>
  <c r="K193" i="11"/>
  <c r="M193" i="11"/>
  <c r="N193" i="11"/>
  <c r="P193" i="11"/>
  <c r="Q193" i="11"/>
  <c r="S193" i="11"/>
  <c r="T193" i="11"/>
  <c r="V193" i="11"/>
  <c r="W193" i="11"/>
  <c r="D194" i="11"/>
  <c r="E194" i="11"/>
  <c r="G194" i="11"/>
  <c r="H194" i="11"/>
  <c r="J194" i="11"/>
  <c r="K194" i="11"/>
  <c r="M194" i="11"/>
  <c r="N194" i="11"/>
  <c r="P194" i="11"/>
  <c r="Q194" i="11"/>
  <c r="S194" i="11"/>
  <c r="T194" i="11"/>
  <c r="V194" i="11"/>
  <c r="W194" i="11"/>
  <c r="D195" i="11"/>
  <c r="E195" i="11"/>
  <c r="G195" i="11"/>
  <c r="H195" i="11"/>
  <c r="J195" i="11"/>
  <c r="K195" i="11"/>
  <c r="M195" i="11"/>
  <c r="N195" i="11"/>
  <c r="P195" i="11"/>
  <c r="Q195" i="11"/>
  <c r="S195" i="11"/>
  <c r="T195" i="11"/>
  <c r="V195" i="11"/>
  <c r="W195" i="11"/>
  <c r="D196" i="11"/>
  <c r="E196" i="11"/>
  <c r="G196" i="11"/>
  <c r="H196" i="11"/>
  <c r="J196" i="11"/>
  <c r="K196" i="11"/>
  <c r="M196" i="11"/>
  <c r="N196" i="11"/>
  <c r="P196" i="11"/>
  <c r="Q196" i="11"/>
  <c r="S196" i="11"/>
  <c r="T196" i="11"/>
  <c r="V196" i="11"/>
  <c r="W196" i="11"/>
  <c r="D197" i="11"/>
  <c r="E197" i="11"/>
  <c r="G197" i="11"/>
  <c r="H197" i="11"/>
  <c r="J197" i="11"/>
  <c r="K197" i="11"/>
  <c r="M197" i="11"/>
  <c r="N197" i="11"/>
  <c r="P197" i="11"/>
  <c r="Q197" i="11"/>
  <c r="S197" i="11"/>
  <c r="T197" i="11"/>
  <c r="V197" i="11"/>
  <c r="W197" i="11"/>
  <c r="D198" i="11"/>
  <c r="E198" i="11"/>
  <c r="G198" i="11"/>
  <c r="H198" i="11"/>
  <c r="J198" i="11"/>
  <c r="K198" i="11"/>
  <c r="M198" i="11"/>
  <c r="N198" i="11"/>
  <c r="P198" i="11"/>
  <c r="Q198" i="11"/>
  <c r="S198" i="11"/>
  <c r="T198" i="11"/>
  <c r="V198" i="11"/>
  <c r="W198" i="11"/>
  <c r="D199" i="11"/>
  <c r="E199" i="11"/>
  <c r="G199" i="11"/>
  <c r="H199" i="11"/>
  <c r="J199" i="11"/>
  <c r="K199" i="11"/>
  <c r="M199" i="11"/>
  <c r="N199" i="11"/>
  <c r="P199" i="11"/>
  <c r="Q199" i="11"/>
  <c r="S199" i="11"/>
  <c r="T199" i="11"/>
  <c r="V199" i="11"/>
  <c r="W199" i="11"/>
  <c r="D200" i="11"/>
  <c r="E200" i="11"/>
  <c r="G200" i="11"/>
  <c r="H200" i="11"/>
  <c r="J200" i="11"/>
  <c r="K200" i="11"/>
  <c r="M200" i="11"/>
  <c r="N200" i="11"/>
  <c r="P200" i="11"/>
  <c r="Q200" i="11"/>
  <c r="S200" i="11"/>
  <c r="T200" i="11"/>
  <c r="V200" i="11"/>
  <c r="W200" i="11"/>
  <c r="D201" i="11"/>
  <c r="E201" i="11"/>
  <c r="G201" i="11"/>
  <c r="H201" i="11"/>
  <c r="J201" i="11"/>
  <c r="K201" i="11"/>
  <c r="M201" i="11"/>
  <c r="N201" i="11"/>
  <c r="P201" i="11"/>
  <c r="Q201" i="11"/>
  <c r="S201" i="11"/>
  <c r="T201" i="11"/>
  <c r="V201" i="11"/>
  <c r="W201" i="11"/>
  <c r="D202" i="11"/>
  <c r="E202" i="11"/>
  <c r="G202" i="11"/>
  <c r="H202" i="11"/>
  <c r="J202" i="11"/>
  <c r="K202" i="11"/>
  <c r="M202" i="11"/>
  <c r="N202" i="11"/>
  <c r="P202" i="11"/>
  <c r="Q202" i="11"/>
  <c r="S202" i="11"/>
  <c r="T202" i="11"/>
  <c r="V202" i="11"/>
  <c r="W202" i="11"/>
  <c r="D203" i="11"/>
  <c r="E203" i="11"/>
  <c r="G203" i="11"/>
  <c r="H203" i="11"/>
  <c r="J203" i="11"/>
  <c r="K203" i="11"/>
  <c r="M203" i="11"/>
  <c r="N203" i="11"/>
  <c r="P203" i="11"/>
  <c r="Q203" i="11"/>
  <c r="S203" i="11"/>
  <c r="T203" i="11"/>
  <c r="V203" i="11"/>
  <c r="W203" i="11"/>
  <c r="D204" i="11"/>
  <c r="E204" i="11"/>
  <c r="G204" i="11"/>
  <c r="H204" i="11"/>
  <c r="J204" i="11"/>
  <c r="K204" i="11"/>
  <c r="M204" i="11"/>
  <c r="N204" i="11"/>
  <c r="P204" i="11"/>
  <c r="Q204" i="11"/>
  <c r="S204" i="11"/>
  <c r="T204" i="11"/>
  <c r="V204" i="11"/>
  <c r="W204" i="11"/>
  <c r="D206" i="11"/>
  <c r="E206" i="11"/>
  <c r="G206" i="11"/>
  <c r="H206" i="11"/>
  <c r="J206" i="11"/>
  <c r="K206" i="11"/>
  <c r="M206" i="11"/>
  <c r="N206" i="11"/>
  <c r="P206" i="11"/>
  <c r="Q206" i="11"/>
  <c r="S206" i="11"/>
  <c r="T206" i="11"/>
  <c r="V206" i="11"/>
  <c r="W206" i="11"/>
  <c r="D207" i="11"/>
  <c r="E207" i="11"/>
  <c r="G207" i="11"/>
  <c r="H207" i="11"/>
  <c r="J207" i="11"/>
  <c r="K207" i="11"/>
  <c r="M207" i="11"/>
  <c r="N207" i="11"/>
  <c r="P207" i="11"/>
  <c r="Q207" i="11"/>
  <c r="S207" i="11"/>
  <c r="T207" i="11"/>
  <c r="V207" i="11"/>
  <c r="W207" i="11"/>
  <c r="D209" i="11"/>
  <c r="E209" i="11"/>
  <c r="G209" i="11"/>
  <c r="H209" i="11"/>
  <c r="J209" i="11"/>
  <c r="K209" i="11"/>
  <c r="M209" i="11"/>
  <c r="N209" i="11"/>
  <c r="P209" i="11"/>
  <c r="Q209" i="11"/>
  <c r="S209" i="11"/>
  <c r="T209" i="11"/>
  <c r="V209" i="11"/>
  <c r="W209" i="11"/>
  <c r="D211" i="11"/>
  <c r="E211" i="11"/>
  <c r="G211" i="11"/>
  <c r="H211" i="11"/>
  <c r="J211" i="11"/>
  <c r="K211" i="11"/>
  <c r="M211" i="11"/>
  <c r="N211" i="11"/>
  <c r="P211" i="11"/>
  <c r="Q211" i="11"/>
  <c r="S211" i="11"/>
  <c r="T211" i="11"/>
  <c r="V211" i="11"/>
  <c r="W211" i="11"/>
  <c r="D218" i="11"/>
  <c r="E218" i="11"/>
  <c r="G218" i="11"/>
  <c r="H218" i="11"/>
  <c r="J218" i="11"/>
  <c r="K218" i="11"/>
  <c r="M218" i="11"/>
  <c r="N218" i="11"/>
  <c r="P218" i="11"/>
  <c r="Q218" i="11"/>
  <c r="S218" i="11"/>
  <c r="T218" i="11"/>
  <c r="V218" i="11"/>
  <c r="W218" i="11"/>
  <c r="D219" i="11"/>
  <c r="E219" i="11"/>
  <c r="G219" i="11"/>
  <c r="H219" i="11"/>
  <c r="J219" i="11"/>
  <c r="K219" i="11"/>
  <c r="M219" i="11"/>
  <c r="N219" i="11"/>
  <c r="P219" i="11"/>
  <c r="Q219" i="11"/>
  <c r="S219" i="11"/>
  <c r="T219" i="11"/>
  <c r="V219" i="11"/>
  <c r="W219" i="11"/>
  <c r="D220" i="11"/>
  <c r="E220" i="11"/>
  <c r="G220" i="11"/>
  <c r="H220" i="11"/>
  <c r="J220" i="11"/>
  <c r="K220" i="11"/>
  <c r="M220" i="11"/>
  <c r="N220" i="11"/>
  <c r="P220" i="11"/>
  <c r="Q220" i="11"/>
  <c r="S220" i="11"/>
  <c r="T220" i="11"/>
  <c r="V220" i="11"/>
  <c r="W220" i="11"/>
  <c r="D221" i="11"/>
  <c r="E221" i="11"/>
  <c r="G221" i="11"/>
  <c r="H221" i="11"/>
  <c r="J221" i="11"/>
  <c r="K221" i="11"/>
  <c r="M221" i="11"/>
  <c r="N221" i="11"/>
  <c r="P221" i="11"/>
  <c r="Q221" i="11"/>
  <c r="S221" i="11"/>
  <c r="T221" i="11"/>
  <c r="V221" i="11"/>
  <c r="W221" i="11"/>
  <c r="D222" i="11"/>
  <c r="E222" i="11"/>
  <c r="G222" i="11"/>
  <c r="H222" i="11"/>
  <c r="J222" i="11"/>
  <c r="K222" i="11"/>
  <c r="M222" i="11"/>
  <c r="N222" i="11"/>
  <c r="P222" i="11"/>
  <c r="Q222" i="11"/>
  <c r="S222" i="11"/>
  <c r="T222" i="11"/>
  <c r="V222" i="11"/>
  <c r="W222" i="11"/>
  <c r="D223" i="11"/>
  <c r="E223" i="11"/>
  <c r="G223" i="11"/>
  <c r="H223" i="11"/>
  <c r="J223" i="11"/>
  <c r="K223" i="11"/>
  <c r="M223" i="11"/>
  <c r="N223" i="11"/>
  <c r="P223" i="11"/>
  <c r="Q223" i="11"/>
  <c r="S223" i="11"/>
  <c r="T223" i="11"/>
  <c r="V223" i="11"/>
  <c r="W223" i="11"/>
  <c r="D224" i="11"/>
  <c r="E224" i="11"/>
  <c r="G224" i="11"/>
  <c r="H224" i="11"/>
  <c r="J224" i="11"/>
  <c r="K224" i="11"/>
  <c r="M224" i="11"/>
  <c r="N224" i="11"/>
  <c r="P224" i="11"/>
  <c r="Q224" i="11"/>
  <c r="S224" i="11"/>
  <c r="T224" i="11"/>
  <c r="V224" i="11"/>
  <c r="W224" i="11"/>
  <c r="D225" i="11"/>
  <c r="E225" i="11"/>
  <c r="G225" i="11"/>
  <c r="H225" i="11"/>
  <c r="J225" i="11"/>
  <c r="K225" i="11"/>
  <c r="M225" i="11"/>
  <c r="N225" i="11"/>
  <c r="P225" i="11"/>
  <c r="Q225" i="11"/>
  <c r="S225" i="11"/>
  <c r="T225" i="11"/>
  <c r="V225" i="11"/>
  <c r="W225" i="11"/>
  <c r="D226" i="11"/>
  <c r="E226" i="11"/>
  <c r="G226" i="11"/>
  <c r="H226" i="11"/>
  <c r="J226" i="11"/>
  <c r="K226" i="11"/>
  <c r="M226" i="11"/>
  <c r="N226" i="11"/>
  <c r="P226" i="11"/>
  <c r="Q226" i="11"/>
  <c r="S226" i="11"/>
  <c r="T226" i="11"/>
  <c r="V226" i="11"/>
  <c r="W226" i="11"/>
  <c r="D227" i="11"/>
  <c r="E227" i="11"/>
  <c r="G227" i="11"/>
  <c r="H227" i="11"/>
  <c r="J227" i="11"/>
  <c r="K227" i="11"/>
  <c r="M227" i="11"/>
  <c r="N227" i="11"/>
  <c r="P227" i="11"/>
  <c r="Q227" i="11"/>
  <c r="S227" i="11"/>
  <c r="T227" i="11"/>
  <c r="V227" i="11"/>
  <c r="W227" i="11"/>
  <c r="D228" i="11"/>
  <c r="E228" i="11"/>
  <c r="G228" i="11"/>
  <c r="H228" i="11"/>
  <c r="J228" i="11"/>
  <c r="K228" i="11"/>
  <c r="M228" i="11"/>
  <c r="N228" i="11"/>
  <c r="P228" i="11"/>
  <c r="Q228" i="11"/>
  <c r="S228" i="11"/>
  <c r="T228" i="11"/>
  <c r="V228" i="11"/>
  <c r="W228" i="11"/>
  <c r="D229" i="11"/>
  <c r="E229" i="11"/>
  <c r="G229" i="11"/>
  <c r="H229" i="11"/>
  <c r="J229" i="11"/>
  <c r="K229" i="11"/>
  <c r="M229" i="11"/>
  <c r="N229" i="11"/>
  <c r="P229" i="11"/>
  <c r="Q229" i="11"/>
  <c r="S229" i="11"/>
  <c r="T229" i="11"/>
  <c r="V229" i="11"/>
  <c r="W229" i="11"/>
  <c r="D230" i="11"/>
  <c r="E230" i="11"/>
  <c r="G230" i="11"/>
  <c r="H230" i="11"/>
  <c r="J230" i="11"/>
  <c r="K230" i="11"/>
  <c r="M230" i="11"/>
  <c r="N230" i="11"/>
  <c r="P230" i="11"/>
  <c r="Q230" i="11"/>
  <c r="S230" i="11"/>
  <c r="T230" i="11"/>
  <c r="V230" i="11"/>
  <c r="W230" i="11"/>
  <c r="D231" i="11"/>
  <c r="E231" i="11"/>
  <c r="G231" i="11"/>
  <c r="H231" i="11"/>
  <c r="J231" i="11"/>
  <c r="K231" i="11"/>
  <c r="M231" i="11"/>
  <c r="N231" i="11"/>
  <c r="P231" i="11"/>
  <c r="Q231" i="11"/>
  <c r="S231" i="11"/>
  <c r="T231" i="11"/>
  <c r="V231" i="11"/>
  <c r="W231" i="11"/>
  <c r="D232" i="11"/>
  <c r="E232" i="11"/>
  <c r="G232" i="11"/>
  <c r="H232" i="11"/>
  <c r="J232" i="11"/>
  <c r="K232" i="11"/>
  <c r="M232" i="11"/>
  <c r="N232" i="11"/>
  <c r="P232" i="11"/>
  <c r="Q232" i="11"/>
  <c r="S232" i="11"/>
  <c r="T232" i="11"/>
  <c r="V232" i="11"/>
  <c r="W232" i="11"/>
  <c r="D233" i="11"/>
  <c r="E233" i="11"/>
  <c r="G233" i="11"/>
  <c r="H233" i="11"/>
  <c r="J233" i="11"/>
  <c r="K233" i="11"/>
  <c r="M233" i="11"/>
  <c r="N233" i="11"/>
  <c r="P233" i="11"/>
  <c r="Q233" i="11"/>
  <c r="S233" i="11"/>
  <c r="T233" i="11"/>
  <c r="V233" i="11"/>
  <c r="W233" i="11"/>
  <c r="D234" i="11"/>
  <c r="E234" i="11"/>
  <c r="G234" i="11"/>
  <c r="H234" i="11"/>
  <c r="J234" i="11"/>
  <c r="K234" i="11"/>
  <c r="M234" i="11"/>
  <c r="N234" i="11"/>
  <c r="P234" i="11"/>
  <c r="Q234" i="11"/>
  <c r="S234" i="11"/>
  <c r="T234" i="11"/>
  <c r="V234" i="11"/>
  <c r="W234" i="11"/>
  <c r="D235" i="11"/>
  <c r="E235" i="11"/>
  <c r="G235" i="11"/>
  <c r="H235" i="11"/>
  <c r="J235" i="11"/>
  <c r="K235" i="11"/>
  <c r="M235" i="11"/>
  <c r="N235" i="11"/>
  <c r="P235" i="11"/>
  <c r="Q235" i="11"/>
  <c r="S235" i="11"/>
  <c r="T235" i="11"/>
  <c r="V235" i="11"/>
  <c r="W235" i="11"/>
  <c r="D236" i="11"/>
  <c r="E236" i="11"/>
  <c r="G236" i="11"/>
  <c r="H236" i="11"/>
  <c r="J236" i="11"/>
  <c r="K236" i="11"/>
  <c r="M236" i="11"/>
  <c r="N236" i="11"/>
  <c r="P236" i="11"/>
  <c r="Q236" i="11"/>
  <c r="S236" i="11"/>
  <c r="T236" i="11"/>
  <c r="V236" i="11"/>
  <c r="W236" i="11"/>
  <c r="D237" i="11"/>
  <c r="E237" i="11"/>
  <c r="G237" i="11"/>
  <c r="H237" i="11"/>
  <c r="J237" i="11"/>
  <c r="K237" i="11"/>
  <c r="M237" i="11"/>
  <c r="N237" i="11"/>
  <c r="P237" i="11"/>
  <c r="Q237" i="11"/>
  <c r="S237" i="11"/>
  <c r="T237" i="11"/>
  <c r="V237" i="11"/>
  <c r="W237" i="11"/>
  <c r="D238" i="11"/>
  <c r="E238" i="11"/>
  <c r="G238" i="11"/>
  <c r="H238" i="11"/>
  <c r="J238" i="11"/>
  <c r="K238" i="11"/>
  <c r="M238" i="11"/>
  <c r="N238" i="11"/>
  <c r="P238" i="11"/>
  <c r="Q238" i="11"/>
  <c r="S238" i="11"/>
  <c r="T238" i="11"/>
  <c r="V238" i="11"/>
  <c r="W238" i="11"/>
  <c r="D239" i="11"/>
  <c r="E239" i="11"/>
  <c r="G239" i="11"/>
  <c r="H239" i="11"/>
  <c r="J239" i="11"/>
  <c r="K239" i="11"/>
  <c r="M239" i="11"/>
  <c r="N239" i="11"/>
  <c r="P239" i="11"/>
  <c r="Q239" i="11"/>
  <c r="S239" i="11"/>
  <c r="T239" i="11"/>
  <c r="V239" i="11"/>
  <c r="W239" i="11"/>
  <c r="D240" i="11"/>
  <c r="E240" i="11"/>
  <c r="G240" i="11"/>
  <c r="H240" i="11"/>
  <c r="J240" i="11"/>
  <c r="K240" i="11"/>
  <c r="M240" i="11"/>
  <c r="N240" i="11"/>
  <c r="P240" i="11"/>
  <c r="Q240" i="11"/>
  <c r="S240" i="11"/>
  <c r="T240" i="11"/>
  <c r="V240" i="11"/>
  <c r="W240" i="11"/>
  <c r="D241" i="11"/>
  <c r="E241" i="11"/>
  <c r="G241" i="11"/>
  <c r="H241" i="11"/>
  <c r="J241" i="11"/>
  <c r="K241" i="11"/>
  <c r="M241" i="11"/>
  <c r="N241" i="11"/>
  <c r="P241" i="11"/>
  <c r="Q241" i="11"/>
  <c r="S241" i="11"/>
  <c r="T241" i="11"/>
  <c r="V241" i="11"/>
  <c r="W241" i="11"/>
  <c r="D242" i="11"/>
  <c r="E242" i="11"/>
  <c r="G242" i="11"/>
  <c r="H242" i="11"/>
  <c r="J242" i="11"/>
  <c r="K242" i="11"/>
  <c r="M242" i="11"/>
  <c r="N242" i="11"/>
  <c r="P242" i="11"/>
  <c r="Q242" i="11"/>
  <c r="S242" i="11"/>
  <c r="T242" i="11"/>
  <c r="V242" i="11"/>
  <c r="W242" i="11"/>
  <c r="D243" i="11"/>
  <c r="E243" i="11"/>
  <c r="G243" i="11"/>
  <c r="H243" i="11"/>
  <c r="J243" i="11"/>
  <c r="K243" i="11"/>
  <c r="M243" i="11"/>
  <c r="N243" i="11"/>
  <c r="P243" i="11"/>
  <c r="Q243" i="11"/>
  <c r="S243" i="11"/>
  <c r="T243" i="11"/>
  <c r="V243" i="11"/>
  <c r="W243" i="11"/>
  <c r="D244" i="11"/>
  <c r="E244" i="11"/>
  <c r="G244" i="11"/>
  <c r="H244" i="11"/>
  <c r="J244" i="11"/>
  <c r="K244" i="11"/>
  <c r="M244" i="11"/>
  <c r="N244" i="11"/>
  <c r="P244" i="11"/>
  <c r="Q244" i="11"/>
  <c r="S244" i="11"/>
  <c r="T244" i="11"/>
  <c r="V244" i="11"/>
  <c r="W244" i="11"/>
  <c r="D245" i="11"/>
  <c r="E245" i="11"/>
  <c r="G245" i="11"/>
  <c r="H245" i="11"/>
  <c r="J245" i="11"/>
  <c r="K245" i="11"/>
  <c r="M245" i="11"/>
  <c r="N245" i="11"/>
  <c r="P245" i="11"/>
  <c r="Q245" i="11"/>
  <c r="S245" i="11"/>
  <c r="T245" i="11"/>
  <c r="V245" i="11"/>
  <c r="W245" i="11"/>
  <c r="D246" i="11"/>
  <c r="E246" i="11"/>
  <c r="G246" i="11"/>
  <c r="H246" i="11"/>
  <c r="J246" i="11"/>
  <c r="K246" i="11"/>
  <c r="M246" i="11"/>
  <c r="N246" i="11"/>
  <c r="P246" i="11"/>
  <c r="Q246" i="11"/>
  <c r="S246" i="11"/>
  <c r="T246" i="11"/>
  <c r="V246" i="11"/>
  <c r="W246" i="11"/>
  <c r="D247" i="11"/>
  <c r="E247" i="11"/>
  <c r="G247" i="11"/>
  <c r="H247" i="11"/>
  <c r="J247" i="11"/>
  <c r="K247" i="11"/>
  <c r="M247" i="11"/>
  <c r="N247" i="11"/>
  <c r="P247" i="11"/>
  <c r="Q247" i="11"/>
  <c r="S247" i="11"/>
  <c r="T247" i="11"/>
  <c r="V247" i="11"/>
  <c r="W247" i="11"/>
  <c r="D248" i="11"/>
  <c r="E248" i="11"/>
  <c r="G248" i="11"/>
  <c r="H248" i="11"/>
  <c r="J248" i="11"/>
  <c r="K248" i="11"/>
  <c r="M248" i="11"/>
  <c r="N248" i="11"/>
  <c r="P248" i="11"/>
  <c r="Q248" i="11"/>
  <c r="S248" i="11"/>
  <c r="T248" i="11"/>
  <c r="V248" i="11"/>
  <c r="W248" i="11"/>
  <c r="D249" i="11"/>
  <c r="E249" i="11"/>
  <c r="G249" i="11"/>
  <c r="H249" i="11"/>
  <c r="J249" i="11"/>
  <c r="K249" i="11"/>
  <c r="M249" i="11"/>
  <c r="N249" i="11"/>
  <c r="P249" i="11"/>
  <c r="Q249" i="11"/>
  <c r="S249" i="11"/>
  <c r="T249" i="11"/>
  <c r="V249" i="11"/>
  <c r="W249" i="11"/>
  <c r="D250" i="11"/>
  <c r="E250" i="11"/>
  <c r="G250" i="11"/>
  <c r="H250" i="11"/>
  <c r="J250" i="11"/>
  <c r="K250" i="11"/>
  <c r="M250" i="11"/>
  <c r="N250" i="11"/>
  <c r="P250" i="11"/>
  <c r="Q250" i="11"/>
  <c r="S250" i="11"/>
  <c r="T250" i="11"/>
  <c r="V250" i="11"/>
  <c r="W250" i="11"/>
  <c r="D251" i="11"/>
  <c r="E251" i="11"/>
  <c r="G251" i="11"/>
  <c r="H251" i="11"/>
  <c r="J251" i="11"/>
  <c r="K251" i="11"/>
  <c r="M251" i="11"/>
  <c r="N251" i="11"/>
  <c r="P251" i="11"/>
  <c r="Q251" i="11"/>
  <c r="S251" i="11"/>
  <c r="T251" i="11"/>
  <c r="V251" i="11"/>
  <c r="W251" i="11"/>
  <c r="D252" i="11"/>
  <c r="E252" i="11"/>
  <c r="G252" i="11"/>
  <c r="H252" i="11"/>
  <c r="J252" i="11"/>
  <c r="K252" i="11"/>
  <c r="M252" i="11"/>
  <c r="N252" i="11"/>
  <c r="P252" i="11"/>
  <c r="Q252" i="11"/>
  <c r="S252" i="11"/>
  <c r="T252" i="11"/>
  <c r="V252" i="11"/>
  <c r="W252" i="11"/>
  <c r="D253" i="11"/>
  <c r="E253" i="11"/>
  <c r="G253" i="11"/>
  <c r="H253" i="11"/>
  <c r="J253" i="11"/>
  <c r="K253" i="11"/>
  <c r="M253" i="11"/>
  <c r="N253" i="11"/>
  <c r="P253" i="11"/>
  <c r="Q253" i="11"/>
  <c r="S253" i="11"/>
  <c r="T253" i="11"/>
  <c r="V253" i="11"/>
  <c r="W253" i="11"/>
  <c r="D254" i="11"/>
  <c r="E254" i="11"/>
  <c r="G254" i="11"/>
  <c r="H254" i="11"/>
  <c r="J254" i="11"/>
  <c r="K254" i="11"/>
  <c r="M254" i="11"/>
  <c r="N254" i="11"/>
  <c r="P254" i="11"/>
  <c r="Q254" i="11"/>
  <c r="S254" i="11"/>
  <c r="T254" i="11"/>
  <c r="V254" i="11"/>
  <c r="W254" i="11"/>
  <c r="D255" i="11"/>
  <c r="E255" i="11"/>
  <c r="G255" i="11"/>
  <c r="H255" i="11"/>
  <c r="J255" i="11"/>
  <c r="K255" i="11"/>
  <c r="M255" i="11"/>
  <c r="N255" i="11"/>
  <c r="P255" i="11"/>
  <c r="Q255" i="11"/>
  <c r="S255" i="11"/>
  <c r="T255" i="11"/>
  <c r="V255" i="11"/>
  <c r="W255" i="11"/>
  <c r="D256" i="11"/>
  <c r="E256" i="11"/>
  <c r="G256" i="11"/>
  <c r="H256" i="11"/>
  <c r="J256" i="11"/>
  <c r="K256" i="11"/>
  <c r="M256" i="11"/>
  <c r="N256" i="11"/>
  <c r="P256" i="11"/>
  <c r="Q256" i="11"/>
  <c r="S256" i="11"/>
  <c r="T256" i="11"/>
  <c r="V256" i="11"/>
  <c r="W256" i="11"/>
  <c r="D257" i="11"/>
  <c r="E257" i="11"/>
  <c r="G257" i="11"/>
  <c r="H257" i="11"/>
  <c r="J257" i="11"/>
  <c r="K257" i="11"/>
  <c r="M257" i="11"/>
  <c r="N257" i="11"/>
  <c r="P257" i="11"/>
  <c r="Q257" i="11"/>
  <c r="S257" i="11"/>
  <c r="T257" i="11"/>
  <c r="V257" i="11"/>
  <c r="W257" i="11"/>
  <c r="D258" i="11"/>
  <c r="E258" i="11"/>
  <c r="G258" i="11"/>
  <c r="H258" i="11"/>
  <c r="J258" i="11"/>
  <c r="K258" i="11"/>
  <c r="M258" i="11"/>
  <c r="N258" i="11"/>
  <c r="P258" i="11"/>
  <c r="Q258" i="11"/>
  <c r="S258" i="11"/>
  <c r="T258" i="11"/>
  <c r="V258" i="11"/>
  <c r="W258" i="11"/>
  <c r="D259" i="11"/>
  <c r="E259" i="11"/>
  <c r="G259" i="11"/>
  <c r="H259" i="11"/>
  <c r="J259" i="11"/>
  <c r="K259" i="11"/>
  <c r="M259" i="11"/>
  <c r="N259" i="11"/>
  <c r="P259" i="11"/>
  <c r="Q259" i="11"/>
  <c r="S259" i="11"/>
  <c r="T259" i="11"/>
  <c r="V259" i="11"/>
  <c r="W259" i="11"/>
  <c r="D260" i="11"/>
  <c r="E260" i="11"/>
  <c r="G260" i="11"/>
  <c r="H260" i="11"/>
  <c r="J260" i="11"/>
  <c r="K260" i="11"/>
  <c r="M260" i="11"/>
  <c r="N260" i="11"/>
  <c r="P260" i="11"/>
  <c r="Q260" i="11"/>
  <c r="S260" i="11"/>
  <c r="T260" i="11"/>
  <c r="V260" i="11"/>
  <c r="W260" i="11"/>
  <c r="D261" i="11"/>
  <c r="E261" i="11"/>
  <c r="G261" i="11"/>
  <c r="H261" i="11"/>
  <c r="J261" i="11"/>
  <c r="K261" i="11"/>
  <c r="M261" i="11"/>
  <c r="N261" i="11"/>
  <c r="P261" i="11"/>
  <c r="Q261" i="11"/>
  <c r="S261" i="11"/>
  <c r="T261" i="11"/>
  <c r="V261" i="11"/>
  <c r="W261" i="11"/>
  <c r="D262" i="11"/>
  <c r="E262" i="11"/>
  <c r="G262" i="11"/>
  <c r="H262" i="11"/>
  <c r="J262" i="11"/>
  <c r="K262" i="11"/>
  <c r="M262" i="11"/>
  <c r="N262" i="11"/>
  <c r="P262" i="11"/>
  <c r="Q262" i="11"/>
  <c r="S262" i="11"/>
  <c r="T262" i="11"/>
  <c r="V262" i="11"/>
  <c r="W262" i="11"/>
  <c r="D263" i="11"/>
  <c r="E263" i="11"/>
  <c r="G263" i="11"/>
  <c r="H263" i="11"/>
  <c r="J263" i="11"/>
  <c r="K263" i="11"/>
  <c r="M263" i="11"/>
  <c r="N263" i="11"/>
  <c r="P263" i="11"/>
  <c r="Q263" i="11"/>
  <c r="S263" i="11"/>
  <c r="T263" i="11"/>
  <c r="V263" i="11"/>
  <c r="W263" i="11"/>
  <c r="D264" i="11"/>
  <c r="E264" i="11"/>
  <c r="G264" i="11"/>
  <c r="H264" i="11"/>
  <c r="J264" i="11"/>
  <c r="K264" i="11"/>
  <c r="M264" i="11"/>
  <c r="N264" i="11"/>
  <c r="P264" i="11"/>
  <c r="Q264" i="11"/>
  <c r="S264" i="11"/>
  <c r="T264" i="11"/>
  <c r="V264" i="11"/>
  <c r="W264" i="11"/>
  <c r="D265" i="11"/>
  <c r="E265" i="11"/>
  <c r="G265" i="11"/>
  <c r="H265" i="11"/>
  <c r="J265" i="11"/>
  <c r="K265" i="11"/>
  <c r="M265" i="11"/>
  <c r="N265" i="11"/>
  <c r="P265" i="11"/>
  <c r="Q265" i="11"/>
  <c r="S265" i="11"/>
  <c r="T265" i="11"/>
  <c r="V265" i="11"/>
  <c r="W265" i="11"/>
  <c r="D266" i="11"/>
  <c r="E266" i="11"/>
  <c r="G266" i="11"/>
  <c r="H266" i="11"/>
  <c r="J266" i="11"/>
  <c r="K266" i="11"/>
  <c r="M266" i="11"/>
  <c r="N266" i="11"/>
  <c r="P266" i="11"/>
  <c r="Q266" i="11"/>
  <c r="S266" i="11"/>
  <c r="T266" i="11"/>
  <c r="V266" i="11"/>
  <c r="W266" i="11"/>
  <c r="D267" i="11"/>
  <c r="E267" i="11"/>
  <c r="G267" i="11"/>
  <c r="H267" i="11"/>
  <c r="J267" i="11"/>
  <c r="K267" i="11"/>
  <c r="M267" i="11"/>
  <c r="N267" i="11"/>
  <c r="P267" i="11"/>
  <c r="Q267" i="11"/>
  <c r="S267" i="11"/>
  <c r="T267" i="11"/>
  <c r="V267" i="11"/>
  <c r="W267" i="11"/>
  <c r="D268" i="11"/>
  <c r="E268" i="11"/>
  <c r="G268" i="11"/>
  <c r="H268" i="11"/>
  <c r="J268" i="11"/>
  <c r="K268" i="11"/>
  <c r="M268" i="11"/>
  <c r="N268" i="11"/>
  <c r="P268" i="11"/>
  <c r="Q268" i="11"/>
  <c r="S268" i="11"/>
  <c r="T268" i="11"/>
  <c r="V268" i="11"/>
  <c r="W268" i="11"/>
  <c r="D269" i="11"/>
  <c r="E269" i="11"/>
  <c r="G269" i="11"/>
  <c r="H269" i="11"/>
  <c r="J269" i="11"/>
  <c r="K269" i="11"/>
  <c r="M269" i="11"/>
  <c r="N269" i="11"/>
  <c r="P269" i="11"/>
  <c r="Q269" i="11"/>
  <c r="S269" i="11"/>
  <c r="T269" i="11"/>
  <c r="V269" i="11"/>
  <c r="W269" i="11"/>
  <c r="D270" i="11"/>
  <c r="E270" i="11"/>
  <c r="G270" i="11"/>
  <c r="H270" i="11"/>
  <c r="J270" i="11"/>
  <c r="K270" i="11"/>
  <c r="M270" i="11"/>
  <c r="N270" i="11"/>
  <c r="P270" i="11"/>
  <c r="Q270" i="11"/>
  <c r="S270" i="11"/>
  <c r="T270" i="11"/>
  <c r="V270" i="11"/>
  <c r="W270" i="11"/>
  <c r="D271" i="11"/>
  <c r="E271" i="11"/>
  <c r="G271" i="11"/>
  <c r="H271" i="11"/>
  <c r="J271" i="11"/>
  <c r="K271" i="11"/>
  <c r="M271" i="11"/>
  <c r="N271" i="11"/>
  <c r="P271" i="11"/>
  <c r="Q271" i="11"/>
  <c r="S271" i="11"/>
  <c r="T271" i="11"/>
  <c r="V271" i="11"/>
  <c r="W271" i="11"/>
  <c r="D272" i="11"/>
  <c r="E272" i="11"/>
  <c r="G272" i="11"/>
  <c r="H272" i="11"/>
  <c r="J272" i="11"/>
  <c r="K272" i="11"/>
  <c r="M272" i="11"/>
  <c r="N272" i="11"/>
  <c r="P272" i="11"/>
  <c r="Q272" i="11"/>
  <c r="S272" i="11"/>
  <c r="T272" i="11"/>
  <c r="V272" i="11"/>
  <c r="W272" i="11"/>
  <c r="D273" i="11"/>
  <c r="E273" i="11"/>
  <c r="G273" i="11"/>
  <c r="H273" i="11"/>
  <c r="J273" i="11"/>
  <c r="K273" i="11"/>
  <c r="M273" i="11"/>
  <c r="N273" i="11"/>
  <c r="P273" i="11"/>
  <c r="Q273" i="11"/>
  <c r="S273" i="11"/>
  <c r="T273" i="11"/>
  <c r="V273" i="11"/>
  <c r="W273" i="11"/>
  <c r="D274" i="11"/>
  <c r="E274" i="11"/>
  <c r="G274" i="11"/>
  <c r="H274" i="11"/>
  <c r="J274" i="11"/>
  <c r="K274" i="11"/>
  <c r="M274" i="11"/>
  <c r="N274" i="11"/>
  <c r="P274" i="11"/>
  <c r="Q274" i="11"/>
  <c r="S274" i="11"/>
  <c r="T274" i="11"/>
  <c r="V274" i="11"/>
  <c r="W274" i="11"/>
  <c r="D275" i="11"/>
  <c r="E275" i="11"/>
  <c r="G275" i="11"/>
  <c r="H275" i="11"/>
  <c r="J275" i="11"/>
  <c r="K275" i="11"/>
  <c r="M275" i="11"/>
  <c r="N275" i="11"/>
  <c r="P275" i="11"/>
  <c r="Q275" i="11"/>
  <c r="S275" i="11"/>
  <c r="T275" i="11"/>
  <c r="V275" i="11"/>
  <c r="W275" i="11"/>
  <c r="D276" i="11"/>
  <c r="E276" i="11"/>
  <c r="G276" i="11"/>
  <c r="H276" i="11"/>
  <c r="J276" i="11"/>
  <c r="K276" i="11"/>
  <c r="M276" i="11"/>
  <c r="N276" i="11"/>
  <c r="P276" i="11"/>
  <c r="Q276" i="11"/>
  <c r="S276" i="11"/>
  <c r="T276" i="11"/>
  <c r="V276" i="11"/>
  <c r="W276" i="11"/>
  <c r="D277" i="11"/>
  <c r="E277" i="11"/>
  <c r="G277" i="11"/>
  <c r="H277" i="11"/>
  <c r="J277" i="11"/>
  <c r="K277" i="11"/>
  <c r="M277" i="11"/>
  <c r="N277" i="11"/>
  <c r="P277" i="11"/>
  <c r="Q277" i="11"/>
  <c r="S277" i="11"/>
  <c r="T277" i="11"/>
  <c r="V277" i="11"/>
  <c r="W277" i="11"/>
  <c r="D278" i="11"/>
  <c r="E278" i="11"/>
  <c r="G278" i="11"/>
  <c r="H278" i="11"/>
  <c r="J278" i="11"/>
  <c r="K278" i="11"/>
  <c r="M278" i="11"/>
  <c r="N278" i="11"/>
  <c r="P278" i="11"/>
  <c r="Q278" i="11"/>
  <c r="S278" i="11"/>
  <c r="T278" i="11"/>
  <c r="V278" i="11"/>
  <c r="W278" i="11"/>
  <c r="D279" i="11"/>
  <c r="E279" i="11"/>
  <c r="G279" i="11"/>
  <c r="H279" i="11"/>
  <c r="J279" i="11"/>
  <c r="K279" i="11"/>
  <c r="M279" i="11"/>
  <c r="N279" i="11"/>
  <c r="P279" i="11"/>
  <c r="Q279" i="11"/>
  <c r="S279" i="11"/>
  <c r="T279" i="11"/>
  <c r="V279" i="11"/>
  <c r="W279" i="11"/>
  <c r="D280" i="11"/>
  <c r="E280" i="11"/>
  <c r="G280" i="11"/>
  <c r="H280" i="11"/>
  <c r="J280" i="11"/>
  <c r="K280" i="11"/>
  <c r="M280" i="11"/>
  <c r="N280" i="11"/>
  <c r="P280" i="11"/>
  <c r="Q280" i="11"/>
  <c r="S280" i="11"/>
  <c r="T280" i="11"/>
  <c r="V280" i="11"/>
  <c r="W280" i="11"/>
  <c r="D281" i="11"/>
  <c r="E281" i="11"/>
  <c r="G281" i="11"/>
  <c r="H281" i="11"/>
  <c r="J281" i="11"/>
  <c r="K281" i="11"/>
  <c r="M281" i="11"/>
  <c r="N281" i="11"/>
  <c r="P281" i="11"/>
  <c r="Q281" i="11"/>
  <c r="S281" i="11"/>
  <c r="T281" i="11"/>
  <c r="V281" i="11"/>
  <c r="W281" i="11"/>
  <c r="D282" i="11"/>
  <c r="E282" i="11"/>
  <c r="G282" i="11"/>
  <c r="H282" i="11"/>
  <c r="J282" i="11"/>
  <c r="K282" i="11"/>
  <c r="M282" i="11"/>
  <c r="N282" i="11"/>
  <c r="P282" i="11"/>
  <c r="Q282" i="11"/>
  <c r="S282" i="11"/>
  <c r="T282" i="11"/>
  <c r="V282" i="11"/>
  <c r="W282" i="11"/>
  <c r="D283" i="11"/>
  <c r="E283" i="11"/>
  <c r="G283" i="11"/>
  <c r="H283" i="11"/>
  <c r="J283" i="11"/>
  <c r="K283" i="11"/>
  <c r="M283" i="11"/>
  <c r="N283" i="11"/>
  <c r="P283" i="11"/>
  <c r="Q283" i="11"/>
  <c r="S283" i="11"/>
  <c r="T283" i="11"/>
  <c r="V283" i="11"/>
  <c r="W283" i="11"/>
  <c r="D284" i="11"/>
  <c r="E284" i="11"/>
  <c r="G284" i="11"/>
  <c r="H284" i="11"/>
  <c r="J284" i="11"/>
  <c r="K284" i="11"/>
  <c r="M284" i="11"/>
  <c r="N284" i="11"/>
  <c r="P284" i="11"/>
  <c r="Q284" i="11"/>
  <c r="S284" i="11"/>
  <c r="T284" i="11"/>
  <c r="V284" i="11"/>
  <c r="W284" i="11"/>
  <c r="D285" i="11"/>
  <c r="E285" i="11"/>
  <c r="G285" i="11"/>
  <c r="H285" i="11"/>
  <c r="J285" i="11"/>
  <c r="K285" i="11"/>
  <c r="M285" i="11"/>
  <c r="N285" i="11"/>
  <c r="P285" i="11"/>
  <c r="Q285" i="11"/>
  <c r="S285" i="11"/>
  <c r="T285" i="11"/>
  <c r="V285" i="11"/>
  <c r="W285" i="11"/>
  <c r="D286" i="11"/>
  <c r="E286" i="11"/>
  <c r="G286" i="11"/>
  <c r="H286" i="11"/>
  <c r="J286" i="11"/>
  <c r="K286" i="11"/>
  <c r="M286" i="11"/>
  <c r="N286" i="11"/>
  <c r="P286" i="11"/>
  <c r="Q286" i="11"/>
  <c r="S286" i="11"/>
  <c r="T286" i="11"/>
  <c r="V286" i="11"/>
  <c r="W286" i="11"/>
  <c r="D287" i="11"/>
  <c r="E287" i="11"/>
  <c r="G287" i="11"/>
  <c r="H287" i="11"/>
  <c r="J287" i="11"/>
  <c r="K287" i="11"/>
  <c r="M287" i="11"/>
  <c r="N287" i="11"/>
  <c r="P287" i="11"/>
  <c r="Q287" i="11"/>
  <c r="S287" i="11"/>
  <c r="T287" i="11"/>
  <c r="V287" i="11"/>
  <c r="W287" i="11"/>
  <c r="D288" i="11"/>
  <c r="E288" i="11"/>
  <c r="G288" i="11"/>
  <c r="H288" i="11"/>
  <c r="J288" i="11"/>
  <c r="K288" i="11"/>
  <c r="M288" i="11"/>
  <c r="N288" i="11"/>
  <c r="P288" i="11"/>
  <c r="Q288" i="11"/>
  <c r="S288" i="11"/>
  <c r="T288" i="11"/>
  <c r="V288" i="11"/>
  <c r="W288" i="11"/>
  <c r="D289" i="11"/>
  <c r="E289" i="11"/>
  <c r="G289" i="11"/>
  <c r="H289" i="11"/>
  <c r="J289" i="11"/>
  <c r="K289" i="11"/>
  <c r="M289" i="11"/>
  <c r="N289" i="11"/>
  <c r="P289" i="11"/>
  <c r="Q289" i="11"/>
  <c r="S289" i="11"/>
  <c r="T289" i="11"/>
  <c r="V289" i="11"/>
  <c r="W289" i="11"/>
  <c r="D290" i="11"/>
  <c r="E290" i="11"/>
  <c r="G290" i="11"/>
  <c r="H290" i="11"/>
  <c r="J290" i="11"/>
  <c r="K290" i="11"/>
  <c r="M290" i="11"/>
  <c r="N290" i="11"/>
  <c r="P290" i="11"/>
  <c r="Q290" i="11"/>
  <c r="S290" i="11"/>
  <c r="T290" i="11"/>
  <c r="V290" i="11"/>
  <c r="W290" i="11"/>
  <c r="D291" i="11"/>
  <c r="E291" i="11"/>
  <c r="G291" i="11"/>
  <c r="H291" i="11"/>
  <c r="J291" i="11"/>
  <c r="K291" i="11"/>
  <c r="M291" i="11"/>
  <c r="N291" i="11"/>
  <c r="P291" i="11"/>
  <c r="Q291" i="11"/>
  <c r="S291" i="11"/>
  <c r="T291" i="11"/>
  <c r="V291" i="11"/>
  <c r="W291" i="11"/>
  <c r="D292" i="11"/>
  <c r="E292" i="11"/>
  <c r="G292" i="11"/>
  <c r="H292" i="11"/>
  <c r="J292" i="11"/>
  <c r="K292" i="11"/>
  <c r="M292" i="11"/>
  <c r="N292" i="11"/>
  <c r="P292" i="11"/>
  <c r="Q292" i="11"/>
  <c r="S292" i="11"/>
  <c r="T292" i="11"/>
  <c r="V292" i="11"/>
  <c r="W292" i="11"/>
  <c r="D293" i="11"/>
  <c r="E293" i="11"/>
  <c r="G293" i="11"/>
  <c r="H293" i="11"/>
  <c r="J293" i="11"/>
  <c r="K293" i="11"/>
  <c r="M293" i="11"/>
  <c r="N293" i="11"/>
  <c r="P293" i="11"/>
  <c r="Q293" i="11"/>
  <c r="S293" i="11"/>
  <c r="T293" i="11"/>
  <c r="V293" i="11"/>
  <c r="W293" i="11"/>
  <c r="D294" i="11"/>
  <c r="E294" i="11"/>
  <c r="G294" i="11"/>
  <c r="H294" i="11"/>
  <c r="J294" i="11"/>
  <c r="K294" i="11"/>
  <c r="M294" i="11"/>
  <c r="N294" i="11"/>
  <c r="P294" i="11"/>
  <c r="Q294" i="11"/>
  <c r="S294" i="11"/>
  <c r="T294" i="11"/>
  <c r="V294" i="11"/>
  <c r="W294" i="11"/>
  <c r="D295" i="11"/>
  <c r="E295" i="11"/>
  <c r="G295" i="11"/>
  <c r="H295" i="11"/>
  <c r="J295" i="11"/>
  <c r="K295" i="11"/>
  <c r="M295" i="11"/>
  <c r="N295" i="11"/>
  <c r="P295" i="11"/>
  <c r="Q295" i="11"/>
  <c r="S295" i="11"/>
  <c r="T295" i="11"/>
  <c r="V295" i="11"/>
  <c r="W295" i="11"/>
  <c r="D296" i="11"/>
  <c r="E296" i="11"/>
  <c r="G296" i="11"/>
  <c r="H296" i="11"/>
  <c r="J296" i="11"/>
  <c r="K296" i="11"/>
  <c r="M296" i="11"/>
  <c r="N296" i="11"/>
  <c r="P296" i="11"/>
  <c r="Q296" i="11"/>
  <c r="S296" i="11"/>
  <c r="T296" i="11"/>
  <c r="V296" i="11"/>
  <c r="W296" i="11"/>
  <c r="D297" i="11"/>
  <c r="E297" i="11"/>
  <c r="G297" i="11"/>
  <c r="H297" i="11"/>
  <c r="J297" i="11"/>
  <c r="K297" i="11"/>
  <c r="M297" i="11"/>
  <c r="N297" i="11"/>
  <c r="P297" i="11"/>
  <c r="Q297" i="11"/>
  <c r="S297" i="11"/>
  <c r="T297" i="11"/>
  <c r="V297" i="11"/>
  <c r="W297" i="11"/>
  <c r="D298" i="11"/>
  <c r="E298" i="11"/>
  <c r="G298" i="11"/>
  <c r="H298" i="11"/>
  <c r="J298" i="11"/>
  <c r="K298" i="11"/>
  <c r="M298" i="11"/>
  <c r="N298" i="11"/>
  <c r="P298" i="11"/>
  <c r="Q298" i="11"/>
  <c r="S298" i="11"/>
  <c r="T298" i="11"/>
  <c r="V298" i="11"/>
  <c r="W298" i="11"/>
  <c r="D299" i="11"/>
  <c r="E299" i="11"/>
  <c r="G299" i="11"/>
  <c r="H299" i="11"/>
  <c r="J299" i="11"/>
  <c r="K299" i="11"/>
  <c r="M299" i="11"/>
  <c r="N299" i="11"/>
  <c r="P299" i="11"/>
  <c r="Q299" i="11"/>
  <c r="S299" i="11"/>
  <c r="T299" i="11"/>
  <c r="V299" i="11"/>
  <c r="W299" i="11"/>
  <c r="D300" i="11"/>
  <c r="E300" i="11"/>
  <c r="G300" i="11"/>
  <c r="H300" i="11"/>
  <c r="J300" i="11"/>
  <c r="K300" i="11"/>
  <c r="M300" i="11"/>
  <c r="N300" i="11"/>
  <c r="P300" i="11"/>
  <c r="Q300" i="11"/>
  <c r="S300" i="11"/>
  <c r="T300" i="11"/>
  <c r="V300" i="11"/>
  <c r="W300" i="11"/>
  <c r="D301" i="11"/>
  <c r="E301" i="11"/>
  <c r="G301" i="11"/>
  <c r="H301" i="11"/>
  <c r="J301" i="11"/>
  <c r="K301" i="11"/>
  <c r="M301" i="11"/>
  <c r="N301" i="11"/>
  <c r="P301" i="11"/>
  <c r="Q301" i="11"/>
  <c r="S301" i="11"/>
  <c r="T301" i="11"/>
  <c r="V301" i="11"/>
  <c r="W301" i="11"/>
  <c r="D302" i="11"/>
  <c r="E302" i="11"/>
  <c r="G302" i="11"/>
  <c r="H302" i="11"/>
  <c r="J302" i="11"/>
  <c r="K302" i="11"/>
  <c r="M302" i="11"/>
  <c r="N302" i="11"/>
  <c r="P302" i="11"/>
  <c r="Q302" i="11"/>
  <c r="S302" i="11"/>
  <c r="T302" i="11"/>
  <c r="V302" i="11"/>
  <c r="W302" i="11"/>
  <c r="D303" i="11"/>
  <c r="E303" i="11"/>
  <c r="G303" i="11"/>
  <c r="H303" i="11"/>
  <c r="J303" i="11"/>
  <c r="K303" i="11"/>
  <c r="M303" i="11"/>
  <c r="N303" i="11"/>
  <c r="P303" i="11"/>
  <c r="Q303" i="11"/>
  <c r="S303" i="11"/>
  <c r="T303" i="11"/>
  <c r="V303" i="11"/>
  <c r="W303" i="11"/>
  <c r="D304" i="11"/>
  <c r="E304" i="11"/>
  <c r="G304" i="11"/>
  <c r="H304" i="11"/>
  <c r="J304" i="11"/>
  <c r="K304" i="11"/>
  <c r="M304" i="11"/>
  <c r="N304" i="11"/>
  <c r="P304" i="11"/>
  <c r="Q304" i="11"/>
  <c r="S304" i="11"/>
  <c r="T304" i="11"/>
  <c r="V304" i="11"/>
  <c r="W304" i="11"/>
  <c r="D305" i="11"/>
  <c r="E305" i="11"/>
  <c r="G305" i="11"/>
  <c r="H305" i="11"/>
  <c r="J305" i="11"/>
  <c r="K305" i="11"/>
  <c r="M305" i="11"/>
  <c r="N305" i="11"/>
  <c r="P305" i="11"/>
  <c r="Q305" i="11"/>
  <c r="S305" i="11"/>
  <c r="T305" i="11"/>
  <c r="V305" i="11"/>
  <c r="W305" i="11"/>
  <c r="D306" i="11"/>
  <c r="E306" i="11"/>
  <c r="G306" i="11"/>
  <c r="H306" i="11"/>
  <c r="J306" i="11"/>
  <c r="K306" i="11"/>
  <c r="M306" i="11"/>
  <c r="N306" i="11"/>
  <c r="P306" i="11"/>
  <c r="Q306" i="11"/>
  <c r="S306" i="11"/>
  <c r="T306" i="11"/>
  <c r="V306" i="11"/>
  <c r="W306" i="11"/>
  <c r="D307" i="11"/>
  <c r="E307" i="11"/>
  <c r="G307" i="11"/>
  <c r="H307" i="11"/>
  <c r="J307" i="11"/>
  <c r="K307" i="11"/>
  <c r="M307" i="11"/>
  <c r="N307" i="11"/>
  <c r="P307" i="11"/>
  <c r="Q307" i="11"/>
  <c r="S307" i="11"/>
  <c r="T307" i="11"/>
  <c r="V307" i="11"/>
  <c r="W307" i="11"/>
  <c r="D308" i="11"/>
  <c r="E308" i="11"/>
  <c r="G308" i="11"/>
  <c r="H308" i="11"/>
  <c r="J308" i="11"/>
  <c r="K308" i="11"/>
  <c r="M308" i="11"/>
  <c r="N308" i="11"/>
  <c r="P308" i="11"/>
  <c r="Q308" i="11"/>
  <c r="S308" i="11"/>
  <c r="T308" i="11"/>
  <c r="V308" i="11"/>
  <c r="W308" i="11"/>
  <c r="D309" i="11"/>
  <c r="E309" i="11"/>
  <c r="G309" i="11"/>
  <c r="H309" i="11"/>
  <c r="J309" i="11"/>
  <c r="K309" i="11"/>
  <c r="M309" i="11"/>
  <c r="N309" i="11"/>
  <c r="P309" i="11"/>
  <c r="Q309" i="11"/>
  <c r="S309" i="11"/>
  <c r="T309" i="11"/>
  <c r="V309" i="11"/>
  <c r="W309" i="11"/>
  <c r="D310" i="11"/>
  <c r="E310" i="11"/>
  <c r="G310" i="11"/>
  <c r="H310" i="11"/>
  <c r="J310" i="11"/>
  <c r="K310" i="11"/>
  <c r="M310" i="11"/>
  <c r="N310" i="11"/>
  <c r="P310" i="11"/>
  <c r="Q310" i="11"/>
  <c r="S310" i="11"/>
  <c r="T310" i="11"/>
  <c r="V310" i="11"/>
  <c r="W310" i="11"/>
  <c r="D311" i="11"/>
  <c r="E311" i="11"/>
  <c r="G311" i="11"/>
  <c r="H311" i="11"/>
  <c r="J311" i="11"/>
  <c r="K311" i="11"/>
  <c r="M311" i="11"/>
  <c r="N311" i="11"/>
  <c r="P311" i="11"/>
  <c r="Q311" i="11"/>
  <c r="S311" i="11"/>
  <c r="T311" i="11"/>
  <c r="V311" i="11"/>
  <c r="W311" i="11"/>
  <c r="D312" i="11"/>
  <c r="E312" i="11"/>
  <c r="G312" i="11"/>
  <c r="H312" i="11"/>
  <c r="J312" i="11"/>
  <c r="K312" i="11"/>
  <c r="M312" i="11"/>
  <c r="N312" i="11"/>
  <c r="P312" i="11"/>
  <c r="Q312" i="11"/>
  <c r="S312" i="11"/>
  <c r="T312" i="11"/>
  <c r="V312" i="11"/>
  <c r="W312" i="11"/>
  <c r="D313" i="11"/>
  <c r="E313" i="11"/>
  <c r="G313" i="11"/>
  <c r="H313" i="11"/>
  <c r="J313" i="11"/>
  <c r="K313" i="11"/>
  <c r="M313" i="11"/>
  <c r="N313" i="11"/>
  <c r="P313" i="11"/>
  <c r="Q313" i="11"/>
  <c r="S313" i="11"/>
  <c r="T313" i="11"/>
  <c r="V313" i="11"/>
  <c r="W313" i="11"/>
  <c r="D314" i="11"/>
  <c r="E314" i="11"/>
  <c r="G314" i="11"/>
  <c r="H314" i="11"/>
  <c r="J314" i="11"/>
  <c r="K314" i="11"/>
  <c r="M314" i="11"/>
  <c r="N314" i="11"/>
  <c r="P314" i="11"/>
  <c r="Q314" i="11"/>
  <c r="S314" i="11"/>
  <c r="T314" i="11"/>
  <c r="V314" i="11"/>
  <c r="W314" i="11"/>
  <c r="D315" i="11"/>
  <c r="E315" i="11"/>
  <c r="G315" i="11"/>
  <c r="H315" i="11"/>
  <c r="J315" i="11"/>
  <c r="K315" i="11"/>
  <c r="M315" i="11"/>
  <c r="N315" i="11"/>
  <c r="P315" i="11"/>
  <c r="Q315" i="11"/>
  <c r="S315" i="11"/>
  <c r="T315" i="11"/>
  <c r="V315" i="11"/>
  <c r="W315" i="11"/>
  <c r="D316" i="11"/>
  <c r="E316" i="11"/>
  <c r="G316" i="11"/>
  <c r="H316" i="11"/>
  <c r="J316" i="11"/>
  <c r="K316" i="11"/>
  <c r="M316" i="11"/>
  <c r="N316" i="11"/>
  <c r="P316" i="11"/>
  <c r="Q316" i="11"/>
  <c r="S316" i="11"/>
  <c r="T316" i="11"/>
  <c r="V316" i="11"/>
  <c r="W316" i="11"/>
  <c r="D317" i="11"/>
  <c r="E317" i="11"/>
  <c r="G317" i="11"/>
  <c r="H317" i="11"/>
  <c r="J317" i="11"/>
  <c r="K317" i="11"/>
  <c r="M317" i="11"/>
  <c r="N317" i="11"/>
  <c r="P317" i="11"/>
  <c r="Q317" i="11"/>
  <c r="S317" i="11"/>
  <c r="T317" i="11"/>
  <c r="V317" i="11"/>
  <c r="W317" i="11"/>
  <c r="D318" i="11"/>
  <c r="E318" i="11"/>
  <c r="G318" i="11"/>
  <c r="H318" i="11"/>
  <c r="J318" i="11"/>
  <c r="K318" i="11"/>
  <c r="M318" i="11"/>
  <c r="N318" i="11"/>
  <c r="P318" i="11"/>
  <c r="Q318" i="11"/>
  <c r="S318" i="11"/>
  <c r="T318" i="11"/>
  <c r="V318" i="11"/>
  <c r="W318" i="11"/>
  <c r="D319" i="11"/>
  <c r="E319" i="11"/>
  <c r="G319" i="11"/>
  <c r="H319" i="11"/>
  <c r="J319" i="11"/>
  <c r="K319" i="11"/>
  <c r="M319" i="11"/>
  <c r="N319" i="11"/>
  <c r="P319" i="11"/>
  <c r="Q319" i="11"/>
  <c r="S319" i="11"/>
  <c r="T319" i="11"/>
  <c r="V319" i="11"/>
  <c r="W319" i="11"/>
  <c r="D320" i="11"/>
  <c r="E320" i="11"/>
  <c r="G320" i="11"/>
  <c r="H320" i="11"/>
  <c r="J320" i="11"/>
  <c r="K320" i="11"/>
  <c r="M320" i="11"/>
  <c r="N320" i="11"/>
  <c r="P320" i="11"/>
  <c r="Q320" i="11"/>
  <c r="S320" i="11"/>
  <c r="T320" i="11"/>
  <c r="V320" i="11"/>
  <c r="W320" i="11"/>
  <c r="D321" i="11"/>
  <c r="E321" i="11"/>
  <c r="G321" i="11"/>
  <c r="H321" i="11"/>
  <c r="J321" i="11"/>
  <c r="K321" i="11"/>
  <c r="M321" i="11"/>
  <c r="N321" i="11"/>
  <c r="P321" i="11"/>
  <c r="Q321" i="11"/>
  <c r="S321" i="11"/>
  <c r="T321" i="11"/>
  <c r="V321" i="11"/>
  <c r="W321" i="11"/>
</calcChain>
</file>

<file path=xl/comments1.xml><?xml version="1.0" encoding="utf-8"?>
<comments xmlns="http://schemas.openxmlformats.org/spreadsheetml/2006/main">
  <authors>
    <author>Tim Mang</author>
  </authors>
  <commentList>
    <comment ref="D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F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D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F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D67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7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  <comment ref="D68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8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</commentList>
</comments>
</file>

<file path=xl/sharedStrings.xml><?xml version="1.0" encoding="utf-8"?>
<sst xmlns="http://schemas.openxmlformats.org/spreadsheetml/2006/main" count="9715" uniqueCount="1072">
  <si>
    <t>Results in Mdth/d by Contract Category</t>
  </si>
  <si>
    <t>San Juan Basin</t>
  </si>
  <si>
    <t>Permian Basin</t>
  </si>
  <si>
    <t>Anadarko Basin</t>
  </si>
  <si>
    <t>Off-Basin</t>
  </si>
  <si>
    <t>Grand Total</t>
  </si>
  <si>
    <t>Agmt</t>
  </si>
  <si>
    <t>Shipper</t>
  </si>
  <si>
    <t>Blanco</t>
  </si>
  <si>
    <t>Bondad Mainline</t>
  </si>
  <si>
    <t>Bondad Station</t>
  </si>
  <si>
    <t>Rio Vista</t>
  </si>
  <si>
    <t>Keystone</t>
  </si>
  <si>
    <t>Pecos</t>
  </si>
  <si>
    <t>Cornudas</t>
  </si>
  <si>
    <t>Eunice</t>
  </si>
  <si>
    <t>Goldsmith</t>
  </si>
  <si>
    <t>Midkiff</t>
  </si>
  <si>
    <t>Monument</t>
  </si>
  <si>
    <t>Plains</t>
  </si>
  <si>
    <t>Sweetie Peck</t>
  </si>
  <si>
    <t>Puckett</t>
  </si>
  <si>
    <t>Waha</t>
  </si>
  <si>
    <t>Schafer</t>
  </si>
  <si>
    <t>Dumas</t>
  </si>
  <si>
    <t>Dimmitt</t>
  </si>
  <si>
    <t>Laguna</t>
  </si>
  <si>
    <t>Bondad</t>
  </si>
  <si>
    <t>Anadarko</t>
  </si>
  <si>
    <t>9KEE</t>
  </si>
  <si>
    <t>CD Contracts Flowing to East End Delivery Points</t>
  </si>
  <si>
    <t xml:space="preserve">OneOK Energy Marketing </t>
  </si>
  <si>
    <t>9JPJ</t>
  </si>
  <si>
    <t xml:space="preserve">Phillips Petroleum Company </t>
  </si>
  <si>
    <t>9LLE</t>
  </si>
  <si>
    <t>9LVC</t>
  </si>
  <si>
    <t xml:space="preserve">Tenaska Marketing Ventures </t>
  </si>
  <si>
    <t>9MVR</t>
  </si>
  <si>
    <t>9L6T</t>
  </si>
  <si>
    <t xml:space="preserve">West Texas Gas </t>
  </si>
  <si>
    <t>9L6Y</t>
  </si>
  <si>
    <t xml:space="preserve">Odessa-Ector Power Partners </t>
  </si>
  <si>
    <t>Sub-total</t>
  </si>
  <si>
    <t>CD Contracts Flowing to California Delivery Points</t>
  </si>
  <si>
    <t>9MN4</t>
  </si>
  <si>
    <t xml:space="preserve">ABQ Energy Group, Ltd </t>
  </si>
  <si>
    <t>9MDU</t>
  </si>
  <si>
    <t xml:space="preserve">AEP Energy Services </t>
  </si>
  <si>
    <t>9M84</t>
  </si>
  <si>
    <t xml:space="preserve">Aera Energy LLC </t>
  </si>
  <si>
    <t>9M85</t>
  </si>
  <si>
    <t>9MDM</t>
  </si>
  <si>
    <t xml:space="preserve">Allegheney Energy </t>
  </si>
  <si>
    <t>9MCA</t>
  </si>
  <si>
    <t xml:space="preserve">Allegheny Energy Supply Company, LLC </t>
  </si>
  <si>
    <t>9MCX</t>
  </si>
  <si>
    <t>9MEQ</t>
  </si>
  <si>
    <t>9M24</t>
  </si>
  <si>
    <t xml:space="preserve">BP Energy </t>
  </si>
  <si>
    <t>9M3B</t>
  </si>
  <si>
    <t>9MEX</t>
  </si>
  <si>
    <t>9MCQ</t>
  </si>
  <si>
    <t xml:space="preserve">Burlington Resources </t>
  </si>
  <si>
    <t>9MFH</t>
  </si>
  <si>
    <t>97YW</t>
  </si>
  <si>
    <t xml:space="preserve">Burlington Resources Marketing Inc. </t>
  </si>
  <si>
    <t>9M7X</t>
  </si>
  <si>
    <t>9M7Y</t>
  </si>
  <si>
    <t>9M7Z</t>
  </si>
  <si>
    <t>9M86</t>
  </si>
  <si>
    <t xml:space="preserve">City of Los Angeles DWP </t>
  </si>
  <si>
    <t>9M87</t>
  </si>
  <si>
    <t>9MD6</t>
  </si>
  <si>
    <t xml:space="preserve">Coral Energy Resources </t>
  </si>
  <si>
    <t>9MF4</t>
  </si>
  <si>
    <t>9MR9</t>
  </si>
  <si>
    <t xml:space="preserve">Duke Energy Trading &amp; Marketing </t>
  </si>
  <si>
    <t>9MRA</t>
  </si>
  <si>
    <t>9MC2</t>
  </si>
  <si>
    <t xml:space="preserve">Duke Energy Trading and Marketing </t>
  </si>
  <si>
    <t>9MC9</t>
  </si>
  <si>
    <t>9MD4</t>
  </si>
  <si>
    <t>9ME3</t>
  </si>
  <si>
    <t>9MEN</t>
  </si>
  <si>
    <t>9MEZ</t>
  </si>
  <si>
    <t>9MCC</t>
  </si>
  <si>
    <t xml:space="preserve">Dynegy Marketing and Trade </t>
  </si>
  <si>
    <t>9MD7</t>
  </si>
  <si>
    <t>9MF3</t>
  </si>
  <si>
    <t>9MBV</t>
  </si>
  <si>
    <t xml:space="preserve">El Paso Merchant Energy Gas </t>
  </si>
  <si>
    <t>9MCB</t>
  </si>
  <si>
    <t>9MD5</t>
  </si>
  <si>
    <t>9ME2</t>
  </si>
  <si>
    <t>9MEB</t>
  </si>
  <si>
    <t>9MF2</t>
  </si>
  <si>
    <t>9MBU</t>
  </si>
  <si>
    <t xml:space="preserve">Enron North America </t>
  </si>
  <si>
    <t>9MD3</t>
  </si>
  <si>
    <t>9ME4</t>
  </si>
  <si>
    <t>9ME9</t>
  </si>
  <si>
    <t>9MK4</t>
  </si>
  <si>
    <t xml:space="preserve">Enron North America Corp. </t>
  </si>
  <si>
    <t>9MEP</t>
  </si>
  <si>
    <t xml:space="preserve">Kerr-McGee Corporation </t>
  </si>
  <si>
    <t>9MDG</t>
  </si>
  <si>
    <t xml:space="preserve">Mexicana de Cobre </t>
  </si>
  <si>
    <t>9MDQ</t>
  </si>
  <si>
    <t xml:space="preserve">MGI Supply </t>
  </si>
  <si>
    <t>9MEK</t>
  </si>
  <si>
    <t xml:space="preserve">Mirant Americas Energy Marketing </t>
  </si>
  <si>
    <t>97YX</t>
  </si>
  <si>
    <t xml:space="preserve">Mission Energy Fuel Company </t>
  </si>
  <si>
    <t>9MBZ</t>
  </si>
  <si>
    <t xml:space="preserve">Occidental Energy Marketing </t>
  </si>
  <si>
    <t>9MEA</t>
  </si>
  <si>
    <t>9MED</t>
  </si>
  <si>
    <t>9MEF</t>
  </si>
  <si>
    <t>9M88</t>
  </si>
  <si>
    <t>9M89</t>
  </si>
  <si>
    <t>9MDW</t>
  </si>
  <si>
    <t xml:space="preserve">Paramount Petroleum Corporation </t>
  </si>
  <si>
    <t>9LVD</t>
  </si>
  <si>
    <t xml:space="preserve">PG&amp;E Energy Trading-Gas Corporation </t>
  </si>
  <si>
    <t>9LVE</t>
  </si>
  <si>
    <t>9LVF</t>
  </si>
  <si>
    <t>9MBQ</t>
  </si>
  <si>
    <t>9MC3</t>
  </si>
  <si>
    <t>9MCU</t>
  </si>
  <si>
    <t>9ME6</t>
  </si>
  <si>
    <t>9MER</t>
  </si>
  <si>
    <t>9MC7</t>
  </si>
  <si>
    <t xml:space="preserve">PPL Energy Plus </t>
  </si>
  <si>
    <t>9LY5</t>
  </si>
  <si>
    <t xml:space="preserve">Reliant Energy Services </t>
  </si>
  <si>
    <t>9MDY</t>
  </si>
  <si>
    <t xml:space="preserve">Sacramento Municipal Utility </t>
  </si>
  <si>
    <t>9M7R</t>
  </si>
  <si>
    <t xml:space="preserve">Saguaro Power Company </t>
  </si>
  <si>
    <t>9M7T</t>
  </si>
  <si>
    <t>9MDF</t>
  </si>
  <si>
    <t xml:space="preserve">San Diego Gas &amp; Electric </t>
  </si>
  <si>
    <t>9844</t>
  </si>
  <si>
    <t xml:space="preserve">San Diego Gas and Electric Company </t>
  </si>
  <si>
    <t>9MDP</t>
  </si>
  <si>
    <t xml:space="preserve">Sempra Energy Trading </t>
  </si>
  <si>
    <t>9MJX</t>
  </si>
  <si>
    <t xml:space="preserve">Sempra Energy Trading Corp. </t>
  </si>
  <si>
    <t>9MJY</t>
  </si>
  <si>
    <t>9MJZ</t>
  </si>
  <si>
    <t>9MK2</t>
  </si>
  <si>
    <t>9MMU</t>
  </si>
  <si>
    <t>9M7L</t>
  </si>
  <si>
    <t xml:space="preserve">Southern California Gas Company </t>
  </si>
  <si>
    <t>9M7M</t>
  </si>
  <si>
    <t>9M7N</t>
  </si>
  <si>
    <t>9M7P</t>
  </si>
  <si>
    <t>9M7Q</t>
  </si>
  <si>
    <t>9MME</t>
  </si>
  <si>
    <t>9MMF</t>
  </si>
  <si>
    <t>9MMG</t>
  </si>
  <si>
    <t>9MD2</t>
  </si>
  <si>
    <t>9MC8</t>
  </si>
  <si>
    <t xml:space="preserve">Texaco Natural Gas </t>
  </si>
  <si>
    <t>9MDV</t>
  </si>
  <si>
    <t>9MDZ</t>
  </si>
  <si>
    <t>9MEY</t>
  </si>
  <si>
    <t>9M7U</t>
  </si>
  <si>
    <t xml:space="preserve">Texaco Natural Gas Inc. </t>
  </si>
  <si>
    <t>9M7V</t>
  </si>
  <si>
    <t>9M7W</t>
  </si>
  <si>
    <t>9MMW</t>
  </si>
  <si>
    <t>9M3X</t>
  </si>
  <si>
    <t>Tractabel Energy Marketing, Inc.</t>
  </si>
  <si>
    <t>9M82</t>
  </si>
  <si>
    <t xml:space="preserve">U.S. Borax &amp; Chemical Corporation </t>
  </si>
  <si>
    <t>9M83</t>
  </si>
  <si>
    <t>9MCZ</t>
  </si>
  <si>
    <t xml:space="preserve">United States Gypsum </t>
  </si>
  <si>
    <t>9MEV</t>
  </si>
  <si>
    <t>9M8C</t>
  </si>
  <si>
    <t xml:space="preserve">Williams </t>
  </si>
  <si>
    <t>9M8D</t>
  </si>
  <si>
    <t>9MDN</t>
  </si>
  <si>
    <t xml:space="preserve">Williams Energy Marketing and Trade </t>
  </si>
  <si>
    <t>9JVC</t>
  </si>
  <si>
    <t xml:space="preserve">Colorado Greenhouse </t>
  </si>
  <si>
    <t>9G55</t>
  </si>
  <si>
    <t xml:space="preserve">Giant </t>
  </si>
  <si>
    <t>97YR</t>
  </si>
  <si>
    <t>Natural Gas Processing Co.</t>
  </si>
  <si>
    <t>97ZL</t>
  </si>
  <si>
    <t xml:space="preserve">Southwest Gas Corporation </t>
  </si>
  <si>
    <t>9MRN</t>
  </si>
  <si>
    <t xml:space="preserve">El Paso Merchant Energy,LP </t>
  </si>
  <si>
    <t>982W</t>
  </si>
  <si>
    <t>982V</t>
  </si>
  <si>
    <t xml:space="preserve">West Texas Gas, Inc. </t>
  </si>
  <si>
    <t>9LLB</t>
  </si>
  <si>
    <t>9LLC</t>
  </si>
  <si>
    <t>9LLD</t>
  </si>
  <si>
    <t>9LVQ</t>
  </si>
  <si>
    <t>9LGM</t>
  </si>
  <si>
    <t xml:space="preserve">Phelps Dodge </t>
  </si>
  <si>
    <t>9F8B</t>
  </si>
  <si>
    <t xml:space="preserve">Pimalco </t>
  </si>
  <si>
    <t>9MBW</t>
  </si>
  <si>
    <t>9MCJ</t>
  </si>
  <si>
    <t>9MEC</t>
  </si>
  <si>
    <t>9MFB</t>
  </si>
  <si>
    <t>97JB</t>
  </si>
  <si>
    <t>BP Energy</t>
  </si>
  <si>
    <t>97J4</t>
  </si>
  <si>
    <t>Burlington Resources Trading Inc.</t>
  </si>
  <si>
    <t>9DWE</t>
  </si>
  <si>
    <t>Conoco</t>
  </si>
  <si>
    <t>9E3X</t>
  </si>
  <si>
    <t xml:space="preserve">Enron </t>
  </si>
  <si>
    <t>9DQH</t>
  </si>
  <si>
    <t>9E4T</t>
  </si>
  <si>
    <t xml:space="preserve">PG&amp;E </t>
  </si>
  <si>
    <t>9MRB</t>
  </si>
  <si>
    <t xml:space="preserve">BP Energy Company </t>
  </si>
  <si>
    <t xml:space="preserve">FT2 Full Requirement Contracts </t>
  </si>
  <si>
    <t>97VV</t>
  </si>
  <si>
    <t xml:space="preserve">Apache Nitrogen Products, Inc. </t>
  </si>
  <si>
    <t>982D</t>
  </si>
  <si>
    <t xml:space="preserve">Black Mountain Gas Company </t>
  </si>
  <si>
    <t>982B</t>
  </si>
  <si>
    <t xml:space="preserve">City of Benson, Arizona </t>
  </si>
  <si>
    <t>982C</t>
  </si>
  <si>
    <t xml:space="preserve">City of Big Lake, Texas </t>
  </si>
  <si>
    <t>982H</t>
  </si>
  <si>
    <t xml:space="preserve">City of Deming, Texas </t>
  </si>
  <si>
    <t>97ZF</t>
  </si>
  <si>
    <t xml:space="preserve">City of Denver City, Texas </t>
  </si>
  <si>
    <t>9825</t>
  </si>
  <si>
    <t xml:space="preserve">City of Goldsmith, Texas </t>
  </si>
  <si>
    <t>97ZT</t>
  </si>
  <si>
    <t xml:space="preserve">City of Morton, Texas </t>
  </si>
  <si>
    <t>97ZE</t>
  </si>
  <si>
    <t xml:space="preserve">City of Plains, Texas </t>
  </si>
  <si>
    <t>9824</t>
  </si>
  <si>
    <t xml:space="preserve">City of Safford, Arizona </t>
  </si>
  <si>
    <t>9828</t>
  </si>
  <si>
    <t xml:space="preserve">City of Socorro, New Mexico </t>
  </si>
  <si>
    <t>982R</t>
  </si>
  <si>
    <t xml:space="preserve">City of Spur, Texas </t>
  </si>
  <si>
    <t>97ZD</t>
  </si>
  <si>
    <t xml:space="preserve">City of Whiteface, Texas </t>
  </si>
  <si>
    <t>97YU</t>
  </si>
  <si>
    <t xml:space="preserve">City of Willcox, Arizona </t>
  </si>
  <si>
    <t>9829</t>
  </si>
  <si>
    <t xml:space="preserve">Corona, New Mexico, Village of </t>
  </si>
  <si>
    <t>97ZQ</t>
  </si>
  <si>
    <t xml:space="preserve">Dumas, Texas, City of </t>
  </si>
  <si>
    <t>982J</t>
  </si>
  <si>
    <t xml:space="preserve">Duncan Rural Services Corporation </t>
  </si>
  <si>
    <t>982K</t>
  </si>
  <si>
    <t xml:space="preserve">EMW Gas Association </t>
  </si>
  <si>
    <t>97ZP</t>
  </si>
  <si>
    <t xml:space="preserve">Graham County Utilities, Inc. </t>
  </si>
  <si>
    <t>97ZM</t>
  </si>
  <si>
    <t xml:space="preserve">McLean, Texas, City of </t>
  </si>
  <si>
    <t>982E</t>
  </si>
  <si>
    <t>97ZW</t>
  </si>
  <si>
    <t xml:space="preserve">North Bailey Cooperative Society </t>
  </si>
  <si>
    <t>9823</t>
  </si>
  <si>
    <t xml:space="preserve">Rio Grande Natural Gas Association </t>
  </si>
  <si>
    <t>982T</t>
  </si>
  <si>
    <t xml:space="preserve">Sterling Natural Gas, Inc. </t>
  </si>
  <si>
    <t>983K</t>
  </si>
  <si>
    <t xml:space="preserve">Town of Mountainair, New Mexico </t>
  </si>
  <si>
    <t>97ZG</t>
  </si>
  <si>
    <t xml:space="preserve">Zia Natural Gas Company </t>
  </si>
  <si>
    <t>Sub-Total</t>
  </si>
  <si>
    <t xml:space="preserve">FT1 Full Requirement Contracts </t>
  </si>
  <si>
    <t>9838</t>
  </si>
  <si>
    <t xml:space="preserve">Arizona Electric Power Cooperative, Inc. </t>
  </si>
  <si>
    <t>97ZC</t>
  </si>
  <si>
    <t xml:space="preserve">Arizona Public Service Company </t>
  </si>
  <si>
    <t>982A</t>
  </si>
  <si>
    <t xml:space="preserve">ASARCO Incorporated  Arizona </t>
  </si>
  <si>
    <t>9834</t>
  </si>
  <si>
    <t xml:space="preserve">ASARCO Incorporated  Texas </t>
  </si>
  <si>
    <t>97ZU</t>
  </si>
  <si>
    <t xml:space="preserve">BHP Copper Inc. </t>
  </si>
  <si>
    <t>982F</t>
  </si>
  <si>
    <t xml:space="preserve">Chemical Lime Company of Arizona </t>
  </si>
  <si>
    <t>97ZH</t>
  </si>
  <si>
    <t xml:space="preserve">Citizens Communications Company </t>
  </si>
  <si>
    <t>982M</t>
  </si>
  <si>
    <t xml:space="preserve">City of Las Cruces, New Mexico </t>
  </si>
  <si>
    <t>982N</t>
  </si>
  <si>
    <t xml:space="preserve">City of Lordsburg, New Mexico </t>
  </si>
  <si>
    <t>97ZV</t>
  </si>
  <si>
    <t xml:space="preserve">City of Mesa, Arizona </t>
  </si>
  <si>
    <t>9827</t>
  </si>
  <si>
    <t xml:space="preserve">El Paso Electric Company </t>
  </si>
  <si>
    <t>97ZZ</t>
  </si>
  <si>
    <t xml:space="preserve">MGI Supply, Ltd. (Naco) </t>
  </si>
  <si>
    <t>97ZY</t>
  </si>
  <si>
    <t xml:space="preserve">Navajo Tribal Utility Authority </t>
  </si>
  <si>
    <t>97Z7</t>
  </si>
  <si>
    <t xml:space="preserve">Phelps Dodge Corporation </t>
  </si>
  <si>
    <t>97VW</t>
  </si>
  <si>
    <t xml:space="preserve">PNM Gas Services </t>
  </si>
  <si>
    <t>9826</t>
  </si>
  <si>
    <t xml:space="preserve">Salt River Project </t>
  </si>
  <si>
    <t>982Q</t>
  </si>
  <si>
    <t xml:space="preserve">Southdown, Inc. </t>
  </si>
  <si>
    <t>97VX</t>
  </si>
  <si>
    <t xml:space="preserve">Southern Union Gas Company </t>
  </si>
  <si>
    <t>97ZK</t>
  </si>
  <si>
    <t>Total of CD Contracts</t>
  </si>
  <si>
    <t>Total of Full Requirements Contracts</t>
  </si>
  <si>
    <t>Check Totals - Zero if Equal</t>
  </si>
  <si>
    <t>Quantity Not Assigned Firm Receipt Rights</t>
  </si>
  <si>
    <t>Assigned Receipt Rights Totaled By Current Pooling Area</t>
  </si>
  <si>
    <t>Assigned Receipt rights By Pooling Area</t>
  </si>
  <si>
    <t>Receipt Rights Assigned In This Study By Basin</t>
  </si>
  <si>
    <t>San Juan</t>
  </si>
  <si>
    <t>Permian</t>
  </si>
  <si>
    <t>Quantity</t>
  </si>
  <si>
    <t>Percent</t>
  </si>
  <si>
    <t>Total Receipt Rights Assigned</t>
  </si>
  <si>
    <t>Study 3 - Last 12 Months Non-Coincidental Peaks</t>
  </si>
  <si>
    <t>Study 4a - Non-Seasonal Maximum Future Projection</t>
  </si>
  <si>
    <t>Study 4b - Seasonal Maximum Future Projection</t>
  </si>
  <si>
    <t>Order</t>
  </si>
  <si>
    <t>Company_Name</t>
  </si>
  <si>
    <t>Contract</t>
  </si>
  <si>
    <t>Dimmit</t>
  </si>
  <si>
    <t>Apache Nitrogen Products, Inc. (97VV)</t>
  </si>
  <si>
    <t>Black Mountain Gas Company (982D)</t>
  </si>
  <si>
    <t>City of Benson, Arizona (982B)</t>
  </si>
  <si>
    <t>City of Big Lake, Texas (982C)</t>
  </si>
  <si>
    <t>City of Deming, Texas (982H)</t>
  </si>
  <si>
    <t>City of Denver City, Texas (97ZF)</t>
  </si>
  <si>
    <t>City of Goldsmith, Texas (9825)</t>
  </si>
  <si>
    <t>City of Morton, Texas (97ZT)</t>
  </si>
  <si>
    <t>City of Plains, Texas (97ZE)</t>
  </si>
  <si>
    <t>City of Safford, Arizona (9824)</t>
  </si>
  <si>
    <t>City of Socorro, New Mexico (9828)</t>
  </si>
  <si>
    <t>City of Spur, Texas (982R)</t>
  </si>
  <si>
    <t>City of Whiteface, Texas (97ZD)</t>
  </si>
  <si>
    <t>City of Willcox, Arizona (97YU)</t>
  </si>
  <si>
    <t>Corona, New Mexico, Village of (9829)</t>
  </si>
  <si>
    <t>Dumas, Texas, City of (97ZQ)</t>
  </si>
  <si>
    <t>Duncan Rural Services Corporation (982J)</t>
  </si>
  <si>
    <t>EMW Gas Association (982K)</t>
  </si>
  <si>
    <t>Graham County Utilities, Inc. (97ZP)</t>
  </si>
  <si>
    <t>McLean, Texas, City of (97ZM)</t>
  </si>
  <si>
    <t>Natural Gas Processing Co. (Capitan) (982E)</t>
  </si>
  <si>
    <t>North Bailey Cooperative Society (97ZW)</t>
  </si>
  <si>
    <t>Rio Grande Natural Gas Association (9823)</t>
  </si>
  <si>
    <t>Sterling Natural Gas, Inc. (982T)</t>
  </si>
  <si>
    <t>Town of Mountainair, New Mexico (983K)</t>
  </si>
  <si>
    <t>Zia Natural Gas Company (97ZG)</t>
  </si>
  <si>
    <t>Arizona Electric Power Cooperative, Inc. (9838)</t>
  </si>
  <si>
    <t>Arizona Public Service Company (97ZC)</t>
  </si>
  <si>
    <t>ASARCO Incorporated  Arizona (982A)</t>
  </si>
  <si>
    <t>ASARCO Incorporated  Texas (9834)</t>
  </si>
  <si>
    <t>BHP Copper Inc. (97ZU)</t>
  </si>
  <si>
    <t>Chemical Lime Company of Arizona (982F)</t>
  </si>
  <si>
    <t>Citizens Communications Company (97ZH) North</t>
  </si>
  <si>
    <t>Citizens Communications Company (97ZH) South</t>
  </si>
  <si>
    <t>City of Las Cruces, New Mexico (982M)</t>
  </si>
  <si>
    <t>City of Lordsburg, New Mexico (982N)</t>
  </si>
  <si>
    <t>City of Mesa, Arizona (97ZV)</t>
  </si>
  <si>
    <t>El Paso Electric Company (9827)</t>
  </si>
  <si>
    <t>MGI Supply, Ltd. (Naco) (97ZZ)</t>
  </si>
  <si>
    <t>Navajo Tribal Utility Authority (Arizona) (97ZY)</t>
  </si>
  <si>
    <t>Navajo Tribal Utility Authority (Prod Area) (97ZY)</t>
  </si>
  <si>
    <t>Phelps Dodge Corporation (Arizona) (97Z7)</t>
  </si>
  <si>
    <t>Phelps Dodge Corporation (New Mexico) (97Z7)</t>
  </si>
  <si>
    <t>Phelps Dodge Corporation (Texas) (97Z7)</t>
  </si>
  <si>
    <t>PNM Gas Services (New Mexico) (97VW) North</t>
  </si>
  <si>
    <t>PNM Gas Services (New Mexico) (97VW) South</t>
  </si>
  <si>
    <t>PNM Gas Services (Production Area) (97VW) North</t>
  </si>
  <si>
    <t>PNM Gas Services (Production Area) (97VW) South</t>
  </si>
  <si>
    <t>Salt River Project (9826)</t>
  </si>
  <si>
    <t>Southdown, Inc. (982Q)</t>
  </si>
  <si>
    <t>Southern Union Gas Company (P.A.) (97VX) North</t>
  </si>
  <si>
    <t>Southern Union Gas Company (P.A.) (97VX) South</t>
  </si>
  <si>
    <t>Southern Union Gas Company (Texas) (97VX)</t>
  </si>
  <si>
    <t>Southwest Gas Corporation (Arizona) (97ZK) North</t>
  </si>
  <si>
    <t>Southwest Gas Corporation (Arizona) (97ZK) South</t>
  </si>
  <si>
    <t>Aera Energy LLC (9M84)</t>
  </si>
  <si>
    <t>Aera Energy LLC (9M85)</t>
  </si>
  <si>
    <t>BP Energy (97JB) North</t>
  </si>
  <si>
    <t>BP Energy (97JB) South</t>
  </si>
  <si>
    <t>BP Energy (9M24)</t>
  </si>
  <si>
    <t>BP Energy (9M3B)</t>
  </si>
  <si>
    <t>Burlington Resources Marketing Inc. (97YW)</t>
  </si>
  <si>
    <t>Burlington Resources Marketing Inc. (9M7X)</t>
  </si>
  <si>
    <t>2/1</t>
  </si>
  <si>
    <t>1/2</t>
  </si>
  <si>
    <t>Burlington Resources Marketing Inc. (9M7Y)</t>
  </si>
  <si>
    <t>Burlington Resources Marketing Inc. (9M7Z)</t>
  </si>
  <si>
    <t>Burlington Resources Trading Inc. (97J4) North</t>
  </si>
  <si>
    <t>Burlington Resources Trading Inc. (97J4) South</t>
  </si>
  <si>
    <t>City of Los Angeles DWP (9M86)</t>
  </si>
  <si>
    <t>City of Los Angeles DWP (9M87)</t>
  </si>
  <si>
    <t>Colorado Greenhouse (9JVC)</t>
  </si>
  <si>
    <t>Conoco (9DWE)</t>
  </si>
  <si>
    <t>Enron (9E3X)</t>
  </si>
  <si>
    <t>Giant (9G55)</t>
  </si>
  <si>
    <t>MGI Supply (9LLB)</t>
  </si>
  <si>
    <t>MGI Supply (9LLC)</t>
  </si>
  <si>
    <t>MGI Supply (9LLD)</t>
  </si>
  <si>
    <t>MGI Supply (9LVQ)</t>
  </si>
  <si>
    <t>Mission Energy Fuel Company (97YX)</t>
  </si>
  <si>
    <t>Natural Gas Processing Co. (Capitan) (97YR)</t>
  </si>
  <si>
    <t>OneOK Energy Marketing (982W) North</t>
  </si>
  <si>
    <t>OneOK Energy Marketing (982W) South</t>
  </si>
  <si>
    <t>OneOK Energy Marketing (9DQH)</t>
  </si>
  <si>
    <t>OneOK Energy Marketing (9M88)</t>
  </si>
  <si>
    <t>OneOK Energy Marketing (9M89)</t>
  </si>
  <si>
    <t>PG&amp;E (9E4T)</t>
  </si>
  <si>
    <t>PG&amp;E Energy Trading-Gas Corporation (9LVD)</t>
  </si>
  <si>
    <t>PG&amp;E Energy Trading-Gas Corporation (9LVE)</t>
  </si>
  <si>
    <t>PG&amp;E Energy Trading-Gas Corporation (9LVF)</t>
  </si>
  <si>
    <t>Phelps Dodge (9LGM)</t>
  </si>
  <si>
    <t>Pimalco (9F8B)</t>
  </si>
  <si>
    <t>Reliant Energy Services (9LY5)</t>
  </si>
  <si>
    <t>Saguaro Power Company (9M7R)</t>
  </si>
  <si>
    <t>Saguaro Power Company (9M7T)</t>
  </si>
  <si>
    <t>San Diego Gas and Electric Company (9844)</t>
  </si>
  <si>
    <t>Southern California Gas Company (9M7L)</t>
  </si>
  <si>
    <t>Southern California Gas Company (9M7M)</t>
  </si>
  <si>
    <t>Southern California Gas Company (9M7N)</t>
  </si>
  <si>
    <t>Southern California Gas Company (9M7P)</t>
  </si>
  <si>
    <t>Southern California Gas Company (9M7Q)</t>
  </si>
  <si>
    <t>Southwest Gas Corporation (Nevada) (97ZL)</t>
  </si>
  <si>
    <t>Texaco Natural Gas Inc. (9M7U)</t>
  </si>
  <si>
    <t>Texaco Natural Gas Inc. (9M7V)</t>
  </si>
  <si>
    <t>Texaco Natural Gas Inc. (9M7W)</t>
  </si>
  <si>
    <t>U.S. Borax &amp; Chemical Corporation (9M82)</t>
  </si>
  <si>
    <t>U.S. Borax &amp; Chemical Corporation (9M83)</t>
  </si>
  <si>
    <t>West Texas Gas, Inc. (982V)</t>
  </si>
  <si>
    <t>Williams (9M8C)</t>
  </si>
  <si>
    <t>Williams (9M8D)</t>
  </si>
  <si>
    <t>AEP Energy Services (9MDU)</t>
  </si>
  <si>
    <t>Allegheney Energy (9MDM)</t>
  </si>
  <si>
    <t>BP Energy (9MEX)</t>
  </si>
  <si>
    <t>Burlington Resources (9MCQ)</t>
  </si>
  <si>
    <t>Burlington Resources (9MFH)</t>
  </si>
  <si>
    <t>Coral Energy Resources (9MD6)</t>
  </si>
  <si>
    <t>Coral Energy Resources (9MF4)</t>
  </si>
  <si>
    <t>Duke Energy Trading and Marketing (9MC2)</t>
  </si>
  <si>
    <t>Duke Energy Trading and Marketing (9MC9)</t>
  </si>
  <si>
    <t>Duke Energy Trading and Marketing (9MD4)</t>
  </si>
  <si>
    <t>Duke Energy Trading and Marketing (9ME3)</t>
  </si>
  <si>
    <t>Duke Energy Trading and Marketing (9MEN)</t>
  </si>
  <si>
    <t>Duke Energy Trading and Marketing (9MEZ)</t>
  </si>
  <si>
    <t>Dynegy Marketing and Trade (9MCC)</t>
  </si>
  <si>
    <t>Dynegy Marketing and Trade (9MD7)</t>
  </si>
  <si>
    <t>Dynegy Marketing and Trade (9MF3)</t>
  </si>
  <si>
    <t>El Paso Merchant Energy Gas (9MBV)</t>
  </si>
  <si>
    <t>El Paso Merchant Energy Gas (9MCB)</t>
  </si>
  <si>
    <t>El Paso Merchant Energy Gas (9MD5)</t>
  </si>
  <si>
    <t>El Paso Merchant Energy Gas (9ME2)</t>
  </si>
  <si>
    <t>El Paso Merchant Energy Gas (9MEB)</t>
  </si>
  <si>
    <t>El Paso Merchant Energy Gas (9MF2)</t>
  </si>
  <si>
    <t>Enron North America (9MBU)</t>
  </si>
  <si>
    <t>Enron North America (9MD3)</t>
  </si>
  <si>
    <t>Enron North America (9ME4)</t>
  </si>
  <si>
    <t>Enron North America (9ME9)</t>
  </si>
  <si>
    <t>Kerr-McGee Corporation (9MEP)</t>
  </si>
  <si>
    <t>Allegheny Energy Supply Company, LLC (9MCA)</t>
  </si>
  <si>
    <t>Allegheny Energy Supply Company, LLC (9MCX)</t>
  </si>
  <si>
    <t>Allegheny Energy Supply Company, LLC (9MEQ)</t>
  </si>
  <si>
    <t>Mexicana de Cobre (9MDG)</t>
  </si>
  <si>
    <t>MGI Supply (9MBW)</t>
  </si>
  <si>
    <t>MGI Supply (9MCJ)</t>
  </si>
  <si>
    <t>MGI Supply (9MDQ)</t>
  </si>
  <si>
    <t>MGI Supply (9MEC)</t>
  </si>
  <si>
    <t>MGI Supply (9MFB)</t>
  </si>
  <si>
    <t>Mirant Americas Energy Marketing (9MEK)</t>
  </si>
  <si>
    <t>Occidental Energy Marketing (9MBZ)</t>
  </si>
  <si>
    <t>Occidental Energy Marketing (9MEA)</t>
  </si>
  <si>
    <t>Occidental Energy Marketing (9MED)</t>
  </si>
  <si>
    <t>Occidental Energy Marketing (9MEF)</t>
  </si>
  <si>
    <t>Paramount Petroleum Corporation (9MDW)</t>
  </si>
  <si>
    <t>PG&amp;E Energy Trading-Gas Corporation (9MBQ)</t>
  </si>
  <si>
    <t>PG&amp;E Energy Trading-Gas Corporation (9MC3)</t>
  </si>
  <si>
    <t>PG&amp;E Energy Trading-Gas Corporation (9MCU)</t>
  </si>
  <si>
    <t>PG&amp;E Energy Trading-Gas Corporation (9ME6)</t>
  </si>
  <si>
    <t>PG&amp;E Energy Trading-Gas Corporation (9MER)</t>
  </si>
  <si>
    <t>PPL Energy Plus (9MC7)</t>
  </si>
  <si>
    <t>Sacramento Municipal Utility (9MDY)</t>
  </si>
  <si>
    <t>San Diego Gas &amp; Electric (9MDF)</t>
  </si>
  <si>
    <t>Sempra Energy Trading (9MDP)</t>
  </si>
  <si>
    <t>ABQ Energy Group, Ltd (9MN4)</t>
  </si>
  <si>
    <t>Enron North America Corp. (9MK4)</t>
  </si>
  <si>
    <t>Sempra Energy Trading Corp. (9MJX)</t>
  </si>
  <si>
    <t>Sempra Energy Trading Corp. (9MJY)</t>
  </si>
  <si>
    <t>Sempra Energy Trading Corp. (9MJZ)</t>
  </si>
  <si>
    <t>Sempra Energy Trading Corp. (9MK2)</t>
  </si>
  <si>
    <t>Sempra Energy Trading Corp. (9MMU)</t>
  </si>
  <si>
    <t>Southern California Gas Company (9MME)</t>
  </si>
  <si>
    <t>Southern California Gas Company (9MMF)</t>
  </si>
  <si>
    <t>Southern California Gas Company (9MMG)</t>
  </si>
  <si>
    <t>Texaco Natural Gas Inc. (9MMW)</t>
  </si>
  <si>
    <t>Southwest Gas Corporation (Nevada) (9MD2)</t>
  </si>
  <si>
    <t>Texaco Natural Gas (9MC8)</t>
  </si>
  <si>
    <t>Texaco Natural Gas (9MDV)</t>
  </si>
  <si>
    <t>Texaco Natural Gas (9MDZ)</t>
  </si>
  <si>
    <t>Texaco Natural Gas (9MEY)</t>
  </si>
  <si>
    <t>United States Gypsum (9MCZ)</t>
  </si>
  <si>
    <t>United States Gypsum (9MEV)</t>
  </si>
  <si>
    <t>Williams Energy Marketing and Trade (9MDN)</t>
  </si>
  <si>
    <t>BP Energy Company (9MRB)</t>
  </si>
  <si>
    <t>Duke Energy Trading &amp; Marketing (9MR9)</t>
  </si>
  <si>
    <t>Duke Energy Trading &amp; Marketing (9MRA)</t>
  </si>
  <si>
    <t>El Paso Merchant Energy,LP (9MRN)</t>
  </si>
  <si>
    <t>Tractabel Energy Marketing, Inc.(9M3X)</t>
  </si>
  <si>
    <t>OneOK Energy Marketing (9KEE)</t>
  </si>
  <si>
    <t>WTG (9L6T)</t>
  </si>
  <si>
    <t>Odessa-Ector Power Partners (9L6Y)</t>
  </si>
  <si>
    <t>Phillips Petroleum Company (9LLE)</t>
  </si>
  <si>
    <t>Phillips Petroleum Company (9JPJ)</t>
  </si>
  <si>
    <t>Tenaska Marketing Ventures (9LVC)</t>
  </si>
  <si>
    <t>Tenaska Marketing Ventures (9MVR)</t>
  </si>
  <si>
    <t>Study 1b - 1995 Base Period Coincidental Peak</t>
  </si>
  <si>
    <t xml:space="preserve">Study 2 - Current CD/BD </t>
  </si>
  <si>
    <t>Study 1 - 1995 Base Period Non-Coincidental Peaks</t>
  </si>
  <si>
    <t>Study 2</t>
  </si>
  <si>
    <t>Study 1</t>
  </si>
  <si>
    <t>Study 1b</t>
  </si>
  <si>
    <t>Study 3</t>
  </si>
  <si>
    <t>Study 3b</t>
  </si>
  <si>
    <t>Study 4a</t>
  </si>
  <si>
    <t>Study 4b</t>
  </si>
  <si>
    <t>Total</t>
  </si>
  <si>
    <t>All Contracts</t>
  </si>
  <si>
    <t>Enter an Agreement Number to Look Up</t>
  </si>
  <si>
    <t>Summarize Allocation Results By Company</t>
  </si>
  <si>
    <t>Southwest Gas Corporation</t>
  </si>
  <si>
    <t>Overall Summary for All Cases Examined</t>
  </si>
  <si>
    <t>CD / MAX EST.</t>
  </si>
  <si>
    <t>CD / WINTER EST.</t>
  </si>
  <si>
    <t>1995 CD/CP</t>
  </si>
  <si>
    <t>1995 CD/NCP</t>
  </si>
  <si>
    <t>CURRENT CD/BD</t>
  </si>
  <si>
    <t>Last 12 Months CD/NCP</t>
  </si>
  <si>
    <t>Last 12 Months CD/CP</t>
  </si>
  <si>
    <t xml:space="preserve">Study 3b - 2000 - 2001 Coincidental Peak </t>
  </si>
  <si>
    <t>CD/BD</t>
  </si>
  <si>
    <t>Enter and Agreement Number to Look Up</t>
  </si>
  <si>
    <t xml:space="preserve">Southwest Gas Corporation (Nevada) </t>
  </si>
  <si>
    <t>CD Contracts Flowing to East Of California Delivery Points</t>
  </si>
  <si>
    <t>Shipper Name</t>
  </si>
  <si>
    <t>TSA</t>
  </si>
  <si>
    <t>Delivery Location</t>
  </si>
  <si>
    <t>FT1/FT2</t>
  </si>
  <si>
    <t>Receipt Location</t>
  </si>
  <si>
    <t>Delv Dths</t>
  </si>
  <si>
    <t>DPG&amp;ETOP</t>
  </si>
  <si>
    <t>FT1</t>
  </si>
  <si>
    <t>DPG&amp;ETOP Total</t>
  </si>
  <si>
    <t>9MN4 Total</t>
  </si>
  <si>
    <t>DSCALEHR</t>
  </si>
  <si>
    <t>DSCALEHR Total</t>
  </si>
  <si>
    <t>9MDU Total</t>
  </si>
  <si>
    <t>DSCALTOP</t>
  </si>
  <si>
    <t>DSCALTOP Total</t>
  </si>
  <si>
    <t>9M84 Total</t>
  </si>
  <si>
    <t>DMOJAVE</t>
  </si>
  <si>
    <t>DMOJAVE Total</t>
  </si>
  <si>
    <t>9M85 Total</t>
  </si>
  <si>
    <t>9MDM Total</t>
  </si>
  <si>
    <t>9MCA Total</t>
  </si>
  <si>
    <t>9MCX Total</t>
  </si>
  <si>
    <t>9MEQ Total</t>
  </si>
  <si>
    <t>DAPOWWIL</t>
  </si>
  <si>
    <t>FT2</t>
  </si>
  <si>
    <t>DAPOWWIL Total</t>
  </si>
  <si>
    <t>97VV Total</t>
  </si>
  <si>
    <t>DAEPCWIL</t>
  </si>
  <si>
    <t>DAEPCWIL Total</t>
  </si>
  <si>
    <t>9838 Total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</si>
  <si>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</si>
  <si>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</si>
  <si>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</si>
  <si>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</si>
  <si>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</si>
  <si>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</si>
  <si>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</si>
  <si>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DKENNS-H</t>
  </si>
  <si>
    <t>DKENNS-H Total</t>
  </si>
  <si>
    <t>982A Total</t>
  </si>
  <si>
    <t>DASARELP</t>
  </si>
  <si>
    <t>DASARELP Total</t>
  </si>
  <si>
    <t>9834 Total</t>
  </si>
  <si>
    <t>DMAGMS-H</t>
  </si>
  <si>
    <t>DMAGMS-H Total</t>
  </si>
  <si>
    <t>97ZU Total</t>
  </si>
  <si>
    <t>DBMTNPHX</t>
  </si>
  <si>
    <t>DBMTNPHX Total</t>
  </si>
  <si>
    <t>982D Total</t>
  </si>
  <si>
    <t>9M24 Total</t>
  </si>
  <si>
    <t>9M3B Total</t>
  </si>
  <si>
    <t>9MEX Total</t>
  </si>
  <si>
    <t>ILONEWA</t>
  </si>
  <si>
    <t>ILONEWA Total</t>
  </si>
  <si>
    <t>IWESTARW</t>
  </si>
  <si>
    <t>IWESTARW Total</t>
  </si>
  <si>
    <t>9MRB Total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</si>
  <si>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</si>
  <si>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</si>
  <si>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</si>
  <si>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</si>
  <si>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</si>
  <si>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</si>
  <si>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</si>
  <si>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</si>
  <si>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</si>
  <si>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</si>
  <si>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</si>
  <si>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>9MCQ Total</t>
  </si>
  <si>
    <t>9MFH Total</t>
  </si>
  <si>
    <t>97YW Total</t>
  </si>
  <si>
    <t>9M7X Total</t>
  </si>
  <si>
    <t>9M7Y Total</t>
  </si>
  <si>
    <t>9M7Z Total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</si>
  <si>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</si>
  <si>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</si>
  <si>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</si>
  <si>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</si>
  <si>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</si>
  <si>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</si>
  <si>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</si>
  <si>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</si>
  <si>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</si>
  <si>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</si>
  <si>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</si>
  <si>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</si>
  <si>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</si>
  <si>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</si>
  <si>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</si>
  <si>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</si>
  <si>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</si>
  <si>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</si>
  <si>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</si>
  <si>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</si>
  <si>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</si>
  <si>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</si>
  <si>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</si>
  <si>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</si>
  <si>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</si>
  <si>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</si>
  <si>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</si>
  <si>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</si>
  <si>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</si>
  <si>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</si>
  <si>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</si>
  <si>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</si>
  <si>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</si>
  <si>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</si>
  <si>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</si>
  <si>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</si>
  <si>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</si>
  <si>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</si>
  <si>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</si>
  <si>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</si>
  <si>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</si>
  <si>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>DPAULWIL</t>
  </si>
  <si>
    <t>DPAULWIL Total</t>
  </si>
  <si>
    <t>982F Total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</si>
  <si>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</si>
  <si>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</si>
  <si>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</si>
  <si>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</si>
  <si>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</si>
  <si>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</si>
  <si>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</si>
  <si>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</si>
  <si>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</si>
  <si>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</si>
  <si>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</si>
  <si>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</si>
  <si>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</si>
  <si>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</si>
  <si>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</si>
  <si>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</si>
  <si>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</si>
  <si>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>DBENSTUS</t>
  </si>
  <si>
    <t>DBENSTUS Total</t>
  </si>
  <si>
    <t>982B Total</t>
  </si>
  <si>
    <t>DBIGLSUT</t>
  </si>
  <si>
    <t>DBIGLSUT Total</t>
  </si>
  <si>
    <t>982C Total</t>
  </si>
  <si>
    <t>DDEM AFT</t>
  </si>
  <si>
    <t>DDEM AFT Total</t>
  </si>
  <si>
    <t>982H Total</t>
  </si>
  <si>
    <t>DDENVJAL</t>
  </si>
  <si>
    <t>DDENVJAL Total</t>
  </si>
  <si>
    <t>97ZF Total</t>
  </si>
  <si>
    <t>DGOLDSNY</t>
  </si>
  <si>
    <t>DGOLDSNY Total</t>
  </si>
  <si>
    <t>9825 Total</t>
  </si>
  <si>
    <t>DLASCLAS</t>
  </si>
  <si>
    <t>DLASCLAS Total</t>
  </si>
  <si>
    <t>982M Total</t>
  </si>
  <si>
    <t>DLORDAFT</t>
  </si>
  <si>
    <t>DLORDAFT Total</t>
  </si>
  <si>
    <t>982N Total</t>
  </si>
  <si>
    <t>9M86 Total</t>
  </si>
  <si>
    <t>9M87 Total</t>
  </si>
  <si>
    <t>DMESAPHX</t>
  </si>
  <si>
    <t>DMESAPHX Total</t>
  </si>
  <si>
    <t>DMESAS-H</t>
  </si>
  <si>
    <t>DMESAS-H Total</t>
  </si>
  <si>
    <t>97ZV Total</t>
  </si>
  <si>
    <t>DMORTDIS</t>
  </si>
  <si>
    <t>DMORTDIS Total</t>
  </si>
  <si>
    <t>97ZT Total</t>
  </si>
  <si>
    <t>DPLNSDIS</t>
  </si>
  <si>
    <t>DPLNSDIS Total</t>
  </si>
  <si>
    <t>97ZE Total</t>
  </si>
  <si>
    <t>DSAFFG-M</t>
  </si>
  <si>
    <t>DSAFFG-M Total</t>
  </si>
  <si>
    <t>9824 Total</t>
  </si>
  <si>
    <t>DSOCRSCG</t>
  </si>
  <si>
    <t>DSOCRSCG Total</t>
  </si>
  <si>
    <t>9828 Total</t>
  </si>
  <si>
    <t>DSPURSNY</t>
  </si>
  <si>
    <t>DSPURSNY Total</t>
  </si>
  <si>
    <t>982R Total</t>
  </si>
  <si>
    <t>DWHITDIS</t>
  </si>
  <si>
    <t>DWHITDIS Total</t>
  </si>
  <si>
    <t>97ZD Total</t>
  </si>
  <si>
    <t>DWLCXWIL</t>
  </si>
  <si>
    <t>DWLCXWIL Total</t>
  </si>
  <si>
    <t>97YU Total</t>
  </si>
  <si>
    <t>ICOLOGRN</t>
  </si>
  <si>
    <t>ICOLOGRN Total</t>
  </si>
  <si>
    <t>9JVC Total</t>
  </si>
  <si>
    <t>9DWE Total</t>
  </si>
  <si>
    <t>9MD6 Total</t>
  </si>
  <si>
    <t>9MF4 Total</t>
  </si>
  <si>
    <t>DCOROSJX</t>
  </si>
  <si>
    <t>DCOROSJX Total</t>
  </si>
  <si>
    <t>9829 Total</t>
  </si>
  <si>
    <t>9MR9 Total</t>
  </si>
  <si>
    <t>9MRA Total</t>
  </si>
  <si>
    <t>9MC2 Total</t>
  </si>
  <si>
    <t>9MC9 Total</t>
  </si>
  <si>
    <t>9MD4 Total</t>
  </si>
  <si>
    <t>9ME3 Total</t>
  </si>
  <si>
    <t>9MEN Total</t>
  </si>
  <si>
    <t>9MEZ Total</t>
  </si>
  <si>
    <t>DDUMSDIN</t>
  </si>
  <si>
    <t>DDUMSDIN Total</t>
  </si>
  <si>
    <t>97ZQ Total</t>
  </si>
  <si>
    <t>DDUN G-M</t>
  </si>
  <si>
    <t>DDUN G-M Total</t>
  </si>
  <si>
    <t>982J Total</t>
  </si>
  <si>
    <t>9MCC Total</t>
  </si>
  <si>
    <t>9MD7 Total</t>
  </si>
  <si>
    <t>9MF3 Total</t>
  </si>
  <si>
    <t>DEPECAFT</t>
  </si>
  <si>
    <t>DEPECAFT Total</t>
  </si>
  <si>
    <t>DEPECELP</t>
  </si>
  <si>
    <t>DEPECELP Total</t>
  </si>
  <si>
    <t>9827 Total</t>
  </si>
  <si>
    <t>9MBV Total</t>
  </si>
  <si>
    <t>9MCB Total</t>
  </si>
  <si>
    <t>9MD5 Total</t>
  </si>
  <si>
    <t>9ME2 Total</t>
  </si>
  <si>
    <t>9MEB Total</t>
  </si>
  <si>
    <t>9MF2 Total</t>
  </si>
  <si>
    <t>IEPFDTOP</t>
  </si>
  <si>
    <t>IEPFDTOP Total</t>
  </si>
  <si>
    <t>9MRN Total</t>
  </si>
  <si>
    <t>DEMW EMW</t>
  </si>
  <si>
    <t>DEMW EMW Total</t>
  </si>
  <si>
    <t>982K Total</t>
  </si>
  <si>
    <t>9E3X Total</t>
  </si>
  <si>
    <t>9MBU Total</t>
  </si>
  <si>
    <t>9MD3 Total</t>
  </si>
  <si>
    <t>9ME4 Total</t>
  </si>
  <si>
    <t>9ME9 Total</t>
  </si>
  <si>
    <t>9MK4 Total</t>
  </si>
  <si>
    <t>DGINTGAL</t>
  </si>
  <si>
    <t>DGINTGAL Total</t>
  </si>
  <si>
    <t>9G55 Total</t>
  </si>
  <si>
    <t>DGRHMG-M</t>
  </si>
  <si>
    <t>DGRHMG-M Total</t>
  </si>
  <si>
    <t>97ZP Total</t>
  </si>
  <si>
    <t>9MEP Total</t>
  </si>
  <si>
    <t>DMCLNPAN</t>
  </si>
  <si>
    <t>DMCLNPAN Total</t>
  </si>
  <si>
    <t>97ZM Total</t>
  </si>
  <si>
    <t>9MDG Total</t>
  </si>
  <si>
    <t>IHUECO</t>
  </si>
  <si>
    <t>IHUECO Total</t>
  </si>
  <si>
    <t>9LLB Total</t>
  </si>
  <si>
    <t>9LLC Total</t>
  </si>
  <si>
    <t>9LLD Total</t>
  </si>
  <si>
    <t>9LVQ Total</t>
  </si>
  <si>
    <t>9MBW Total</t>
  </si>
  <si>
    <t>9MCJ Total</t>
  </si>
  <si>
    <t>9MDQ Total</t>
  </si>
  <si>
    <t>9MEC Total</t>
  </si>
  <si>
    <t>9MFB Total</t>
  </si>
  <si>
    <t>DPMEXWIL</t>
  </si>
  <si>
    <t>DPMEXWIL Total</t>
  </si>
  <si>
    <t>97ZZ Total</t>
  </si>
  <si>
    <t>9MEK Total</t>
  </si>
  <si>
    <t>97YX Total</t>
  </si>
  <si>
    <t>DCCNGCPT</t>
  </si>
  <si>
    <t>DCCNGCPT Total</t>
  </si>
  <si>
    <t>IW40-043</t>
  </si>
  <si>
    <t>IW40-043 Total</t>
  </si>
  <si>
    <t>97YR Total</t>
  </si>
  <si>
    <t>982E Total</t>
  </si>
  <si>
    <t>DNTUASJE</t>
  </si>
  <si>
    <t>DNTUASJE Total</t>
  </si>
  <si>
    <t>DNTUASJT</t>
  </si>
  <si>
    <t>DNTUASJT Total</t>
  </si>
  <si>
    <t>97ZY Total</t>
  </si>
  <si>
    <t>DCOOPFAR</t>
  </si>
  <si>
    <t>DCOOPFAR Total</t>
  </si>
  <si>
    <t>97ZW Total</t>
  </si>
  <si>
    <t>9MBZ Total</t>
  </si>
  <si>
    <t>9MEA Total</t>
  </si>
  <si>
    <t>9MED Total</t>
  </si>
  <si>
    <t>9MEF Total</t>
  </si>
  <si>
    <t>IODESAEC</t>
  </si>
  <si>
    <t>IODESAEC Total</t>
  </si>
  <si>
    <t>9L6Y Total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</si>
  <si>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</si>
  <si>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</si>
  <si>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</si>
  <si>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</si>
  <si>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</si>
  <si>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</si>
  <si>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</si>
  <si>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</si>
  <si>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</si>
  <si>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</si>
  <si>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</si>
  <si>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</si>
  <si>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</si>
  <si>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</si>
  <si>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</si>
  <si>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</si>
  <si>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</si>
  <si>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</si>
  <si>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</si>
  <si>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</si>
  <si>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</si>
  <si>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</si>
  <si>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</si>
  <si>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</si>
  <si>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</si>
  <si>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</si>
  <si>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</si>
  <si>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</si>
  <si>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</si>
  <si>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</si>
  <si>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</si>
  <si>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</si>
  <si>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</si>
  <si>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</si>
  <si>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</si>
  <si>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</si>
  <si>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</si>
  <si>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</si>
  <si>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</si>
  <si>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</si>
  <si>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</si>
  <si>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 Total</t>
  </si>
  <si>
    <t>IWTGAMER</t>
  </si>
  <si>
    <t>IWTGAMER Total</t>
  </si>
  <si>
    <t>9KEE Total</t>
  </si>
  <si>
    <t>9M88 Total</t>
  </si>
  <si>
    <t>9M89 Total</t>
  </si>
  <si>
    <t>9MDW Total</t>
  </si>
  <si>
    <t>9E4T Total</t>
  </si>
  <si>
    <t>9LVD Total</t>
  </si>
  <si>
    <t>9LVE Total</t>
  </si>
  <si>
    <t>9LVF Total</t>
  </si>
  <si>
    <t>9MBQ Total</t>
  </si>
  <si>
    <t>9MC3 Total</t>
  </si>
  <si>
    <t>9MCU Total</t>
  </si>
  <si>
    <t>9ME6 Total</t>
  </si>
  <si>
    <t>9MER Total</t>
  </si>
  <si>
    <t>New Clint</t>
  </si>
  <si>
    <t>New Clint Total</t>
  </si>
  <si>
    <t>9LGM Total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</si>
  <si>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</si>
  <si>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</si>
  <si>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</si>
  <si>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</si>
  <si>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</si>
  <si>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</si>
  <si>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</si>
  <si>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</si>
  <si>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</si>
  <si>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</si>
  <si>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</si>
  <si>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</si>
  <si>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</si>
  <si>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</si>
  <si>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</si>
  <si>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</si>
  <si>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</si>
  <si>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>IPHHUTCH</t>
  </si>
  <si>
    <t>IPHHUTCH Total</t>
  </si>
  <si>
    <t>9JPJ Total</t>
  </si>
  <si>
    <t>9LLE Total</t>
  </si>
  <si>
    <t>DPIMALCO</t>
  </si>
  <si>
    <t>DPIMALCO Total</t>
  </si>
  <si>
    <t>9F8B Total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</si>
  <si>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</si>
  <si>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</si>
  <si>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</si>
  <si>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</si>
  <si>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</si>
  <si>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</si>
  <si>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</si>
  <si>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</si>
  <si>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</si>
  <si>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</si>
  <si>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</si>
  <si>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</si>
  <si>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</si>
  <si>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</si>
  <si>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</si>
  <si>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</si>
  <si>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</si>
  <si>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</si>
  <si>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</si>
  <si>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</si>
  <si>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</si>
  <si>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</si>
  <si>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</si>
  <si>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</si>
  <si>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</si>
  <si>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</si>
  <si>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</si>
  <si>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</si>
  <si>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</si>
  <si>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>9MC7 Total</t>
  </si>
  <si>
    <t>9LY5 Total</t>
  </si>
  <si>
    <t>DRIOGLAS</t>
  </si>
  <si>
    <t>DRIOGLAS Total</t>
  </si>
  <si>
    <t>9823 Total</t>
  </si>
  <si>
    <t>9MDY Total</t>
  </si>
  <si>
    <t>9M7R Total</t>
  </si>
  <si>
    <t>9M7T Total</t>
  </si>
  <si>
    <t>DSRP PHX</t>
  </si>
  <si>
    <t>DSRP PHX Total</t>
  </si>
  <si>
    <t>9826 Total</t>
  </si>
  <si>
    <t>9MDF Total</t>
  </si>
  <si>
    <t>9844 Total</t>
  </si>
  <si>
    <t>9MDP Total</t>
  </si>
  <si>
    <t>9MJX Total</t>
  </si>
  <si>
    <t>9MJY Total</t>
  </si>
  <si>
    <t>9MJZ Total</t>
  </si>
  <si>
    <t>9MK2 Total</t>
  </si>
  <si>
    <t>9MMU Total</t>
  </si>
  <si>
    <t>DSWPCELP</t>
  </si>
  <si>
    <t>DSWPCELP Total</t>
  </si>
  <si>
    <t>982Q Total</t>
  </si>
  <si>
    <t>9M7L Total</t>
  </si>
  <si>
    <t>9M7M Total</t>
  </si>
  <si>
    <t>9M7N Total</t>
  </si>
  <si>
    <t>9M7P Total</t>
  </si>
  <si>
    <t>9M7Q Total</t>
  </si>
  <si>
    <t>9MME Total</t>
  </si>
  <si>
    <t>9MMF Total</t>
  </si>
  <si>
    <t>9MMG Total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</si>
  <si>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</si>
  <si>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</si>
  <si>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</si>
  <si>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</si>
  <si>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</si>
  <si>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</si>
  <si>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</si>
  <si>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</si>
  <si>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</si>
  <si>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</si>
  <si>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</si>
  <si>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</si>
  <si>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</si>
  <si>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</si>
  <si>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</si>
  <si>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</si>
  <si>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</si>
  <si>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</si>
  <si>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</si>
  <si>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</si>
  <si>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</si>
  <si>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</si>
  <si>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</si>
  <si>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</si>
  <si>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</si>
  <si>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</si>
  <si>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</si>
  <si>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</si>
  <si>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</si>
  <si>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</si>
  <si>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</si>
  <si>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</si>
  <si>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</si>
  <si>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</si>
  <si>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</si>
  <si>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</si>
  <si>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</si>
  <si>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</si>
  <si>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DSWG TOP</t>
  </si>
  <si>
    <t>DSWG TOP Total</t>
  </si>
  <si>
    <t>97ZL Total</t>
  </si>
  <si>
    <t>9MD2 Total</t>
  </si>
  <si>
    <t>DRAM MID</t>
  </si>
  <si>
    <t>DRAM MID Total</t>
  </si>
  <si>
    <t>982T Total</t>
  </si>
  <si>
    <t>9LVC Total</t>
  </si>
  <si>
    <t>DPLTXDIS</t>
  </si>
  <si>
    <t>DPLTXDIS Total</t>
  </si>
  <si>
    <t>9MVR Total</t>
  </si>
  <si>
    <t>9MC8 Total</t>
  </si>
  <si>
    <t>9MDV Total</t>
  </si>
  <si>
    <t>9MDZ Total</t>
  </si>
  <si>
    <t>9MEY Total</t>
  </si>
  <si>
    <t>9M7U Total</t>
  </si>
  <si>
    <t>9M7V Total</t>
  </si>
  <si>
    <t>9M7W Total</t>
  </si>
  <si>
    <t>9MMW Total</t>
  </si>
  <si>
    <t>DMTNASJX</t>
  </si>
  <si>
    <t>DMTNASJX Total</t>
  </si>
  <si>
    <t>983K Total</t>
  </si>
  <si>
    <t>9M3X Total</t>
  </si>
  <si>
    <t>9M82 Total</t>
  </si>
  <si>
    <t>9M83 Total</t>
  </si>
  <si>
    <t>9MCZ Total</t>
  </si>
  <si>
    <t>9MEV Total</t>
  </si>
  <si>
    <t>9L6T Total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</si>
  <si>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</si>
  <si>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</si>
  <si>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</si>
  <si>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</si>
  <si>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</si>
  <si>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</si>
  <si>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</si>
  <si>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</si>
  <si>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</si>
  <si>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</si>
  <si>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</si>
  <si>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</si>
  <si>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</si>
  <si>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</si>
  <si>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</si>
  <si>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</si>
  <si>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</si>
  <si>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</si>
  <si>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</si>
  <si>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</si>
  <si>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</si>
  <si>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</si>
  <si>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</si>
  <si>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>9M8C Total</t>
  </si>
  <si>
    <t>9M8D Total</t>
  </si>
  <si>
    <t>9MDN Total</t>
  </si>
  <si>
    <t>DJAL JAL</t>
  </si>
  <si>
    <t>DJAL JAL Total</t>
  </si>
  <si>
    <t>97ZG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</si>
</sst>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2" borderId="0" xfId="0" applyFill="1" applyBorder="1"/>
    <xf numFmtId="164" fontId="0" fillId="0" borderId="0" xfId="1" applyNumberFormat="1" applyFont="1" applyFill="1" applyBorder="1"/>
    <xf numFmtId="9" fontId="0" fillId="0" borderId="0" xfId="3" applyFont="1" applyFill="1" applyBorder="1"/>
    <xf numFmtId="0" fontId="0" fillId="0" borderId="0" xfId="0" applyBorder="1" applyAlignment="1"/>
    <xf numFmtId="0" fontId="0" fillId="0" borderId="0" xfId="0" applyFill="1"/>
    <xf numFmtId="9" fontId="0" fillId="0" borderId="0" xfId="3" applyFont="1" applyFill="1"/>
    <xf numFmtId="164" fontId="3" fillId="3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3" fillId="4" borderId="3" xfId="0" applyFont="1" applyFill="1" applyBorder="1" applyAlignment="1">
      <alignment horizont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64" fontId="4" fillId="0" borderId="0" xfId="1" applyNumberFormat="1" applyFont="1" applyBorder="1" applyAlignment="1">
      <alignment horizontal="center" wrapText="1"/>
    </xf>
    <xf numFmtId="164" fontId="4" fillId="0" borderId="4" xfId="1" applyNumberFormat="1" applyFont="1" applyBorder="1" applyAlignment="1">
      <alignment horizontal="center" wrapText="1"/>
    </xf>
    <xf numFmtId="164" fontId="4" fillId="0" borderId="5" xfId="1" applyNumberFormat="1" applyFont="1" applyBorder="1" applyAlignment="1">
      <alignment horizontal="center" wrapText="1"/>
    </xf>
    <xf numFmtId="164" fontId="4" fillId="0" borderId="2" xfId="1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7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 wrapText="1"/>
    </xf>
    <xf numFmtId="9" fontId="4" fillId="0" borderId="6" xfId="3" applyFont="1" applyFill="1" applyBorder="1" applyAlignment="1">
      <alignment horizontal="right" wrapText="1"/>
    </xf>
    <xf numFmtId="0" fontId="4" fillId="0" borderId="0" xfId="0" applyFont="1" applyBorder="1" applyAlignment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2" xfId="1" applyNumberFormat="1" applyFont="1" applyBorder="1"/>
    <xf numFmtId="0" fontId="0" fillId="0" borderId="6" xfId="0" applyBorder="1"/>
    <xf numFmtId="0" fontId="0" fillId="0" borderId="7" xfId="0" applyBorder="1"/>
    <xf numFmtId="9" fontId="0" fillId="0" borderId="6" xfId="3" applyFont="1" applyBorder="1"/>
    <xf numFmtId="9" fontId="0" fillId="0" borderId="0" xfId="3" applyFont="1" applyBorder="1"/>
    <xf numFmtId="9" fontId="0" fillId="0" borderId="7" xfId="3" applyFont="1" applyBorder="1"/>
    <xf numFmtId="0" fontId="5" fillId="0" borderId="0" xfId="0" applyFont="1" applyBorder="1" applyAlignment="1"/>
    <xf numFmtId="0" fontId="4" fillId="0" borderId="0" xfId="0" applyFont="1" applyBorder="1"/>
    <xf numFmtId="164" fontId="4" fillId="0" borderId="0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2" xfId="1" applyNumberFormat="1" applyFont="1" applyBorder="1"/>
    <xf numFmtId="0" fontId="4" fillId="2" borderId="2" xfId="0" applyFont="1" applyFill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NumberFormat="1" applyFont="1" applyFill="1" applyBorder="1"/>
    <xf numFmtId="9" fontId="4" fillId="0" borderId="6" xfId="3" applyFont="1" applyBorder="1"/>
    <xf numFmtId="9" fontId="4" fillId="0" borderId="0" xfId="3" applyFont="1" applyBorder="1"/>
    <xf numFmtId="9" fontId="4" fillId="0" borderId="7" xfId="3" applyFont="1" applyBorder="1"/>
    <xf numFmtId="41" fontId="4" fillId="0" borderId="0" xfId="0" applyNumberFormat="1" applyFont="1" applyBorder="1"/>
    <xf numFmtId="41" fontId="4" fillId="0" borderId="6" xfId="0" applyNumberFormat="1" applyFont="1" applyBorder="1"/>
    <xf numFmtId="41" fontId="4" fillId="0" borderId="7" xfId="0" applyNumberFormat="1" applyFont="1" applyBorder="1"/>
    <xf numFmtId="41" fontId="4" fillId="0" borderId="2" xfId="0" applyNumberFormat="1" applyFont="1" applyBorder="1"/>
    <xf numFmtId="41" fontId="4" fillId="0" borderId="0" xfId="0" applyNumberFormat="1" applyFont="1" applyFill="1" applyBorder="1"/>
    <xf numFmtId="41" fontId="5" fillId="0" borderId="0" xfId="0" applyNumberFormat="1" applyFont="1" applyBorder="1"/>
    <xf numFmtId="41" fontId="5" fillId="0" borderId="6" xfId="0" applyNumberFormat="1" applyFont="1" applyBorder="1"/>
    <xf numFmtId="41" fontId="5" fillId="0" borderId="7" xfId="0" applyNumberFormat="1" applyFont="1" applyBorder="1"/>
    <xf numFmtId="41" fontId="5" fillId="0" borderId="2" xfId="0" applyNumberFormat="1" applyFont="1" applyBorder="1"/>
    <xf numFmtId="41" fontId="5" fillId="0" borderId="0" xfId="0" applyNumberFormat="1" applyFont="1" applyFill="1" applyBorder="1"/>
    <xf numFmtId="9" fontId="5" fillId="0" borderId="6" xfId="3" applyFont="1" applyBorder="1"/>
    <xf numFmtId="9" fontId="5" fillId="0" borderId="0" xfId="3" applyFont="1" applyBorder="1"/>
    <xf numFmtId="9" fontId="5" fillId="0" borderId="7" xfId="3" applyFont="1" applyBorder="1"/>
    <xf numFmtId="41" fontId="0" fillId="0" borderId="0" xfId="1" applyNumberFormat="1" applyFont="1" applyBorder="1"/>
    <xf numFmtId="41" fontId="0" fillId="0" borderId="0" xfId="0" applyNumberFormat="1" applyBorder="1"/>
    <xf numFmtId="41" fontId="0" fillId="0" borderId="6" xfId="1" applyNumberFormat="1" applyFont="1" applyBorder="1"/>
    <xf numFmtId="41" fontId="0" fillId="0" borderId="7" xfId="1" applyNumberFormat="1" applyFont="1" applyBorder="1"/>
    <xf numFmtId="41" fontId="0" fillId="0" borderId="2" xfId="1" applyNumberFormat="1" applyFont="1" applyBorder="1"/>
    <xf numFmtId="41" fontId="0" fillId="0" borderId="6" xfId="0" applyNumberFormat="1" applyBorder="1"/>
    <xf numFmtId="41" fontId="0" fillId="0" borderId="7" xfId="0" applyNumberFormat="1" applyBorder="1"/>
    <xf numFmtId="41" fontId="0" fillId="0" borderId="0" xfId="1" applyNumberFormat="1" applyFont="1" applyFill="1" applyBorder="1"/>
    <xf numFmtId="0" fontId="4" fillId="0" borderId="0" xfId="0" applyFont="1"/>
    <xf numFmtId="49" fontId="0" fillId="0" borderId="0" xfId="0" applyNumberFormat="1" applyBorder="1" applyAlignment="1"/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49" fontId="4" fillId="0" borderId="0" xfId="0" applyNumberFormat="1" applyFont="1" applyBorder="1" applyAlignment="1"/>
    <xf numFmtId="164" fontId="3" fillId="5" borderId="0" xfId="1" applyNumberFormat="1" applyFont="1" applyFill="1" applyBorder="1"/>
    <xf numFmtId="9" fontId="3" fillId="6" borderId="0" xfId="3" applyFont="1" applyFill="1" applyBorder="1"/>
    <xf numFmtId="9" fontId="3" fillId="4" borderId="0" xfId="3" applyFont="1" applyFill="1" applyBorder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164" fontId="1" fillId="0" borderId="0" xfId="1" applyNumberFormat="1" applyFill="1" applyBorder="1"/>
    <xf numFmtId="9" fontId="1" fillId="0" borderId="0" xfId="3" applyFill="1" applyBorder="1"/>
    <xf numFmtId="9" fontId="1" fillId="0" borderId="0" xfId="3" applyFill="1"/>
    <xf numFmtId="164" fontId="1" fillId="0" borderId="0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2" xfId="1" applyNumberFormat="1" applyBorder="1"/>
    <xf numFmtId="9" fontId="1" fillId="0" borderId="6" xfId="3" applyBorder="1"/>
    <xf numFmtId="9" fontId="1" fillId="0" borderId="0" xfId="3" applyBorder="1"/>
    <xf numFmtId="9" fontId="1" fillId="0" borderId="7" xfId="3" applyBorder="1"/>
    <xf numFmtId="41" fontId="1" fillId="0" borderId="0" xfId="1" applyNumberFormat="1" applyBorder="1"/>
    <xf numFmtId="41" fontId="1" fillId="0" borderId="6" xfId="1" applyNumberFormat="1" applyBorder="1"/>
    <xf numFmtId="41" fontId="1" fillId="0" borderId="7" xfId="1" applyNumberFormat="1" applyBorder="1"/>
    <xf numFmtId="41" fontId="1" fillId="0" borderId="2" xfId="1" applyNumberFormat="1" applyBorder="1"/>
    <xf numFmtId="41" fontId="1" fillId="0" borderId="0" xfId="1" applyNumberFormat="1" applyFill="1" applyBorder="1"/>
    <xf numFmtId="41" fontId="1" fillId="0" borderId="3" xfId="1" applyNumberFormat="1" applyBorder="1"/>
    <xf numFmtId="41" fontId="1" fillId="0" borderId="4" xfId="1" applyNumberFormat="1" applyBorder="1"/>
    <xf numFmtId="41" fontId="1" fillId="0" borderId="5" xfId="1" applyNumberFormat="1" applyBorder="1"/>
    <xf numFmtId="41" fontId="1" fillId="0" borderId="1" xfId="1" applyNumberFormat="1" applyBorder="1"/>
    <xf numFmtId="0" fontId="7" fillId="7" borderId="8" xfId="2" applyFont="1" applyFill="1" applyBorder="1" applyAlignment="1">
      <alignment horizontal="center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9" borderId="9" xfId="0" applyFont="1" applyFill="1" applyBorder="1" applyAlignment="1">
      <alignment horizontal="center" vertical="center" textRotation="90" wrapText="1"/>
    </xf>
    <xf numFmtId="0" fontId="8" fillId="8" borderId="10" xfId="0" applyFont="1" applyFill="1" applyBorder="1" applyAlignment="1">
      <alignment horizontal="center" vertical="center" textRotation="90" wrapText="1"/>
    </xf>
    <xf numFmtId="0" fontId="8" fillId="9" borderId="10" xfId="0" applyFont="1" applyFill="1" applyBorder="1" applyAlignment="1">
      <alignment horizontal="center" vertical="center" textRotation="90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7" fillId="10" borderId="11" xfId="2" applyFont="1" applyFill="1" applyBorder="1" applyAlignment="1">
      <alignment horizontal="right" wrapText="1"/>
    </xf>
    <xf numFmtId="0" fontId="7" fillId="10" borderId="11" xfId="2" applyFont="1" applyFill="1" applyBorder="1" applyAlignment="1">
      <alignment horizontal="left" wrapText="1"/>
    </xf>
    <xf numFmtId="0" fontId="9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/>
    <xf numFmtId="0" fontId="9" fillId="0" borderId="0" xfId="0" applyFont="1"/>
    <xf numFmtId="0" fontId="9" fillId="11" borderId="0" xfId="0" applyFont="1" applyFill="1"/>
    <xf numFmtId="0" fontId="9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" fontId="9" fillId="11" borderId="0" xfId="0" quotePrefix="1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5" borderId="0" xfId="0" applyFont="1" applyFill="1"/>
    <xf numFmtId="0" fontId="9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4" fillId="0" borderId="6" xfId="3" applyNumberFormat="1" applyFont="1" applyBorder="1"/>
    <xf numFmtId="1" fontId="4" fillId="0" borderId="0" xfId="3" applyNumberFormat="1" applyFont="1" applyBorder="1"/>
    <xf numFmtId="1" fontId="4" fillId="0" borderId="7" xfId="3" applyNumberFormat="1" applyFont="1" applyBorder="1"/>
    <xf numFmtId="41" fontId="5" fillId="0" borderId="0" xfId="0" applyNumberFormat="1" applyFont="1" applyBorder="1" applyAlignment="1"/>
    <xf numFmtId="41" fontId="5" fillId="2" borderId="2" xfId="0" applyNumberFormat="1" applyFont="1" applyFill="1" applyBorder="1"/>
    <xf numFmtId="164" fontId="1" fillId="0" borderId="12" xfId="1" applyNumberFormat="1" applyBorder="1"/>
    <xf numFmtId="0" fontId="5" fillId="0" borderId="0" xfId="0" applyFont="1" applyBorder="1"/>
    <xf numFmtId="0" fontId="5" fillId="2" borderId="2" xfId="0" applyFont="1" applyFill="1" applyBorder="1"/>
    <xf numFmtId="41" fontId="5" fillId="0" borderId="0" xfId="1" applyNumberFormat="1" applyFont="1" applyBorder="1"/>
    <xf numFmtId="0" fontId="5" fillId="0" borderId="0" xfId="0" applyFont="1"/>
    <xf numFmtId="0" fontId="4" fillId="2" borderId="0" xfId="0" applyFont="1" applyFill="1" applyBorder="1"/>
    <xf numFmtId="0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41" fontId="13" fillId="0" borderId="0" xfId="0" applyNumberFormat="1" applyFont="1" applyAlignment="1">
      <alignment horizontal="center" wrapText="1"/>
    </xf>
    <xf numFmtId="0" fontId="14" fillId="0" borderId="0" xfId="0" applyNumberFormat="1" applyFont="1"/>
    <xf numFmtId="49" fontId="14" fillId="0" borderId="0" xfId="0" applyNumberFormat="1" applyFont="1"/>
    <xf numFmtId="0" fontId="14" fillId="0" borderId="0" xfId="0" applyFont="1"/>
    <xf numFmtId="41" fontId="14" fillId="0" borderId="0" xfId="0" applyNumberFormat="1" applyFont="1"/>
    <xf numFmtId="14" fontId="14" fillId="0" borderId="0" xfId="0" applyNumberFormat="1" applyFont="1"/>
    <xf numFmtId="0" fontId="13" fillId="0" borderId="0" xfId="0" applyNumberFormat="1" applyFont="1"/>
    <xf numFmtId="49" fontId="13" fillId="0" borderId="0" xfId="0" applyNumberFormat="1" applyFont="1"/>
    <xf numFmtId="41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164" fontId="4" fillId="0" borderId="6" xfId="1" applyNumberFormat="1" applyFont="1" applyFill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5" borderId="13" xfId="1" applyNumberFormat="1" applyFont="1" applyFill="1" applyBorder="1" applyAlignment="1">
      <alignment horizontal="center"/>
    </xf>
    <xf numFmtId="164" fontId="3" fillId="5" borderId="14" xfId="1" applyNumberFormat="1" applyFont="1" applyFill="1" applyBorder="1" applyAlignment="1">
      <alignment horizontal="center"/>
    </xf>
    <xf numFmtId="164" fontId="3" fillId="5" borderId="15" xfId="1" applyNumberFormat="1" applyFont="1" applyFill="1" applyBorder="1" applyAlignment="1">
      <alignment horizontal="center"/>
    </xf>
    <xf numFmtId="164" fontId="3" fillId="6" borderId="13" xfId="1" applyNumberFormat="1" applyFont="1" applyFill="1" applyBorder="1" applyAlignment="1">
      <alignment horizontal="center"/>
    </xf>
    <xf numFmtId="164" fontId="3" fillId="6" borderId="14" xfId="1" applyNumberFormat="1" applyFont="1" applyFill="1" applyBorder="1" applyAlignment="1">
      <alignment horizontal="center"/>
    </xf>
    <xf numFmtId="164" fontId="3" fillId="6" borderId="15" xfId="1" applyNumberFormat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329"/>
  <sheetViews>
    <sheetView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18" sqref="A18"/>
    </sheetView>
  </sheetViews>
  <sheetFormatPr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7" width="11.6640625" style="82" customWidth="1"/>
    <col min="8" max="8" width="11.6640625" style="1" customWidth="1"/>
    <col min="9" max="9" width="1.6640625" style="3" customWidth="1"/>
    <col min="10" max="10" width="11.6640625" style="82" customWidth="1"/>
    <col min="11" max="11" width="11.6640625" style="1" customWidth="1"/>
    <col min="12" max="12" width="1.6640625" style="3" customWidth="1"/>
    <col min="13" max="13" width="11.6640625" style="82" customWidth="1"/>
    <col min="14" max="14" width="11.6640625" style="1" customWidth="1"/>
    <col min="15" max="15" width="1.6640625" style="3" customWidth="1"/>
    <col min="16" max="16" width="11.6640625" style="82" customWidth="1"/>
    <col min="17" max="17" width="11.6640625" style="1" customWidth="1"/>
    <col min="18" max="18" width="1.6640625" style="3" customWidth="1"/>
    <col min="19" max="19" width="11.6640625" style="82" customWidth="1"/>
    <col min="20" max="20" width="11.6640625" style="1" customWidth="1"/>
    <col min="21" max="21" width="1.6640625" style="3" customWidth="1"/>
    <col min="22" max="22" width="11.6640625" style="82" customWidth="1"/>
    <col min="23" max="23" width="11.6640625" style="1" customWidth="1"/>
    <col min="24" max="24" width="1.6640625" style="3" customWidth="1"/>
    <col min="25" max="26" width="11.6640625" customWidth="1"/>
    <col min="27" max="27" width="1.6640625" customWidth="1"/>
  </cols>
  <sheetData>
    <row r="1" spans="1:24" ht="15.6" x14ac:dyDescent="0.3">
      <c r="A1" s="76" t="s">
        <v>540</v>
      </c>
      <c r="B1" s="77"/>
      <c r="C1" s="77"/>
      <c r="D1" s="79"/>
      <c r="E1" s="77"/>
      <c r="F1" s="77"/>
      <c r="G1" s="79"/>
      <c r="H1" s="77"/>
      <c r="I1" s="77"/>
      <c r="J1" s="79"/>
      <c r="K1" s="77"/>
      <c r="L1" s="77"/>
      <c r="M1" s="79"/>
      <c r="N1" s="77"/>
      <c r="O1" s="77"/>
      <c r="P1" s="79"/>
      <c r="Q1" s="77"/>
      <c r="R1" s="77"/>
      <c r="S1" s="79"/>
      <c r="T1" s="77"/>
      <c r="U1" s="77"/>
      <c r="V1" s="79"/>
      <c r="W1" s="77"/>
      <c r="X1" s="77"/>
    </row>
    <row r="2" spans="1:24" ht="15.6" x14ac:dyDescent="0.3">
      <c r="A2" s="76" t="s">
        <v>0</v>
      </c>
      <c r="B2" s="77"/>
      <c r="C2" s="77"/>
      <c r="D2" s="79"/>
      <c r="E2" s="77"/>
      <c r="F2" s="77"/>
      <c r="G2" s="79"/>
      <c r="H2" s="77"/>
      <c r="I2" s="77"/>
      <c r="J2" s="79"/>
      <c r="K2" s="77"/>
      <c r="L2" s="77"/>
      <c r="M2" s="79"/>
      <c r="N2" s="77"/>
      <c r="O2" s="77"/>
      <c r="P2" s="79"/>
      <c r="Q2" s="77"/>
      <c r="R2" s="77"/>
      <c r="S2" s="79"/>
      <c r="T2" s="77"/>
      <c r="U2" s="77"/>
      <c r="V2" s="79"/>
      <c r="W2" s="77"/>
      <c r="X2" s="77"/>
    </row>
    <row r="3" spans="1:24" ht="15.6" x14ac:dyDescent="0.3">
      <c r="A3" s="76"/>
      <c r="B3" s="77"/>
      <c r="C3" s="10"/>
      <c r="D3" s="145" t="s">
        <v>528</v>
      </c>
      <c r="E3" s="146"/>
      <c r="F3" s="10"/>
      <c r="G3" s="145" t="s">
        <v>529</v>
      </c>
      <c r="H3" s="146"/>
      <c r="I3" s="10"/>
      <c r="J3" s="145" t="s">
        <v>530</v>
      </c>
      <c r="K3" s="146"/>
      <c r="L3" s="10"/>
      <c r="M3" s="145" t="s">
        <v>531</v>
      </c>
      <c r="N3" s="146"/>
      <c r="O3" s="10"/>
      <c r="P3" s="145" t="s">
        <v>532</v>
      </c>
      <c r="Q3" s="146"/>
      <c r="R3" s="10"/>
      <c r="S3" s="145" t="s">
        <v>533</v>
      </c>
      <c r="T3" s="146"/>
      <c r="U3" s="10"/>
      <c r="V3" s="145" t="s">
        <v>534</v>
      </c>
      <c r="W3" s="146"/>
      <c r="X3" s="10"/>
    </row>
    <row r="4" spans="1:24" x14ac:dyDescent="0.25">
      <c r="A4" s="78"/>
      <c r="B4" s="77"/>
      <c r="C4" s="10"/>
      <c r="D4" s="77"/>
      <c r="E4" s="77"/>
      <c r="F4" s="10"/>
      <c r="G4" s="77"/>
      <c r="H4" s="77"/>
      <c r="I4" s="10"/>
      <c r="J4" s="77"/>
      <c r="K4" s="77"/>
      <c r="L4" s="10"/>
      <c r="M4" s="77"/>
      <c r="N4" s="77"/>
      <c r="O4" s="10"/>
      <c r="P4" s="77"/>
      <c r="Q4" s="77"/>
      <c r="R4" s="10"/>
      <c r="S4" s="77"/>
      <c r="T4" s="77"/>
      <c r="U4" s="10"/>
      <c r="V4" s="77"/>
      <c r="W4" s="77"/>
      <c r="X4" s="10"/>
    </row>
    <row r="5" spans="1:24" x14ac:dyDescent="0.25">
      <c r="C5" s="10"/>
      <c r="F5" s="10"/>
      <c r="I5" s="10"/>
      <c r="L5" s="10"/>
      <c r="O5" s="10"/>
      <c r="R5" s="10"/>
      <c r="U5" s="10"/>
      <c r="X5" s="10"/>
    </row>
    <row r="6" spans="1:24" ht="79.2" x14ac:dyDescent="0.25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4" t="s">
        <v>544</v>
      </c>
      <c r="H6" s="13" t="s">
        <v>317</v>
      </c>
      <c r="I6" s="18"/>
      <c r="J6" s="14" t="s">
        <v>543</v>
      </c>
      <c r="K6" s="13" t="s">
        <v>317</v>
      </c>
      <c r="L6" s="18"/>
      <c r="M6" s="14" t="s">
        <v>546</v>
      </c>
      <c r="N6" s="13" t="s">
        <v>317</v>
      </c>
      <c r="O6" s="18"/>
      <c r="P6" s="14" t="s">
        <v>547</v>
      </c>
      <c r="Q6" s="13" t="s">
        <v>317</v>
      </c>
      <c r="R6" s="18"/>
      <c r="S6" s="14" t="s">
        <v>541</v>
      </c>
      <c r="T6" s="13" t="s">
        <v>317</v>
      </c>
      <c r="U6" s="18"/>
      <c r="V6" s="14" t="s">
        <v>542</v>
      </c>
      <c r="W6" s="13" t="s">
        <v>317</v>
      </c>
      <c r="X6" s="18"/>
    </row>
    <row r="7" spans="1:24" x14ac:dyDescent="0.25">
      <c r="A7" s="25"/>
      <c r="C7" s="10"/>
      <c r="F7" s="10"/>
      <c r="I7" s="10"/>
      <c r="L7" s="10"/>
      <c r="O7" s="10"/>
      <c r="R7" s="10"/>
      <c r="U7" s="10"/>
      <c r="X7" s="10"/>
    </row>
    <row r="8" spans="1:24" x14ac:dyDescent="0.25">
      <c r="A8" s="34" t="s">
        <v>537</v>
      </c>
      <c r="B8" s="35"/>
      <c r="C8" s="40"/>
      <c r="D8" s="36"/>
      <c r="E8" s="35"/>
      <c r="F8" s="40"/>
      <c r="G8" s="36"/>
      <c r="H8" s="35"/>
      <c r="I8" s="40"/>
      <c r="J8" s="36"/>
      <c r="K8" s="35"/>
      <c r="L8" s="40"/>
      <c r="M8" s="36"/>
      <c r="N8" s="35"/>
      <c r="O8" s="40"/>
      <c r="P8" s="36"/>
      <c r="Q8" s="35"/>
      <c r="R8" s="40"/>
      <c r="S8" s="36"/>
      <c r="T8" s="35"/>
      <c r="U8" s="40"/>
      <c r="V8" s="36"/>
      <c r="W8" s="35"/>
      <c r="X8" s="40"/>
    </row>
    <row r="9" spans="1:24" hidden="1" x14ac:dyDescent="0.25">
      <c r="A9" s="34">
        <v>1</v>
      </c>
      <c r="B9" s="35">
        <f>A9+1</f>
        <v>2</v>
      </c>
      <c r="C9" s="40">
        <f>B9+1</f>
        <v>3</v>
      </c>
      <c r="D9" s="47">
        <f>C9+1</f>
        <v>4</v>
      </c>
      <c r="E9" s="47">
        <f>D9+1</f>
        <v>5</v>
      </c>
      <c r="F9" s="40">
        <f>E9+1</f>
        <v>6</v>
      </c>
      <c r="G9" s="47">
        <f t="shared" ref="G9:W9" si="0">F9+1</f>
        <v>7</v>
      </c>
      <c r="H9" s="47">
        <f t="shared" si="0"/>
        <v>8</v>
      </c>
      <c r="I9" s="40">
        <f t="shared" si="0"/>
        <v>9</v>
      </c>
      <c r="J9" s="47">
        <f t="shared" si="0"/>
        <v>10</v>
      </c>
      <c r="K9" s="47">
        <f t="shared" si="0"/>
        <v>11</v>
      </c>
      <c r="L9" s="40">
        <f t="shared" si="0"/>
        <v>12</v>
      </c>
      <c r="M9" s="47">
        <f t="shared" si="0"/>
        <v>13</v>
      </c>
      <c r="N9" s="47">
        <f t="shared" si="0"/>
        <v>14</v>
      </c>
      <c r="O9" s="40">
        <f t="shared" si="0"/>
        <v>15</v>
      </c>
      <c r="P9" s="47">
        <f t="shared" si="0"/>
        <v>16</v>
      </c>
      <c r="Q9" s="47">
        <f t="shared" si="0"/>
        <v>17</v>
      </c>
      <c r="R9" s="40">
        <f t="shared" si="0"/>
        <v>18</v>
      </c>
      <c r="S9" s="47">
        <f t="shared" si="0"/>
        <v>19</v>
      </c>
      <c r="T9" s="47">
        <f t="shared" si="0"/>
        <v>20</v>
      </c>
      <c r="U9" s="40">
        <f t="shared" si="0"/>
        <v>21</v>
      </c>
      <c r="V9" s="47">
        <f t="shared" si="0"/>
        <v>22</v>
      </c>
      <c r="W9" s="47">
        <f t="shared" si="0"/>
        <v>23</v>
      </c>
      <c r="X9" s="40"/>
    </row>
    <row r="10" spans="1:24" x14ac:dyDescent="0.25">
      <c r="A10" s="143" t="s">
        <v>29</v>
      </c>
      <c r="B10" s="52" t="str">
        <f>VLOOKUP($A10,$A15:$AS203,B9,FALSE)</f>
        <v xml:space="preserve">OneOK Energy Marketing </v>
      </c>
      <c r="C10" s="126"/>
      <c r="D10" s="52">
        <f>VLOOKUP($A10,$A15:$AS203,D9,FALSE)</f>
        <v>10500</v>
      </c>
      <c r="E10" s="52">
        <f>VLOOKUP($A10,$A15:$AS203,E9,FALSE)</f>
        <v>0</v>
      </c>
      <c r="F10" s="126"/>
      <c r="G10" s="52">
        <f>VLOOKUP($A10,$A15:$AS203,G9,FALSE)</f>
        <v>10500</v>
      </c>
      <c r="H10" s="52">
        <f>VLOOKUP($A10,$A15:$AS203,H9,FALSE)</f>
        <v>0</v>
      </c>
      <c r="I10" s="126"/>
      <c r="J10" s="52">
        <f>VLOOKUP($A10,$A15:$AS203,J9,FALSE)</f>
        <v>10500</v>
      </c>
      <c r="K10" s="52">
        <f>VLOOKUP($A10,$A15:$AS203,K9,FALSE)</f>
        <v>0</v>
      </c>
      <c r="L10" s="126"/>
      <c r="M10" s="52">
        <f>VLOOKUP($A10,$A15:$AS203,M9,FALSE)</f>
        <v>10500</v>
      </c>
      <c r="N10" s="52">
        <f>VLOOKUP($A10,$A15:$AS203,N9,FALSE)</f>
        <v>0</v>
      </c>
      <c r="O10" s="126"/>
      <c r="P10" s="52">
        <f>VLOOKUP($A10,$A15:$AS203,P9,FALSE)</f>
        <v>10500</v>
      </c>
      <c r="Q10" s="52">
        <f>VLOOKUP($A10,$A15:$AS203,Q9,FALSE)</f>
        <v>0</v>
      </c>
      <c r="R10" s="126"/>
      <c r="S10" s="52">
        <f>VLOOKUP($A10,$A15:$AS203,S9,FALSE)</f>
        <v>10500</v>
      </c>
      <c r="T10" s="52">
        <f>VLOOKUP($A10,$A15:$AS203,T9,FALSE)</f>
        <v>0</v>
      </c>
      <c r="U10" s="126"/>
      <c r="V10" s="52">
        <f>VLOOKUP($A10,$A15:$AS203,V9,FALSE)</f>
        <v>10500</v>
      </c>
      <c r="W10" s="52">
        <f>VLOOKUP($A10,$A15:$AS203,W9,FALSE)</f>
        <v>0</v>
      </c>
      <c r="X10" s="126"/>
    </row>
    <row r="11" spans="1:24" hidden="1" x14ac:dyDescent="0.25">
      <c r="A11" s="125"/>
      <c r="B11" s="52">
        <v>1</v>
      </c>
      <c r="C11" s="126">
        <f>B11+1</f>
        <v>2</v>
      </c>
      <c r="D11" s="52">
        <f t="shared" ref="D11:W11" si="1">C11+1</f>
        <v>3</v>
      </c>
      <c r="E11" s="52">
        <f t="shared" si="1"/>
        <v>4</v>
      </c>
      <c r="F11" s="126">
        <f t="shared" si="1"/>
        <v>5</v>
      </c>
      <c r="G11" s="52">
        <f t="shared" si="1"/>
        <v>6</v>
      </c>
      <c r="H11" s="52">
        <f t="shared" si="1"/>
        <v>7</v>
      </c>
      <c r="I11" s="126">
        <f t="shared" si="1"/>
        <v>8</v>
      </c>
      <c r="J11" s="52">
        <f t="shared" si="1"/>
        <v>9</v>
      </c>
      <c r="K11" s="52">
        <f t="shared" si="1"/>
        <v>10</v>
      </c>
      <c r="L11" s="126">
        <f t="shared" si="1"/>
        <v>11</v>
      </c>
      <c r="M11" s="52">
        <f t="shared" si="1"/>
        <v>12</v>
      </c>
      <c r="N11" s="52">
        <f t="shared" si="1"/>
        <v>13</v>
      </c>
      <c r="O11" s="126">
        <f t="shared" si="1"/>
        <v>14</v>
      </c>
      <c r="P11" s="52">
        <f t="shared" si="1"/>
        <v>15</v>
      </c>
      <c r="Q11" s="52">
        <f t="shared" si="1"/>
        <v>16</v>
      </c>
      <c r="R11" s="126">
        <f t="shared" si="1"/>
        <v>17</v>
      </c>
      <c r="S11" s="52">
        <f t="shared" si="1"/>
        <v>18</v>
      </c>
      <c r="T11" s="52">
        <f t="shared" si="1"/>
        <v>19</v>
      </c>
      <c r="U11" s="126">
        <f t="shared" si="1"/>
        <v>20</v>
      </c>
      <c r="V11" s="52">
        <f t="shared" si="1"/>
        <v>21</v>
      </c>
      <c r="W11" s="52">
        <f t="shared" si="1"/>
        <v>22</v>
      </c>
      <c r="X11" s="126"/>
    </row>
    <row r="12" spans="1:24" s="131" customFormat="1" x14ac:dyDescent="0.25">
      <c r="A12" s="34" t="s">
        <v>536</v>
      </c>
      <c r="B12" s="128"/>
      <c r="C12" s="129"/>
      <c r="D12" s="130">
        <f>VLOOKUP($B$10,$B$218:$W$319,D$11,FALSE)</f>
        <v>111650</v>
      </c>
      <c r="E12" s="52">
        <f>VLOOKUP($B$10,$B$218:$W$319,E$11,FALSE)</f>
        <v>0</v>
      </c>
      <c r="F12" s="129"/>
      <c r="G12" s="130">
        <f>VLOOKUP($B$10,$B$218:$W$319,G$11,FALSE)</f>
        <v>111650</v>
      </c>
      <c r="H12" s="52">
        <f>VLOOKUP($B$10,$B$218:$W$319,H$11,FALSE)</f>
        <v>0</v>
      </c>
      <c r="I12" s="129"/>
      <c r="J12" s="130">
        <f>VLOOKUP($B$10,$B$218:$W$319,J$11,FALSE)</f>
        <v>111650</v>
      </c>
      <c r="K12" s="52">
        <f>VLOOKUP($B$10,$B$218:$W$319,K$11,FALSE)</f>
        <v>0</v>
      </c>
      <c r="L12" s="129"/>
      <c r="M12" s="130">
        <f>VLOOKUP($B$10,$B$218:$W$319,M$11,FALSE)</f>
        <v>111650</v>
      </c>
      <c r="N12" s="52">
        <f>VLOOKUP($B$10,$B$218:$W$319,N$11,FALSE)</f>
        <v>3059</v>
      </c>
      <c r="O12" s="129"/>
      <c r="P12" s="130">
        <f>VLOOKUP($B$10,$B$218:$W$319,P$11,FALSE)</f>
        <v>111650</v>
      </c>
      <c r="Q12" s="52">
        <f>VLOOKUP($B$10,$B$218:$W$319,Q$11,FALSE)</f>
        <v>183</v>
      </c>
      <c r="R12" s="129"/>
      <c r="S12" s="130">
        <f>VLOOKUP($B$10,$B$218:$W$319,S$11,FALSE)</f>
        <v>111650</v>
      </c>
      <c r="T12" s="52">
        <f>VLOOKUP($B$10,$B$218:$W$319,T$11,FALSE)</f>
        <v>5480</v>
      </c>
      <c r="U12" s="129"/>
      <c r="V12" s="130">
        <f>VLOOKUP($B$10,$B$218:$W$319,V$11,FALSE)</f>
        <v>111650</v>
      </c>
      <c r="W12" s="52">
        <f>VLOOKUP($B$10,$B$218:$W$319,W$11,FALSE)</f>
        <v>4472</v>
      </c>
      <c r="X12" s="129"/>
    </row>
    <row r="13" spans="1:24" x14ac:dyDescent="0.25">
      <c r="C13" s="10"/>
      <c r="D13" s="89"/>
      <c r="E13" s="61"/>
      <c r="F13" s="10"/>
      <c r="G13" s="89"/>
      <c r="H13" s="61"/>
      <c r="I13" s="10"/>
      <c r="J13" s="89"/>
      <c r="K13" s="61"/>
      <c r="L13" s="10"/>
      <c r="M13" s="89"/>
      <c r="N13" s="61"/>
      <c r="O13" s="10"/>
      <c r="P13" s="89"/>
      <c r="Q13" s="61"/>
      <c r="R13" s="10"/>
      <c r="S13" s="89"/>
      <c r="T13" s="61"/>
      <c r="U13" s="10"/>
      <c r="V13" s="89"/>
      <c r="W13" s="61"/>
      <c r="X13" s="10"/>
    </row>
    <row r="14" spans="1:24" x14ac:dyDescent="0.25">
      <c r="A14" s="68" t="s">
        <v>30</v>
      </c>
      <c r="B14" s="68"/>
      <c r="C14" s="10"/>
      <c r="D14" s="89"/>
      <c r="E14" s="61"/>
      <c r="F14" s="10"/>
      <c r="G14" s="89"/>
      <c r="H14" s="61"/>
      <c r="I14" s="10"/>
      <c r="J14" s="89"/>
      <c r="K14" s="61"/>
      <c r="L14" s="10"/>
      <c r="M14" s="89"/>
      <c r="N14" s="61"/>
      <c r="O14" s="10"/>
      <c r="P14" s="89"/>
      <c r="Q14" s="61"/>
      <c r="R14" s="10"/>
      <c r="S14" s="89"/>
      <c r="T14" s="61"/>
      <c r="U14" s="10"/>
      <c r="V14" s="89"/>
      <c r="W14" s="61"/>
      <c r="X14" s="10"/>
    </row>
    <row r="15" spans="1:24" x14ac:dyDescent="0.25">
      <c r="A15" s="69" t="s">
        <v>29</v>
      </c>
      <c r="B15" s="1" t="s">
        <v>31</v>
      </c>
      <c r="C15" s="10"/>
      <c r="D15" s="89">
        <f>'Study 2'!$D14</f>
        <v>10500</v>
      </c>
      <c r="E15" s="61">
        <f>'Study 2'!$E14</f>
        <v>0</v>
      </c>
      <c r="F15" s="10"/>
      <c r="G15" s="89">
        <f>'Study 1'!D14</f>
        <v>10500</v>
      </c>
      <c r="H15" s="89">
        <f>'Study 1'!E14</f>
        <v>0</v>
      </c>
      <c r="I15" s="10"/>
      <c r="J15" s="89">
        <f>'Study 1b'!D14</f>
        <v>10500</v>
      </c>
      <c r="K15" s="89">
        <f>'Study 1b'!E14</f>
        <v>0</v>
      </c>
      <c r="L15" s="10"/>
      <c r="M15" s="89">
        <f>'Study 3'!D14</f>
        <v>10500</v>
      </c>
      <c r="N15" s="89">
        <f>'Study 3'!E14</f>
        <v>0</v>
      </c>
      <c r="O15" s="10"/>
      <c r="P15" s="89">
        <f>'Study 3b'!D14</f>
        <v>10500</v>
      </c>
      <c r="Q15" s="89">
        <f>'Study 3b'!E14</f>
        <v>0</v>
      </c>
      <c r="R15" s="10"/>
      <c r="S15" s="89">
        <f>'Study 4a'!D14</f>
        <v>10500</v>
      </c>
      <c r="T15" s="89">
        <f>'Study 4a'!E14</f>
        <v>0</v>
      </c>
      <c r="U15" s="10"/>
      <c r="V15" s="89">
        <f>'Study 4b'!D14</f>
        <v>10500</v>
      </c>
      <c r="W15" s="89">
        <f>'Study 4b'!E14</f>
        <v>0</v>
      </c>
      <c r="X15" s="10"/>
    </row>
    <row r="16" spans="1:24" x14ac:dyDescent="0.25">
      <c r="A16" s="69" t="s">
        <v>32</v>
      </c>
      <c r="B16" s="1" t="s">
        <v>33</v>
      </c>
      <c r="C16" s="10"/>
      <c r="D16" s="89">
        <f>'Study 2'!$D15</f>
        <v>5000</v>
      </c>
      <c r="E16" s="61">
        <f>'Study 2'!$E15</f>
        <v>0</v>
      </c>
      <c r="F16" s="10"/>
      <c r="G16" s="89">
        <f>'Study 1'!D15</f>
        <v>5000</v>
      </c>
      <c r="H16" s="61">
        <f>'Study 1'!E15</f>
        <v>0</v>
      </c>
      <c r="I16" s="10"/>
      <c r="J16" s="89">
        <f>'Study 1b'!D15</f>
        <v>5000</v>
      </c>
      <c r="K16" s="61">
        <f>'Study 1b'!E15</f>
        <v>0</v>
      </c>
      <c r="L16" s="10"/>
      <c r="M16" s="89">
        <f>'Study 3'!D15</f>
        <v>5000</v>
      </c>
      <c r="N16" s="61">
        <f>'Study 3'!E15</f>
        <v>0</v>
      </c>
      <c r="O16" s="10"/>
      <c r="P16" s="89">
        <f>'Study 3b'!D15</f>
        <v>5000</v>
      </c>
      <c r="Q16" s="89">
        <f>'Study 3b'!E15</f>
        <v>0</v>
      </c>
      <c r="R16" s="10"/>
      <c r="S16" s="89">
        <f>'Study 4a'!D15</f>
        <v>5000</v>
      </c>
      <c r="T16" s="61">
        <f>'Study 4a'!E15</f>
        <v>0</v>
      </c>
      <c r="U16" s="10"/>
      <c r="V16" s="89">
        <f>'Study 4b'!D15</f>
        <v>5000</v>
      </c>
      <c r="W16" s="61">
        <f>'Study 4b'!E15</f>
        <v>0</v>
      </c>
      <c r="X16" s="10"/>
    </row>
    <row r="17" spans="1:24" x14ac:dyDescent="0.25">
      <c r="A17" s="69" t="s">
        <v>34</v>
      </c>
      <c r="B17" s="1" t="s">
        <v>33</v>
      </c>
      <c r="C17" s="10"/>
      <c r="D17" s="89">
        <f>'Study 2'!$D16</f>
        <v>25575</v>
      </c>
      <c r="E17" s="61">
        <f>'Study 2'!$E16</f>
        <v>0</v>
      </c>
      <c r="F17" s="10"/>
      <c r="G17" s="89">
        <f>'Study 1'!D16</f>
        <v>25575</v>
      </c>
      <c r="H17" s="61">
        <f>'Study 1'!E16</f>
        <v>0</v>
      </c>
      <c r="I17" s="10"/>
      <c r="J17" s="89">
        <f>'Study 1b'!D16</f>
        <v>25575</v>
      </c>
      <c r="K17" s="61">
        <f>'Study 1b'!E16</f>
        <v>0</v>
      </c>
      <c r="L17" s="10"/>
      <c r="M17" s="89">
        <f>'Study 3'!D16</f>
        <v>25575</v>
      </c>
      <c r="N17" s="61">
        <f>'Study 3'!E16</f>
        <v>0</v>
      </c>
      <c r="O17" s="10"/>
      <c r="P17" s="89">
        <f>'Study 3b'!D16</f>
        <v>25575</v>
      </c>
      <c r="Q17" s="89">
        <f>'Study 3b'!E16</f>
        <v>0</v>
      </c>
      <c r="R17" s="10"/>
      <c r="S17" s="89">
        <f>'Study 4a'!D16</f>
        <v>25575</v>
      </c>
      <c r="T17" s="61">
        <f>'Study 4a'!E16</f>
        <v>0</v>
      </c>
      <c r="U17" s="10"/>
      <c r="V17" s="89">
        <f>'Study 4b'!D16</f>
        <v>25575</v>
      </c>
      <c r="W17" s="61">
        <f>'Study 4b'!E16</f>
        <v>0</v>
      </c>
      <c r="X17" s="10"/>
    </row>
    <row r="18" spans="1:24" x14ac:dyDescent="0.25">
      <c r="A18" s="69" t="s">
        <v>35</v>
      </c>
      <c r="B18" s="1" t="s">
        <v>36</v>
      </c>
      <c r="C18" s="10"/>
      <c r="D18" s="89">
        <f>'Study 2'!$D17</f>
        <v>51150</v>
      </c>
      <c r="E18" s="61">
        <f>'Study 2'!$E17</f>
        <v>0</v>
      </c>
      <c r="F18" s="10"/>
      <c r="G18" s="89">
        <f>'Study 1'!D17</f>
        <v>51150</v>
      </c>
      <c r="H18" s="61">
        <f>'Study 1'!E17</f>
        <v>0</v>
      </c>
      <c r="I18" s="10"/>
      <c r="J18" s="89">
        <f>'Study 1b'!D17</f>
        <v>51150</v>
      </c>
      <c r="K18" s="61">
        <f>'Study 1b'!E17</f>
        <v>0</v>
      </c>
      <c r="L18" s="10"/>
      <c r="M18" s="89">
        <f>'Study 3'!D17</f>
        <v>51150</v>
      </c>
      <c r="N18" s="61">
        <f>'Study 3'!E17</f>
        <v>0</v>
      </c>
      <c r="O18" s="10"/>
      <c r="P18" s="89">
        <f>'Study 3b'!D17</f>
        <v>51150</v>
      </c>
      <c r="Q18" s="89">
        <f>'Study 3b'!E17</f>
        <v>0</v>
      </c>
      <c r="R18" s="10"/>
      <c r="S18" s="89">
        <f>'Study 4a'!D17</f>
        <v>51150</v>
      </c>
      <c r="T18" s="61">
        <f>'Study 4a'!E17</f>
        <v>0</v>
      </c>
      <c r="U18" s="10"/>
      <c r="V18" s="89">
        <f>'Study 4b'!D17</f>
        <v>51150</v>
      </c>
      <c r="W18" s="61">
        <f>'Study 4b'!E17</f>
        <v>0</v>
      </c>
      <c r="X18" s="10"/>
    </row>
    <row r="19" spans="1:24" x14ac:dyDescent="0.25">
      <c r="A19" s="69" t="s">
        <v>37</v>
      </c>
      <c r="B19" s="1" t="s">
        <v>36</v>
      </c>
      <c r="C19" s="10"/>
      <c r="D19" s="89">
        <f>'Study 2'!$D18</f>
        <v>10000</v>
      </c>
      <c r="E19" s="61">
        <f>'Study 2'!$E18</f>
        <v>0</v>
      </c>
      <c r="F19" s="10"/>
      <c r="G19" s="89">
        <f>'Study 1'!D18</f>
        <v>10000</v>
      </c>
      <c r="H19" s="61">
        <f>'Study 1'!E18</f>
        <v>0</v>
      </c>
      <c r="I19" s="10"/>
      <c r="J19" s="89">
        <f>'Study 1b'!D18</f>
        <v>10000</v>
      </c>
      <c r="K19" s="61">
        <f>'Study 1b'!E18</f>
        <v>0</v>
      </c>
      <c r="L19" s="10"/>
      <c r="M19" s="89">
        <f>'Study 3'!D18</f>
        <v>10000</v>
      </c>
      <c r="N19" s="61">
        <f>'Study 3'!E18</f>
        <v>0</v>
      </c>
      <c r="O19" s="10"/>
      <c r="P19" s="89">
        <f>'Study 3b'!D18</f>
        <v>10000</v>
      </c>
      <c r="Q19" s="89">
        <f>'Study 3b'!E18</f>
        <v>0</v>
      </c>
      <c r="R19" s="10"/>
      <c r="S19" s="89">
        <f>'Study 4a'!D18</f>
        <v>10000</v>
      </c>
      <c r="T19" s="61">
        <f>'Study 4a'!E18</f>
        <v>0</v>
      </c>
      <c r="U19" s="10"/>
      <c r="V19" s="89">
        <f>'Study 4b'!D18</f>
        <v>10000</v>
      </c>
      <c r="W19" s="61">
        <f>'Study 4b'!E18</f>
        <v>0</v>
      </c>
      <c r="X19" s="10"/>
    </row>
    <row r="20" spans="1:24" x14ac:dyDescent="0.25">
      <c r="A20" s="69" t="s">
        <v>38</v>
      </c>
      <c r="B20" s="1" t="s">
        <v>39</v>
      </c>
      <c r="C20" s="10"/>
      <c r="D20" s="89">
        <f>'Study 2'!$D19</f>
        <v>35000</v>
      </c>
      <c r="E20" s="61">
        <f>'Study 2'!$E19</f>
        <v>0</v>
      </c>
      <c r="F20" s="10"/>
      <c r="G20" s="89">
        <f>'Study 1'!D19</f>
        <v>35000</v>
      </c>
      <c r="H20" s="61">
        <f>'Study 1'!E19</f>
        <v>0</v>
      </c>
      <c r="I20" s="10"/>
      <c r="J20" s="89">
        <f>'Study 1b'!D19</f>
        <v>35000</v>
      </c>
      <c r="K20" s="61">
        <f>'Study 1b'!E19</f>
        <v>0</v>
      </c>
      <c r="L20" s="10"/>
      <c r="M20" s="89">
        <f>'Study 3'!D19</f>
        <v>35000</v>
      </c>
      <c r="N20" s="61">
        <f>'Study 3'!E19</f>
        <v>0</v>
      </c>
      <c r="O20" s="10"/>
      <c r="P20" s="89">
        <f>'Study 3b'!D19</f>
        <v>35000</v>
      </c>
      <c r="Q20" s="89">
        <f>'Study 3b'!E19</f>
        <v>0</v>
      </c>
      <c r="R20" s="10"/>
      <c r="S20" s="89">
        <f>'Study 4a'!D19</f>
        <v>35000</v>
      </c>
      <c r="T20" s="61">
        <f>'Study 4a'!E19</f>
        <v>0</v>
      </c>
      <c r="U20" s="10"/>
      <c r="V20" s="89">
        <f>'Study 4b'!D19</f>
        <v>35000</v>
      </c>
      <c r="W20" s="61">
        <f>'Study 4b'!E19</f>
        <v>0</v>
      </c>
      <c r="X20" s="10"/>
    </row>
    <row r="21" spans="1:24" x14ac:dyDescent="0.25">
      <c r="A21" s="69" t="s">
        <v>40</v>
      </c>
      <c r="B21" s="1" t="s">
        <v>41</v>
      </c>
      <c r="C21" s="10"/>
      <c r="D21" s="89">
        <f>'Study 2'!$D20</f>
        <v>85000</v>
      </c>
      <c r="E21" s="61">
        <f>'Study 2'!$E20</f>
        <v>0</v>
      </c>
      <c r="F21" s="10"/>
      <c r="G21" s="89">
        <f>'Study 1'!D20</f>
        <v>85000</v>
      </c>
      <c r="H21" s="61">
        <f>'Study 1'!E20</f>
        <v>0</v>
      </c>
      <c r="I21" s="10"/>
      <c r="J21" s="89">
        <f>'Study 1b'!D20</f>
        <v>85000</v>
      </c>
      <c r="K21" s="61">
        <f>'Study 1b'!E20</f>
        <v>0</v>
      </c>
      <c r="L21" s="10"/>
      <c r="M21" s="89">
        <f>'Study 3'!D20</f>
        <v>85000</v>
      </c>
      <c r="N21" s="61">
        <f>'Study 3'!E20</f>
        <v>0</v>
      </c>
      <c r="O21" s="10"/>
      <c r="P21" s="89">
        <f>'Study 3b'!D20</f>
        <v>85000</v>
      </c>
      <c r="Q21" s="89">
        <f>'Study 3b'!E20</f>
        <v>0</v>
      </c>
      <c r="R21" s="10"/>
      <c r="S21" s="89">
        <f>'Study 4a'!D20</f>
        <v>85000</v>
      </c>
      <c r="T21" s="61">
        <f>'Study 4a'!E20</f>
        <v>0</v>
      </c>
      <c r="U21" s="10"/>
      <c r="V21" s="89">
        <f>'Study 4b'!D20</f>
        <v>85000</v>
      </c>
      <c r="W21" s="61">
        <f>'Study 4b'!E20</f>
        <v>0</v>
      </c>
      <c r="X21" s="10"/>
    </row>
    <row r="22" spans="1:24" x14ac:dyDescent="0.25">
      <c r="A22" s="69"/>
      <c r="B22" s="70" t="s">
        <v>42</v>
      </c>
      <c r="C22" s="10"/>
      <c r="D22" s="94">
        <f>'Study 2'!$D21</f>
        <v>222225</v>
      </c>
      <c r="E22" s="94">
        <f>'Study 2'!$E21</f>
        <v>0</v>
      </c>
      <c r="F22" s="10"/>
      <c r="G22" s="94">
        <f>'Study 1'!D21</f>
        <v>222225</v>
      </c>
      <c r="H22" s="94">
        <f>'Study 1'!E21</f>
        <v>0</v>
      </c>
      <c r="I22" s="10"/>
      <c r="J22" s="94">
        <f>'Study 1b'!D21</f>
        <v>222225</v>
      </c>
      <c r="K22" s="94">
        <f>'Study 1b'!E21</f>
        <v>0</v>
      </c>
      <c r="L22" s="10"/>
      <c r="M22" s="94">
        <f>'Study 3'!D21</f>
        <v>222225</v>
      </c>
      <c r="N22" s="94">
        <f>'Study 3'!E21</f>
        <v>0</v>
      </c>
      <c r="O22" s="10"/>
      <c r="P22" s="95">
        <f>'Study 3b'!D21</f>
        <v>222225</v>
      </c>
      <c r="Q22" s="96">
        <f>'Study 3b'!E21</f>
        <v>0</v>
      </c>
      <c r="R22" s="10"/>
      <c r="S22" s="94">
        <f>'Study 4a'!D21</f>
        <v>222225</v>
      </c>
      <c r="T22" s="94">
        <f>'Study 4a'!E21</f>
        <v>0</v>
      </c>
      <c r="U22" s="10"/>
      <c r="V22" s="94">
        <f>'Study 4b'!D21</f>
        <v>222225</v>
      </c>
      <c r="W22" s="94">
        <f>'Study 4b'!E21</f>
        <v>0</v>
      </c>
      <c r="X22" s="10"/>
    </row>
    <row r="23" spans="1:24" x14ac:dyDescent="0.25">
      <c r="A23" s="69"/>
      <c r="C23" s="10"/>
      <c r="D23" s="89"/>
      <c r="E23" s="61"/>
      <c r="F23" s="10"/>
      <c r="G23" s="89"/>
      <c r="H23" s="61"/>
      <c r="I23" s="10"/>
      <c r="J23" s="89"/>
      <c r="K23" s="61"/>
      <c r="L23" s="10"/>
      <c r="M23" s="89"/>
      <c r="N23" s="61"/>
      <c r="O23" s="10"/>
      <c r="P23" s="89"/>
      <c r="Q23" s="61"/>
      <c r="R23" s="10"/>
      <c r="S23" s="89"/>
      <c r="T23" s="61"/>
      <c r="U23" s="10"/>
      <c r="V23" s="89"/>
      <c r="W23" s="61"/>
      <c r="X23" s="10"/>
    </row>
    <row r="24" spans="1:24" x14ac:dyDescent="0.25">
      <c r="A24" s="68" t="s">
        <v>43</v>
      </c>
      <c r="B24" s="68"/>
      <c r="C24" s="10"/>
      <c r="D24" s="89"/>
      <c r="E24" s="61"/>
      <c r="F24" s="10"/>
      <c r="G24" s="89"/>
      <c r="H24" s="61"/>
      <c r="I24" s="10"/>
      <c r="J24" s="89"/>
      <c r="K24" s="61"/>
      <c r="L24" s="10"/>
      <c r="M24" s="89"/>
      <c r="N24" s="61"/>
      <c r="O24" s="10"/>
      <c r="P24" s="89"/>
      <c r="Q24" s="61"/>
      <c r="R24" s="10"/>
      <c r="S24" s="89"/>
      <c r="T24" s="61"/>
      <c r="U24" s="10"/>
      <c r="V24" s="89"/>
      <c r="W24" s="61"/>
      <c r="X24" s="10"/>
    </row>
    <row r="25" spans="1:24" x14ac:dyDescent="0.25">
      <c r="A25" s="69" t="s">
        <v>44</v>
      </c>
      <c r="B25" s="1" t="s">
        <v>45</v>
      </c>
      <c r="C25" s="10"/>
      <c r="D25" s="89">
        <f>'Study 2'!$D24</f>
        <v>2016</v>
      </c>
      <c r="E25" s="61">
        <f>'Study 2'!$E24</f>
        <v>0</v>
      </c>
      <c r="F25" s="10"/>
      <c r="G25" s="89">
        <f>'Study 1'!D24</f>
        <v>2016</v>
      </c>
      <c r="H25" s="61">
        <f>'Study 1'!E24</f>
        <v>61</v>
      </c>
      <c r="I25" s="10"/>
      <c r="J25" s="89">
        <f>'Study 1b'!D24</f>
        <v>2016</v>
      </c>
      <c r="K25" s="61">
        <f>'Study 1b'!E24</f>
        <v>0</v>
      </c>
      <c r="L25" s="10"/>
      <c r="M25" s="89">
        <f>'Study 3'!D24</f>
        <v>2016</v>
      </c>
      <c r="N25" s="61">
        <f>'Study 3'!E24</f>
        <v>523</v>
      </c>
      <c r="O25" s="10"/>
      <c r="P25" s="89">
        <f>'Study 3b'!D24</f>
        <v>2016</v>
      </c>
      <c r="Q25" s="89">
        <f>'Study 3b'!E24</f>
        <v>29</v>
      </c>
      <c r="R25" s="10"/>
      <c r="S25" s="89">
        <f>'Study 4a'!D24</f>
        <v>2016</v>
      </c>
      <c r="T25" s="61">
        <f>'Study 4a'!E24</f>
        <v>856</v>
      </c>
      <c r="U25" s="10"/>
      <c r="V25" s="89">
        <f>'Study 4b'!D24</f>
        <v>2016</v>
      </c>
      <c r="W25" s="61">
        <f>'Study 4b'!E24</f>
        <v>733</v>
      </c>
      <c r="X25" s="10"/>
    </row>
    <row r="26" spans="1:24" x14ac:dyDescent="0.25">
      <c r="A26" s="69" t="s">
        <v>46</v>
      </c>
      <c r="B26" s="1" t="s">
        <v>47</v>
      </c>
      <c r="C26" s="10"/>
      <c r="D26" s="89">
        <f>'Study 2'!$D25</f>
        <v>11418</v>
      </c>
      <c r="E26" s="61">
        <f>'Study 2'!$E25</f>
        <v>0</v>
      </c>
      <c r="F26" s="10"/>
      <c r="G26" s="89">
        <f>'Study 1'!D25</f>
        <v>11418</v>
      </c>
      <c r="H26" s="61">
        <f>'Study 1'!E25</f>
        <v>0</v>
      </c>
      <c r="I26" s="10"/>
      <c r="J26" s="89">
        <f>'Study 1b'!D25</f>
        <v>11418</v>
      </c>
      <c r="K26" s="61">
        <f>'Study 1b'!E25</f>
        <v>0</v>
      </c>
      <c r="L26" s="10"/>
      <c r="M26" s="89">
        <f>'Study 3'!D25</f>
        <v>11418</v>
      </c>
      <c r="N26" s="61">
        <f>'Study 3'!E25</f>
        <v>0</v>
      </c>
      <c r="O26" s="10"/>
      <c r="P26" s="89">
        <f>'Study 3b'!D25</f>
        <v>11418</v>
      </c>
      <c r="Q26" s="89">
        <f>'Study 3b'!E25</f>
        <v>0</v>
      </c>
      <c r="R26" s="10"/>
      <c r="S26" s="89">
        <f>'Study 4a'!D25</f>
        <v>11418</v>
      </c>
      <c r="T26" s="61">
        <f>'Study 4a'!E25</f>
        <v>0</v>
      </c>
      <c r="U26" s="10"/>
      <c r="V26" s="89">
        <f>'Study 4b'!D25</f>
        <v>11418</v>
      </c>
      <c r="W26" s="61">
        <f>'Study 4b'!E25</f>
        <v>0</v>
      </c>
      <c r="X26" s="10"/>
    </row>
    <row r="27" spans="1:24" x14ac:dyDescent="0.25">
      <c r="A27" s="69" t="s">
        <v>48</v>
      </c>
      <c r="B27" s="1" t="s">
        <v>49</v>
      </c>
      <c r="C27" s="10"/>
      <c r="D27" s="89">
        <f>'Study 2'!$D26</f>
        <v>7664</v>
      </c>
      <c r="E27" s="61">
        <f>'Study 2'!$E26</f>
        <v>0</v>
      </c>
      <c r="F27" s="10"/>
      <c r="G27" s="89">
        <f>'Study 1'!D26</f>
        <v>7664</v>
      </c>
      <c r="H27" s="61">
        <f>'Study 1'!E26</f>
        <v>0</v>
      </c>
      <c r="I27" s="10"/>
      <c r="J27" s="89">
        <f>'Study 1b'!D26</f>
        <v>7664</v>
      </c>
      <c r="K27" s="61">
        <f>'Study 1b'!E26</f>
        <v>0</v>
      </c>
      <c r="L27" s="10"/>
      <c r="M27" s="89">
        <f>'Study 3'!D26</f>
        <v>7664</v>
      </c>
      <c r="N27" s="61">
        <f>'Study 3'!E26</f>
        <v>0</v>
      </c>
      <c r="O27" s="10"/>
      <c r="P27" s="89">
        <f>'Study 3b'!D26</f>
        <v>7664</v>
      </c>
      <c r="Q27" s="89">
        <f>'Study 3b'!E26</f>
        <v>0</v>
      </c>
      <c r="R27" s="10"/>
      <c r="S27" s="89">
        <f>'Study 4a'!D26</f>
        <v>7664</v>
      </c>
      <c r="T27" s="61">
        <f>'Study 4a'!E26</f>
        <v>0</v>
      </c>
      <c r="U27" s="10"/>
      <c r="V27" s="89">
        <f>'Study 4b'!D26</f>
        <v>7664</v>
      </c>
      <c r="W27" s="61">
        <f>'Study 4b'!E26</f>
        <v>0</v>
      </c>
      <c r="X27" s="10"/>
    </row>
    <row r="28" spans="1:24" x14ac:dyDescent="0.25">
      <c r="A28" s="69" t="s">
        <v>50</v>
      </c>
      <c r="B28" s="1" t="s">
        <v>49</v>
      </c>
      <c r="C28" s="10"/>
      <c r="D28" s="89">
        <f>'Study 2'!$D27</f>
        <v>12796</v>
      </c>
      <c r="E28" s="61">
        <f>'Study 2'!$E27</f>
        <v>0</v>
      </c>
      <c r="F28" s="10"/>
      <c r="G28" s="89">
        <f>'Study 1'!D27</f>
        <v>12796</v>
      </c>
      <c r="H28" s="61">
        <f>'Study 1'!E27</f>
        <v>0</v>
      </c>
      <c r="I28" s="10"/>
      <c r="J28" s="89">
        <f>'Study 1b'!D27</f>
        <v>12796</v>
      </c>
      <c r="K28" s="61">
        <f>'Study 1b'!E27</f>
        <v>0</v>
      </c>
      <c r="L28" s="10"/>
      <c r="M28" s="89">
        <f>'Study 3'!D27</f>
        <v>12796</v>
      </c>
      <c r="N28" s="61">
        <f>'Study 3'!E27</f>
        <v>0</v>
      </c>
      <c r="O28" s="10"/>
      <c r="P28" s="89">
        <f>'Study 3b'!D27</f>
        <v>12796</v>
      </c>
      <c r="Q28" s="89">
        <f>'Study 3b'!E27</f>
        <v>0</v>
      </c>
      <c r="R28" s="10"/>
      <c r="S28" s="89">
        <f>'Study 4a'!D27</f>
        <v>12796</v>
      </c>
      <c r="T28" s="61">
        <f>'Study 4a'!E27</f>
        <v>0</v>
      </c>
      <c r="U28" s="10"/>
      <c r="V28" s="89">
        <f>'Study 4b'!D27</f>
        <v>12796</v>
      </c>
      <c r="W28" s="61">
        <f>'Study 4b'!E27</f>
        <v>0</v>
      </c>
      <c r="X28" s="10"/>
    </row>
    <row r="29" spans="1:24" x14ac:dyDescent="0.25">
      <c r="A29" s="69" t="s">
        <v>51</v>
      </c>
      <c r="B29" s="1" t="s">
        <v>52</v>
      </c>
      <c r="C29" s="10"/>
      <c r="D29" s="89">
        <f>'Study 2'!$D28</f>
        <v>11418</v>
      </c>
      <c r="E29" s="61">
        <f>'Study 2'!$E28</f>
        <v>0</v>
      </c>
      <c r="F29" s="10"/>
      <c r="G29" s="89">
        <f>'Study 1'!D28</f>
        <v>11418</v>
      </c>
      <c r="H29" s="61">
        <f>'Study 1'!E28</f>
        <v>0</v>
      </c>
      <c r="I29" s="10"/>
      <c r="J29" s="89">
        <f>'Study 1b'!D28</f>
        <v>11418</v>
      </c>
      <c r="K29" s="61">
        <f>'Study 1b'!E28</f>
        <v>0</v>
      </c>
      <c r="L29" s="10"/>
      <c r="M29" s="89">
        <f>'Study 3'!D28</f>
        <v>11418</v>
      </c>
      <c r="N29" s="61">
        <f>'Study 3'!E28</f>
        <v>0</v>
      </c>
      <c r="O29" s="10"/>
      <c r="P29" s="89">
        <f>'Study 3b'!D28</f>
        <v>11418</v>
      </c>
      <c r="Q29" s="89">
        <f>'Study 3b'!E28</f>
        <v>0</v>
      </c>
      <c r="R29" s="10"/>
      <c r="S29" s="89">
        <f>'Study 4a'!D28</f>
        <v>11418</v>
      </c>
      <c r="T29" s="61">
        <f>'Study 4a'!E28</f>
        <v>0</v>
      </c>
      <c r="U29" s="10"/>
      <c r="V29" s="89">
        <f>'Study 4b'!D28</f>
        <v>11418</v>
      </c>
      <c r="W29" s="61">
        <f>'Study 4b'!E28</f>
        <v>0</v>
      </c>
      <c r="X29" s="10"/>
    </row>
    <row r="30" spans="1:24" x14ac:dyDescent="0.25">
      <c r="A30" s="69" t="s">
        <v>53</v>
      </c>
      <c r="B30" s="1" t="s">
        <v>54</v>
      </c>
      <c r="C30" s="10"/>
      <c r="D30" s="89">
        <f>'Study 2'!$D29</f>
        <v>3975</v>
      </c>
      <c r="E30" s="61">
        <f>'Study 2'!$E29</f>
        <v>0</v>
      </c>
      <c r="F30" s="10"/>
      <c r="G30" s="89">
        <f>'Study 1'!D29</f>
        <v>3975</v>
      </c>
      <c r="H30" s="61">
        <f>'Study 1'!E29</f>
        <v>0</v>
      </c>
      <c r="I30" s="10"/>
      <c r="J30" s="89">
        <f>'Study 1b'!D29</f>
        <v>3975</v>
      </c>
      <c r="K30" s="61">
        <f>'Study 1b'!E29</f>
        <v>0</v>
      </c>
      <c r="L30" s="10"/>
      <c r="M30" s="89">
        <f>'Study 3'!D29</f>
        <v>3975</v>
      </c>
      <c r="N30" s="61">
        <f>'Study 3'!E29</f>
        <v>0</v>
      </c>
      <c r="O30" s="10"/>
      <c r="P30" s="89">
        <f>'Study 3b'!D29</f>
        <v>3975</v>
      </c>
      <c r="Q30" s="89">
        <f>'Study 3b'!E29</f>
        <v>0</v>
      </c>
      <c r="R30" s="10"/>
      <c r="S30" s="89">
        <f>'Study 4a'!D29</f>
        <v>3975</v>
      </c>
      <c r="T30" s="61">
        <f>'Study 4a'!E29</f>
        <v>0</v>
      </c>
      <c r="U30" s="10"/>
      <c r="V30" s="89">
        <f>'Study 4b'!D29</f>
        <v>3975</v>
      </c>
      <c r="W30" s="61">
        <f>'Study 4b'!E29</f>
        <v>0</v>
      </c>
      <c r="X30" s="10"/>
    </row>
    <row r="31" spans="1:24" x14ac:dyDescent="0.25">
      <c r="A31" s="69" t="s">
        <v>55</v>
      </c>
      <c r="B31" s="1" t="s">
        <v>54</v>
      </c>
      <c r="C31" s="10"/>
      <c r="D31" s="89">
        <f>'Study 2'!$D30</f>
        <v>11418</v>
      </c>
      <c r="E31" s="61">
        <f>'Study 2'!$E30</f>
        <v>0</v>
      </c>
      <c r="F31" s="10"/>
      <c r="G31" s="89">
        <f>'Study 1'!D30</f>
        <v>11418</v>
      </c>
      <c r="H31" s="61">
        <f>'Study 1'!E30</f>
        <v>0</v>
      </c>
      <c r="I31" s="10"/>
      <c r="J31" s="89">
        <f>'Study 1b'!D30</f>
        <v>11418</v>
      </c>
      <c r="K31" s="61">
        <f>'Study 1b'!E30</f>
        <v>0</v>
      </c>
      <c r="L31" s="10"/>
      <c r="M31" s="89">
        <f>'Study 3'!D30</f>
        <v>11418</v>
      </c>
      <c r="N31" s="61">
        <f>'Study 3'!E30</f>
        <v>0</v>
      </c>
      <c r="O31" s="10"/>
      <c r="P31" s="89">
        <f>'Study 3b'!D30</f>
        <v>11418</v>
      </c>
      <c r="Q31" s="89">
        <f>'Study 3b'!E30</f>
        <v>0</v>
      </c>
      <c r="R31" s="10"/>
      <c r="S31" s="89">
        <f>'Study 4a'!D30</f>
        <v>11418</v>
      </c>
      <c r="T31" s="61">
        <f>'Study 4a'!E30</f>
        <v>0</v>
      </c>
      <c r="U31" s="10"/>
      <c r="V31" s="89">
        <f>'Study 4b'!D30</f>
        <v>11418</v>
      </c>
      <c r="W31" s="61">
        <f>'Study 4b'!E30</f>
        <v>0</v>
      </c>
      <c r="X31" s="10"/>
    </row>
    <row r="32" spans="1:24" x14ac:dyDescent="0.25">
      <c r="A32" s="69" t="s">
        <v>56</v>
      </c>
      <c r="B32" s="1" t="s">
        <v>54</v>
      </c>
      <c r="C32" s="10"/>
      <c r="D32" s="89">
        <f>'Study 2'!$D31</f>
        <v>3413</v>
      </c>
      <c r="E32" s="61">
        <f>'Study 2'!$E31</f>
        <v>0</v>
      </c>
      <c r="F32" s="10"/>
      <c r="G32" s="89">
        <f>'Study 1'!D31</f>
        <v>3413</v>
      </c>
      <c r="H32" s="61">
        <f>'Study 1'!E31</f>
        <v>0</v>
      </c>
      <c r="I32" s="10"/>
      <c r="J32" s="89">
        <f>'Study 1b'!D31</f>
        <v>3413</v>
      </c>
      <c r="K32" s="61">
        <f>'Study 1b'!E31</f>
        <v>0</v>
      </c>
      <c r="L32" s="10"/>
      <c r="M32" s="89">
        <f>'Study 3'!D31</f>
        <v>3413</v>
      </c>
      <c r="N32" s="61">
        <f>'Study 3'!E31</f>
        <v>0</v>
      </c>
      <c r="O32" s="10"/>
      <c r="P32" s="89">
        <f>'Study 3b'!D31</f>
        <v>3413</v>
      </c>
      <c r="Q32" s="89">
        <f>'Study 3b'!E31</f>
        <v>0</v>
      </c>
      <c r="R32" s="10"/>
      <c r="S32" s="89">
        <f>'Study 4a'!D31</f>
        <v>3413</v>
      </c>
      <c r="T32" s="61">
        <f>'Study 4a'!E31</f>
        <v>0</v>
      </c>
      <c r="U32" s="10"/>
      <c r="V32" s="89">
        <f>'Study 4b'!D31</f>
        <v>3413</v>
      </c>
      <c r="W32" s="61">
        <f>'Study 4b'!E31</f>
        <v>0</v>
      </c>
      <c r="X32" s="10"/>
    </row>
    <row r="33" spans="1:24" x14ac:dyDescent="0.25">
      <c r="A33" s="69" t="s">
        <v>57</v>
      </c>
      <c r="B33" s="1" t="s">
        <v>58</v>
      </c>
      <c r="C33" s="10"/>
      <c r="D33" s="89">
        <f>'Study 2'!$D32</f>
        <v>9580</v>
      </c>
      <c r="E33" s="61">
        <f>'Study 2'!$E32</f>
        <v>0</v>
      </c>
      <c r="F33" s="10"/>
      <c r="G33" s="89">
        <f>'Study 1'!D32</f>
        <v>9580</v>
      </c>
      <c r="H33" s="61">
        <f>'Study 1'!E32</f>
        <v>550</v>
      </c>
      <c r="I33" s="10"/>
      <c r="J33" s="89">
        <f>'Study 1b'!D32</f>
        <v>9580</v>
      </c>
      <c r="K33" s="61">
        <f>'Study 1b'!E32</f>
        <v>0</v>
      </c>
      <c r="L33" s="10"/>
      <c r="M33" s="89">
        <f>'Study 3'!D32</f>
        <v>9580</v>
      </c>
      <c r="N33" s="61">
        <f>'Study 3'!E32</f>
        <v>3063</v>
      </c>
      <c r="O33" s="10"/>
      <c r="P33" s="89">
        <f>'Study 3b'!D32</f>
        <v>9580</v>
      </c>
      <c r="Q33" s="89">
        <f>'Study 3b'!E32</f>
        <v>230</v>
      </c>
      <c r="R33" s="10"/>
      <c r="S33" s="89">
        <f>'Study 4a'!D32</f>
        <v>9580</v>
      </c>
      <c r="T33" s="61">
        <f>'Study 4a'!E32</f>
        <v>4181</v>
      </c>
      <c r="U33" s="10"/>
      <c r="V33" s="89">
        <f>'Study 4b'!D32</f>
        <v>9580</v>
      </c>
      <c r="W33" s="61">
        <f>'Study 4b'!E32</f>
        <v>3944</v>
      </c>
      <c r="X33" s="10"/>
    </row>
    <row r="34" spans="1:24" x14ac:dyDescent="0.25">
      <c r="A34" s="69" t="s">
        <v>59</v>
      </c>
      <c r="B34" s="1" t="s">
        <v>58</v>
      </c>
      <c r="C34" s="10"/>
      <c r="D34" s="89">
        <f>'Study 2'!$D33</f>
        <v>15995</v>
      </c>
      <c r="E34" s="61">
        <f>'Study 2'!$E33</f>
        <v>0</v>
      </c>
      <c r="F34" s="10"/>
      <c r="G34" s="89">
        <f>'Study 1'!D33</f>
        <v>15995</v>
      </c>
      <c r="H34" s="61">
        <f>'Study 1'!E33</f>
        <v>0</v>
      </c>
      <c r="I34" s="10"/>
      <c r="J34" s="89">
        <f>'Study 1b'!D33</f>
        <v>15995</v>
      </c>
      <c r="K34" s="61">
        <f>'Study 1b'!E33</f>
        <v>0</v>
      </c>
      <c r="L34" s="10"/>
      <c r="M34" s="89">
        <f>'Study 3'!D33</f>
        <v>15995</v>
      </c>
      <c r="N34" s="61">
        <f>'Study 3'!E33</f>
        <v>0</v>
      </c>
      <c r="O34" s="10"/>
      <c r="P34" s="89">
        <f>'Study 3b'!D33</f>
        <v>15995</v>
      </c>
      <c r="Q34" s="89">
        <f>'Study 3b'!E33</f>
        <v>0</v>
      </c>
      <c r="R34" s="10"/>
      <c r="S34" s="89">
        <f>'Study 4a'!D33</f>
        <v>15995</v>
      </c>
      <c r="T34" s="61">
        <f>'Study 4a'!E33</f>
        <v>0</v>
      </c>
      <c r="U34" s="10"/>
      <c r="V34" s="89">
        <f>'Study 4b'!D33</f>
        <v>15995</v>
      </c>
      <c r="W34" s="61">
        <f>'Study 4b'!E33</f>
        <v>0</v>
      </c>
      <c r="X34" s="10"/>
    </row>
    <row r="35" spans="1:24" x14ac:dyDescent="0.25">
      <c r="A35" s="69" t="s">
        <v>60</v>
      </c>
      <c r="B35" s="1" t="s">
        <v>58</v>
      </c>
      <c r="C35" s="10"/>
      <c r="D35" s="89">
        <f>'Study 2'!$D34</f>
        <v>3413</v>
      </c>
      <c r="E35" s="61">
        <f>'Study 2'!$E34</f>
        <v>0</v>
      </c>
      <c r="F35" s="10"/>
      <c r="G35" s="89">
        <f>'Study 1'!D34</f>
        <v>3413</v>
      </c>
      <c r="H35" s="61">
        <f>'Study 1'!E34</f>
        <v>197</v>
      </c>
      <c r="I35" s="10"/>
      <c r="J35" s="89">
        <f>'Study 1b'!D34</f>
        <v>3413</v>
      </c>
      <c r="K35" s="61">
        <f>'Study 1b'!E34</f>
        <v>0</v>
      </c>
      <c r="L35" s="10"/>
      <c r="M35" s="89">
        <f>'Study 3'!D34</f>
        <v>3413</v>
      </c>
      <c r="N35" s="61">
        <f>'Study 3'!E34</f>
        <v>1092</v>
      </c>
      <c r="O35" s="10"/>
      <c r="P35" s="89">
        <f>'Study 3b'!D34</f>
        <v>3413</v>
      </c>
      <c r="Q35" s="89">
        <f>'Study 3b'!E34</f>
        <v>82</v>
      </c>
      <c r="R35" s="10"/>
      <c r="S35" s="89">
        <f>'Study 4a'!D34</f>
        <v>3413</v>
      </c>
      <c r="T35" s="61">
        <f>'Study 4a'!E34</f>
        <v>1491</v>
      </c>
      <c r="U35" s="10"/>
      <c r="V35" s="89">
        <f>'Study 4b'!D34</f>
        <v>3413</v>
      </c>
      <c r="W35" s="61">
        <f>'Study 4b'!E34</f>
        <v>1407</v>
      </c>
      <c r="X35" s="10"/>
    </row>
    <row r="36" spans="1:24" x14ac:dyDescent="0.25">
      <c r="A36" s="69" t="s">
        <v>61</v>
      </c>
      <c r="B36" s="1" t="s">
        <v>62</v>
      </c>
      <c r="C36" s="10"/>
      <c r="D36" s="89">
        <f>'Study 2'!$D35</f>
        <v>3975</v>
      </c>
      <c r="E36" s="61">
        <f>'Study 2'!$E35</f>
        <v>0</v>
      </c>
      <c r="F36" s="10"/>
      <c r="G36" s="89">
        <f>'Study 1'!D35</f>
        <v>3975</v>
      </c>
      <c r="H36" s="61">
        <f>'Study 1'!E35</f>
        <v>0</v>
      </c>
      <c r="I36" s="10"/>
      <c r="J36" s="89">
        <f>'Study 1b'!D35</f>
        <v>3975</v>
      </c>
      <c r="K36" s="61">
        <f>'Study 1b'!E35</f>
        <v>0</v>
      </c>
      <c r="L36" s="10"/>
      <c r="M36" s="89">
        <f>'Study 3'!D35</f>
        <v>3975</v>
      </c>
      <c r="N36" s="61">
        <f>'Study 3'!E35</f>
        <v>0</v>
      </c>
      <c r="O36" s="10"/>
      <c r="P36" s="89">
        <f>'Study 3b'!D35</f>
        <v>3975</v>
      </c>
      <c r="Q36" s="89">
        <f>'Study 3b'!E35</f>
        <v>0</v>
      </c>
      <c r="R36" s="10"/>
      <c r="S36" s="89">
        <f>'Study 4a'!D35</f>
        <v>3975</v>
      </c>
      <c r="T36" s="61">
        <f>'Study 4a'!E35</f>
        <v>0</v>
      </c>
      <c r="U36" s="10"/>
      <c r="V36" s="89">
        <f>'Study 4b'!D35</f>
        <v>3975</v>
      </c>
      <c r="W36" s="61">
        <f>'Study 4b'!E35</f>
        <v>0</v>
      </c>
      <c r="X36" s="10"/>
    </row>
    <row r="37" spans="1:24" x14ac:dyDescent="0.25">
      <c r="A37" s="69" t="s">
        <v>63</v>
      </c>
      <c r="B37" s="1" t="s">
        <v>62</v>
      </c>
      <c r="C37" s="10"/>
      <c r="D37" s="89">
        <f>'Study 2'!$D36</f>
        <v>3033</v>
      </c>
      <c r="E37" s="61">
        <f>'Study 2'!$E36</f>
        <v>0</v>
      </c>
      <c r="F37" s="10"/>
      <c r="G37" s="89">
        <f>'Study 1'!D36</f>
        <v>3033</v>
      </c>
      <c r="H37" s="61">
        <f>'Study 1'!E36</f>
        <v>90</v>
      </c>
      <c r="I37" s="10"/>
      <c r="J37" s="89">
        <f>'Study 1b'!D36</f>
        <v>3033</v>
      </c>
      <c r="K37" s="61">
        <f>'Study 1b'!E36</f>
        <v>0</v>
      </c>
      <c r="L37" s="10"/>
      <c r="M37" s="89">
        <f>'Study 3'!D36</f>
        <v>3033</v>
      </c>
      <c r="N37" s="61">
        <f>'Study 3'!E36</f>
        <v>785</v>
      </c>
      <c r="O37" s="10"/>
      <c r="P37" s="89">
        <f>'Study 3b'!D36</f>
        <v>3033</v>
      </c>
      <c r="Q37" s="89">
        <f>'Study 3b'!E36</f>
        <v>43</v>
      </c>
      <c r="R37" s="10"/>
      <c r="S37" s="89">
        <f>'Study 4a'!D36</f>
        <v>3033</v>
      </c>
      <c r="T37" s="61">
        <f>'Study 4a'!E36</f>
        <v>1275</v>
      </c>
      <c r="U37" s="10"/>
      <c r="V37" s="89">
        <f>'Study 4b'!D36</f>
        <v>3033</v>
      </c>
      <c r="W37" s="61">
        <f>'Study 4b'!E36</f>
        <v>1098</v>
      </c>
      <c r="X37" s="10"/>
    </row>
    <row r="38" spans="1:24" x14ac:dyDescent="0.25">
      <c r="A38" s="69" t="s">
        <v>64</v>
      </c>
      <c r="B38" s="1" t="s">
        <v>65</v>
      </c>
      <c r="C38" s="10"/>
      <c r="D38" s="89">
        <f>'Study 2'!$D37</f>
        <v>84909</v>
      </c>
      <c r="E38" s="61">
        <f>'Study 2'!$E37</f>
        <v>0</v>
      </c>
      <c r="F38" s="10"/>
      <c r="G38" s="89">
        <f>'Study 1'!D37</f>
        <v>84909</v>
      </c>
      <c r="H38" s="61">
        <f>'Study 1'!E37</f>
        <v>2496</v>
      </c>
      <c r="I38" s="10"/>
      <c r="J38" s="89">
        <f>'Study 1b'!D37</f>
        <v>84909</v>
      </c>
      <c r="K38" s="61">
        <f>'Study 1b'!E37</f>
        <v>0</v>
      </c>
      <c r="L38" s="10"/>
      <c r="M38" s="89">
        <f>'Study 3'!D37</f>
        <v>84909</v>
      </c>
      <c r="N38" s="61">
        <f>'Study 3'!E37</f>
        <v>23763</v>
      </c>
      <c r="O38" s="10"/>
      <c r="P38" s="89">
        <f>'Study 3b'!D37</f>
        <v>84909</v>
      </c>
      <c r="Q38" s="89">
        <f>'Study 3b'!E37</f>
        <v>1154</v>
      </c>
      <c r="R38" s="10"/>
      <c r="S38" s="89">
        <f>'Study 4a'!D37</f>
        <v>84909</v>
      </c>
      <c r="T38" s="61">
        <f>'Study 4a'!E37</f>
        <v>41477</v>
      </c>
      <c r="U38" s="10"/>
      <c r="V38" s="89">
        <f>'Study 4b'!D37</f>
        <v>84909</v>
      </c>
      <c r="W38" s="61">
        <f>'Study 4b'!E37</f>
        <v>33748</v>
      </c>
      <c r="X38" s="10"/>
    </row>
    <row r="39" spans="1:24" x14ac:dyDescent="0.25">
      <c r="A39" s="69" t="s">
        <v>66</v>
      </c>
      <c r="B39" s="1" t="s">
        <v>65</v>
      </c>
      <c r="C39" s="10"/>
      <c r="D39" s="89">
        <f>'Study 2'!$D38</f>
        <v>14349</v>
      </c>
      <c r="E39" s="61">
        <f>'Study 2'!$E38</f>
        <v>0</v>
      </c>
      <c r="F39" s="10"/>
      <c r="G39" s="89">
        <f>'Study 1'!D38</f>
        <v>14349</v>
      </c>
      <c r="H39" s="61">
        <f>'Study 1'!E38</f>
        <v>423</v>
      </c>
      <c r="I39" s="10"/>
      <c r="J39" s="89">
        <f>'Study 1b'!D38</f>
        <v>14349</v>
      </c>
      <c r="K39" s="61">
        <f>'Study 1b'!E38</f>
        <v>0</v>
      </c>
      <c r="L39" s="10"/>
      <c r="M39" s="89">
        <f>'Study 3'!D38</f>
        <v>14349</v>
      </c>
      <c r="N39" s="61">
        <f>'Study 3'!E38</f>
        <v>3652</v>
      </c>
      <c r="O39" s="10"/>
      <c r="P39" s="89">
        <f>'Study 3b'!D38</f>
        <v>14349</v>
      </c>
      <c r="Q39" s="89">
        <f>'Study 3b'!E38</f>
        <v>196</v>
      </c>
      <c r="R39" s="10"/>
      <c r="S39" s="89">
        <f>'Study 4a'!D38</f>
        <v>14349</v>
      </c>
      <c r="T39" s="61">
        <f>'Study 4a'!E38</f>
        <v>5865</v>
      </c>
      <c r="U39" s="10"/>
      <c r="V39" s="89">
        <f>'Study 4b'!D38</f>
        <v>14349</v>
      </c>
      <c r="W39" s="61">
        <f>'Study 4b'!E38</f>
        <v>5084</v>
      </c>
      <c r="X39" s="10"/>
    </row>
    <row r="40" spans="1:24" x14ac:dyDescent="0.25">
      <c r="A40" s="69" t="s">
        <v>67</v>
      </c>
      <c r="B40" s="1" t="s">
        <v>65</v>
      </c>
      <c r="C40" s="10"/>
      <c r="D40" s="89">
        <f>'Study 2'!$D39</f>
        <v>38321</v>
      </c>
      <c r="E40" s="61">
        <f>'Study 2'!$E39</f>
        <v>0</v>
      </c>
      <c r="F40" s="10"/>
      <c r="G40" s="89">
        <f>'Study 1'!D39</f>
        <v>38321</v>
      </c>
      <c r="H40" s="61">
        <f>'Study 1'!E39</f>
        <v>1127</v>
      </c>
      <c r="I40" s="10"/>
      <c r="J40" s="89">
        <f>'Study 1b'!D39</f>
        <v>38321</v>
      </c>
      <c r="K40" s="61">
        <f>'Study 1b'!E39</f>
        <v>0</v>
      </c>
      <c r="L40" s="10"/>
      <c r="M40" s="89">
        <f>'Study 3'!D39</f>
        <v>38321</v>
      </c>
      <c r="N40" s="61">
        <f>'Study 3'!E39</f>
        <v>9853</v>
      </c>
      <c r="O40" s="10"/>
      <c r="P40" s="89">
        <f>'Study 3b'!D39</f>
        <v>38321</v>
      </c>
      <c r="Q40" s="89">
        <f>'Study 3b'!E39</f>
        <v>522</v>
      </c>
      <c r="R40" s="10"/>
      <c r="S40" s="89">
        <f>'Study 4a'!D39</f>
        <v>38321</v>
      </c>
      <c r="T40" s="61">
        <f>'Study 4a'!E39</f>
        <v>15961</v>
      </c>
      <c r="U40" s="10"/>
      <c r="V40" s="89">
        <f>'Study 4b'!D39</f>
        <v>38321</v>
      </c>
      <c r="W40" s="61">
        <f>'Study 4b'!E39</f>
        <v>13781</v>
      </c>
      <c r="X40" s="10"/>
    </row>
    <row r="41" spans="1:24" x14ac:dyDescent="0.25">
      <c r="A41" s="69" t="s">
        <v>68</v>
      </c>
      <c r="B41" s="1" t="s">
        <v>65</v>
      </c>
      <c r="C41" s="10"/>
      <c r="D41" s="89">
        <f>'Study 2'!$D40</f>
        <v>49631</v>
      </c>
      <c r="E41" s="61">
        <f>'Study 2'!$E40</f>
        <v>0</v>
      </c>
      <c r="F41" s="10"/>
      <c r="G41" s="89">
        <f>'Study 1'!D40</f>
        <v>49631</v>
      </c>
      <c r="H41" s="61">
        <f>'Study 1'!E40</f>
        <v>1459</v>
      </c>
      <c r="I41" s="10"/>
      <c r="J41" s="89">
        <f>'Study 1b'!D40</f>
        <v>49631</v>
      </c>
      <c r="K41" s="61">
        <f>'Study 1b'!E40</f>
        <v>0</v>
      </c>
      <c r="L41" s="10"/>
      <c r="M41" s="89">
        <f>'Study 3'!D40</f>
        <v>49631</v>
      </c>
      <c r="N41" s="61">
        <f>'Study 3'!E40</f>
        <v>12799</v>
      </c>
      <c r="O41" s="10"/>
      <c r="P41" s="89">
        <f>'Study 3b'!D40</f>
        <v>49631</v>
      </c>
      <c r="Q41" s="89">
        <f>'Study 3b'!E40</f>
        <v>674</v>
      </c>
      <c r="R41" s="10"/>
      <c r="S41" s="89">
        <f>'Study 4a'!D40</f>
        <v>49631</v>
      </c>
      <c r="T41" s="61">
        <f>'Study 4a'!E40</f>
        <v>20787</v>
      </c>
      <c r="U41" s="10"/>
      <c r="V41" s="89">
        <f>'Study 4b'!D40</f>
        <v>49631</v>
      </c>
      <c r="W41" s="61">
        <f>'Study 4b'!E40</f>
        <v>17930</v>
      </c>
      <c r="X41" s="10"/>
    </row>
    <row r="42" spans="1:24" x14ac:dyDescent="0.25">
      <c r="A42" s="69" t="s">
        <v>69</v>
      </c>
      <c r="B42" s="1" t="s">
        <v>70</v>
      </c>
      <c r="C42" s="10"/>
      <c r="D42" s="89">
        <f>'Study 2'!$D41</f>
        <v>23033</v>
      </c>
      <c r="E42" s="61">
        <f>'Study 2'!$E41</f>
        <v>0</v>
      </c>
      <c r="F42" s="10"/>
      <c r="G42" s="89">
        <f>'Study 1'!D41</f>
        <v>23033</v>
      </c>
      <c r="H42" s="61">
        <f>'Study 1'!E41</f>
        <v>678</v>
      </c>
      <c r="I42" s="10"/>
      <c r="J42" s="89">
        <f>'Study 1b'!D41</f>
        <v>23033</v>
      </c>
      <c r="K42" s="61">
        <f>'Study 1b'!E41</f>
        <v>0</v>
      </c>
      <c r="L42" s="10"/>
      <c r="M42" s="89">
        <f>'Study 3'!D41</f>
        <v>23033</v>
      </c>
      <c r="N42" s="61">
        <f>'Study 3'!E41</f>
        <v>5942</v>
      </c>
      <c r="O42" s="10"/>
      <c r="P42" s="89">
        <f>'Study 3b'!D41</f>
        <v>23033</v>
      </c>
      <c r="Q42" s="89">
        <f>'Study 3b'!E41</f>
        <v>314</v>
      </c>
      <c r="R42" s="10"/>
      <c r="S42" s="89">
        <f>'Study 4a'!D41</f>
        <v>23033</v>
      </c>
      <c r="T42" s="61">
        <f>'Study 4a'!E41</f>
        <v>9711</v>
      </c>
      <c r="U42" s="10"/>
      <c r="V42" s="89">
        <f>'Study 4b'!D41</f>
        <v>23033</v>
      </c>
      <c r="W42" s="61">
        <f>'Study 4b'!E41</f>
        <v>8322</v>
      </c>
      <c r="X42" s="10"/>
    </row>
    <row r="43" spans="1:24" x14ac:dyDescent="0.25">
      <c r="A43" s="69" t="s">
        <v>71</v>
      </c>
      <c r="B43" s="1" t="s">
        <v>70</v>
      </c>
      <c r="C43" s="10"/>
      <c r="D43" s="89">
        <f>'Study 2'!$D42</f>
        <v>13795</v>
      </c>
      <c r="E43" s="61">
        <f>'Study 2'!$E42</f>
        <v>0</v>
      </c>
      <c r="F43" s="10"/>
      <c r="G43" s="89">
        <f>'Study 1'!D42</f>
        <v>13795</v>
      </c>
      <c r="H43" s="61">
        <f>'Study 1'!E42</f>
        <v>406</v>
      </c>
      <c r="I43" s="10"/>
      <c r="J43" s="89">
        <f>'Study 1b'!D42</f>
        <v>13795</v>
      </c>
      <c r="K43" s="61">
        <f>'Study 1b'!E42</f>
        <v>0</v>
      </c>
      <c r="L43" s="10"/>
      <c r="M43" s="89">
        <f>'Study 3'!D42</f>
        <v>13795</v>
      </c>
      <c r="N43" s="61">
        <f>'Study 3'!E42</f>
        <v>3561</v>
      </c>
      <c r="O43" s="10"/>
      <c r="P43" s="89">
        <f>'Study 3b'!D42</f>
        <v>13795</v>
      </c>
      <c r="Q43" s="89">
        <f>'Study 3b'!E42</f>
        <v>188</v>
      </c>
      <c r="R43" s="10"/>
      <c r="S43" s="89">
        <f>'Study 4a'!D42</f>
        <v>13795</v>
      </c>
      <c r="T43" s="61">
        <f>'Study 4a'!E42</f>
        <v>5817</v>
      </c>
      <c r="U43" s="10"/>
      <c r="V43" s="89">
        <f>'Study 4b'!D42</f>
        <v>13795</v>
      </c>
      <c r="W43" s="61">
        <f>'Study 4b'!E42</f>
        <v>4986</v>
      </c>
      <c r="X43" s="10"/>
    </row>
    <row r="44" spans="1:24" x14ac:dyDescent="0.25">
      <c r="A44" s="69" t="s">
        <v>72</v>
      </c>
      <c r="B44" s="1" t="s">
        <v>73</v>
      </c>
      <c r="C44" s="10"/>
      <c r="D44" s="89">
        <f>'Study 2'!$D43</f>
        <v>11418</v>
      </c>
      <c r="E44" s="61">
        <f>'Study 2'!$E43</f>
        <v>0</v>
      </c>
      <c r="F44" s="10"/>
      <c r="G44" s="89">
        <f>'Study 1'!D43</f>
        <v>11418</v>
      </c>
      <c r="H44" s="61">
        <f>'Study 1'!E43</f>
        <v>0</v>
      </c>
      <c r="I44" s="10"/>
      <c r="J44" s="89">
        <f>'Study 1b'!D43</f>
        <v>11418</v>
      </c>
      <c r="K44" s="61">
        <f>'Study 1b'!E43</f>
        <v>0</v>
      </c>
      <c r="L44" s="10"/>
      <c r="M44" s="89">
        <f>'Study 3'!D43</f>
        <v>11418</v>
      </c>
      <c r="N44" s="61">
        <f>'Study 3'!E43</f>
        <v>0</v>
      </c>
      <c r="O44" s="10"/>
      <c r="P44" s="89">
        <f>'Study 3b'!D43</f>
        <v>11418</v>
      </c>
      <c r="Q44" s="89">
        <f>'Study 3b'!E43</f>
        <v>0</v>
      </c>
      <c r="R44" s="10"/>
      <c r="S44" s="89">
        <f>'Study 4a'!D43</f>
        <v>11418</v>
      </c>
      <c r="T44" s="61">
        <f>'Study 4a'!E43</f>
        <v>0</v>
      </c>
      <c r="U44" s="10"/>
      <c r="V44" s="89">
        <f>'Study 4b'!D43</f>
        <v>11418</v>
      </c>
      <c r="W44" s="61">
        <f>'Study 4b'!E43</f>
        <v>0</v>
      </c>
      <c r="X44" s="10"/>
    </row>
    <row r="45" spans="1:24" x14ac:dyDescent="0.25">
      <c r="A45" s="69" t="s">
        <v>74</v>
      </c>
      <c r="B45" s="1" t="s">
        <v>73</v>
      </c>
      <c r="C45" s="10"/>
      <c r="D45" s="89">
        <f>'Study 2'!$D44</f>
        <v>3413</v>
      </c>
      <c r="E45" s="61">
        <f>'Study 2'!$E44</f>
        <v>0</v>
      </c>
      <c r="F45" s="10"/>
      <c r="G45" s="89">
        <f>'Study 1'!D44</f>
        <v>3413</v>
      </c>
      <c r="H45" s="61">
        <f>'Study 1'!E44</f>
        <v>0</v>
      </c>
      <c r="I45" s="10"/>
      <c r="J45" s="89">
        <f>'Study 1b'!D44</f>
        <v>3413</v>
      </c>
      <c r="K45" s="61">
        <f>'Study 1b'!E44</f>
        <v>0</v>
      </c>
      <c r="L45" s="10"/>
      <c r="M45" s="89">
        <f>'Study 3'!D44</f>
        <v>3413</v>
      </c>
      <c r="N45" s="61">
        <f>'Study 3'!E44</f>
        <v>0</v>
      </c>
      <c r="O45" s="10"/>
      <c r="P45" s="89">
        <f>'Study 3b'!D44</f>
        <v>3413</v>
      </c>
      <c r="Q45" s="89">
        <f>'Study 3b'!E44</f>
        <v>0</v>
      </c>
      <c r="R45" s="10"/>
      <c r="S45" s="89">
        <f>'Study 4a'!D44</f>
        <v>3413</v>
      </c>
      <c r="T45" s="61">
        <f>'Study 4a'!E44</f>
        <v>0</v>
      </c>
      <c r="U45" s="10"/>
      <c r="V45" s="89">
        <f>'Study 4b'!D44</f>
        <v>3413</v>
      </c>
      <c r="W45" s="61">
        <f>'Study 4b'!E44</f>
        <v>0</v>
      </c>
      <c r="X45" s="10"/>
    </row>
    <row r="46" spans="1:24" x14ac:dyDescent="0.25">
      <c r="A46" s="69" t="s">
        <v>75</v>
      </c>
      <c r="B46" s="1" t="s">
        <v>76</v>
      </c>
      <c r="C46" s="10"/>
      <c r="D46" s="89">
        <f>'Study 2'!$D45</f>
        <v>3413</v>
      </c>
      <c r="E46" s="61">
        <f>'Study 2'!$E45</f>
        <v>0</v>
      </c>
      <c r="F46" s="10"/>
      <c r="G46" s="89">
        <f>'Study 1'!D45</f>
        <v>3413</v>
      </c>
      <c r="H46" s="61">
        <f>'Study 1'!E45</f>
        <v>1</v>
      </c>
      <c r="I46" s="10"/>
      <c r="J46" s="89">
        <f>'Study 1b'!D45</f>
        <v>3413</v>
      </c>
      <c r="K46" s="61">
        <f>'Study 1b'!E45</f>
        <v>0</v>
      </c>
      <c r="L46" s="10"/>
      <c r="M46" s="89">
        <f>'Study 3'!D45</f>
        <v>3413</v>
      </c>
      <c r="N46" s="61">
        <f>'Study 3'!E45</f>
        <v>0</v>
      </c>
      <c r="O46" s="10"/>
      <c r="P46" s="89">
        <f>'Study 3b'!D45</f>
        <v>3413</v>
      </c>
      <c r="Q46" s="89">
        <f>'Study 3b'!E45</f>
        <v>1</v>
      </c>
      <c r="R46" s="10"/>
      <c r="S46" s="89">
        <f>'Study 4a'!D45</f>
        <v>3413</v>
      </c>
      <c r="T46" s="61">
        <f>'Study 4a'!E45</f>
        <v>0</v>
      </c>
      <c r="U46" s="10"/>
      <c r="V46" s="89">
        <f>'Study 4b'!D45</f>
        <v>3413</v>
      </c>
      <c r="W46" s="61">
        <f>'Study 4b'!E45</f>
        <v>0</v>
      </c>
      <c r="X46" s="10"/>
    </row>
    <row r="47" spans="1:24" x14ac:dyDescent="0.25">
      <c r="A47" s="69" t="s">
        <v>77</v>
      </c>
      <c r="B47" s="1" t="s">
        <v>76</v>
      </c>
      <c r="C47" s="10"/>
      <c r="D47" s="89">
        <f>'Study 2'!$D46</f>
        <v>3975</v>
      </c>
      <c r="E47" s="61">
        <f>'Study 2'!$E46</f>
        <v>0</v>
      </c>
      <c r="F47" s="10"/>
      <c r="G47" s="89">
        <f>'Study 1'!D46</f>
        <v>3975</v>
      </c>
      <c r="H47" s="61">
        <f>'Study 1'!E46</f>
        <v>0</v>
      </c>
      <c r="I47" s="10"/>
      <c r="J47" s="89">
        <f>'Study 1b'!D46</f>
        <v>3975</v>
      </c>
      <c r="K47" s="61">
        <f>'Study 1b'!E46</f>
        <v>0</v>
      </c>
      <c r="L47" s="10"/>
      <c r="M47" s="89">
        <f>'Study 3'!D46</f>
        <v>3975</v>
      </c>
      <c r="N47" s="61">
        <f>'Study 3'!E46</f>
        <v>0</v>
      </c>
      <c r="O47" s="10"/>
      <c r="P47" s="89">
        <f>'Study 3b'!D46</f>
        <v>3975</v>
      </c>
      <c r="Q47" s="89">
        <f>'Study 3b'!E46</f>
        <v>0</v>
      </c>
      <c r="R47" s="10"/>
      <c r="S47" s="89">
        <f>'Study 4a'!D46</f>
        <v>3975</v>
      </c>
      <c r="T47" s="61">
        <f>'Study 4a'!E46</f>
        <v>0</v>
      </c>
      <c r="U47" s="10"/>
      <c r="V47" s="89">
        <f>'Study 4b'!D46</f>
        <v>3975</v>
      </c>
      <c r="W47" s="61">
        <f>'Study 4b'!E46</f>
        <v>0</v>
      </c>
      <c r="X47" s="10"/>
    </row>
    <row r="48" spans="1:24" x14ac:dyDescent="0.25">
      <c r="A48" s="69" t="s">
        <v>78</v>
      </c>
      <c r="B48" s="1" t="s">
        <v>79</v>
      </c>
      <c r="C48" s="10"/>
      <c r="D48" s="89">
        <f>'Study 2'!$D47</f>
        <v>6820</v>
      </c>
      <c r="E48" s="61">
        <f>'Study 2'!$E47</f>
        <v>0</v>
      </c>
      <c r="F48" s="10"/>
      <c r="G48" s="89">
        <f>'Study 1'!D47</f>
        <v>6820</v>
      </c>
      <c r="H48" s="61">
        <f>'Study 1'!E47</f>
        <v>0</v>
      </c>
      <c r="I48" s="10"/>
      <c r="J48" s="89">
        <f>'Study 1b'!D47</f>
        <v>6820</v>
      </c>
      <c r="K48" s="61">
        <f>'Study 1b'!E47</f>
        <v>0</v>
      </c>
      <c r="L48" s="10"/>
      <c r="M48" s="89">
        <f>'Study 3'!D47</f>
        <v>6820</v>
      </c>
      <c r="N48" s="61">
        <f>'Study 3'!E47</f>
        <v>0</v>
      </c>
      <c r="O48" s="10"/>
      <c r="P48" s="89">
        <f>'Study 3b'!D47</f>
        <v>6820</v>
      </c>
      <c r="Q48" s="89">
        <f>'Study 3b'!E47</f>
        <v>0</v>
      </c>
      <c r="R48" s="10"/>
      <c r="S48" s="89">
        <f>'Study 4a'!D47</f>
        <v>6820</v>
      </c>
      <c r="T48" s="61">
        <f>'Study 4a'!E47</f>
        <v>0</v>
      </c>
      <c r="U48" s="10"/>
      <c r="V48" s="89">
        <f>'Study 4b'!D47</f>
        <v>6820</v>
      </c>
      <c r="W48" s="61">
        <f>'Study 4b'!E47</f>
        <v>0</v>
      </c>
      <c r="X48" s="10"/>
    </row>
    <row r="49" spans="1:24" x14ac:dyDescent="0.25">
      <c r="A49" s="69" t="s">
        <v>80</v>
      </c>
      <c r="B49" s="1" t="s">
        <v>79</v>
      </c>
      <c r="C49" s="10"/>
      <c r="D49" s="89">
        <f>'Study 2'!$D48</f>
        <v>13948</v>
      </c>
      <c r="E49" s="61">
        <f>'Study 2'!$E48</f>
        <v>0</v>
      </c>
      <c r="F49" s="10"/>
      <c r="G49" s="89">
        <f>'Study 1'!D48</f>
        <v>13948</v>
      </c>
      <c r="H49" s="61">
        <f>'Study 1'!E48</f>
        <v>0</v>
      </c>
      <c r="I49" s="10"/>
      <c r="J49" s="89">
        <f>'Study 1b'!D48</f>
        <v>13948</v>
      </c>
      <c r="K49" s="61">
        <f>'Study 1b'!E48</f>
        <v>0</v>
      </c>
      <c r="L49" s="10"/>
      <c r="M49" s="89">
        <f>'Study 3'!D48</f>
        <v>13948</v>
      </c>
      <c r="N49" s="61">
        <f>'Study 3'!E48</f>
        <v>0</v>
      </c>
      <c r="O49" s="10"/>
      <c r="P49" s="89">
        <f>'Study 3b'!D48</f>
        <v>13948</v>
      </c>
      <c r="Q49" s="89">
        <f>'Study 3b'!E48</f>
        <v>0</v>
      </c>
      <c r="R49" s="10"/>
      <c r="S49" s="89">
        <f>'Study 4a'!D48</f>
        <v>13948</v>
      </c>
      <c r="T49" s="61">
        <f>'Study 4a'!E48</f>
        <v>0</v>
      </c>
      <c r="U49" s="10"/>
      <c r="V49" s="89">
        <f>'Study 4b'!D48</f>
        <v>13948</v>
      </c>
      <c r="W49" s="61">
        <f>'Study 4b'!E48</f>
        <v>0</v>
      </c>
      <c r="X49" s="10"/>
    </row>
    <row r="50" spans="1:24" x14ac:dyDescent="0.25">
      <c r="A50" s="69" t="s">
        <v>81</v>
      </c>
      <c r="B50" s="1" t="s">
        <v>79</v>
      </c>
      <c r="C50" s="10"/>
      <c r="D50" s="89">
        <f>'Study 2'!$D49</f>
        <v>40403</v>
      </c>
      <c r="E50" s="61">
        <f>'Study 2'!$E49</f>
        <v>0</v>
      </c>
      <c r="F50" s="10"/>
      <c r="G50" s="89">
        <f>'Study 1'!D49</f>
        <v>40403</v>
      </c>
      <c r="H50" s="61">
        <f>'Study 1'!E49</f>
        <v>0</v>
      </c>
      <c r="I50" s="10"/>
      <c r="J50" s="89">
        <f>'Study 1b'!D49</f>
        <v>40403</v>
      </c>
      <c r="K50" s="61">
        <f>'Study 1b'!E49</f>
        <v>0</v>
      </c>
      <c r="L50" s="10"/>
      <c r="M50" s="89">
        <f>'Study 3'!D49</f>
        <v>40403</v>
      </c>
      <c r="N50" s="61">
        <f>'Study 3'!E49</f>
        <v>0</v>
      </c>
      <c r="O50" s="10"/>
      <c r="P50" s="89">
        <f>'Study 3b'!D49</f>
        <v>40403</v>
      </c>
      <c r="Q50" s="89">
        <f>'Study 3b'!E49</f>
        <v>0</v>
      </c>
      <c r="R50" s="10"/>
      <c r="S50" s="89">
        <f>'Study 4a'!D49</f>
        <v>40403</v>
      </c>
      <c r="T50" s="61">
        <f>'Study 4a'!E49</f>
        <v>0</v>
      </c>
      <c r="U50" s="10"/>
      <c r="V50" s="89">
        <f>'Study 4b'!D49</f>
        <v>40403</v>
      </c>
      <c r="W50" s="61">
        <f>'Study 4b'!E49</f>
        <v>0</v>
      </c>
      <c r="X50" s="10"/>
    </row>
    <row r="51" spans="1:24" x14ac:dyDescent="0.25">
      <c r="A51" s="69" t="s">
        <v>82</v>
      </c>
      <c r="B51" s="1" t="s">
        <v>79</v>
      </c>
      <c r="C51" s="10"/>
      <c r="D51" s="89">
        <f>'Study 2'!$D50</f>
        <v>100000</v>
      </c>
      <c r="E51" s="61">
        <f>'Study 2'!$E50</f>
        <v>0</v>
      </c>
      <c r="F51" s="10"/>
      <c r="G51" s="89">
        <f>'Study 1'!D50</f>
        <v>100000</v>
      </c>
      <c r="H51" s="61">
        <f>'Study 1'!E50</f>
        <v>0</v>
      </c>
      <c r="I51" s="10"/>
      <c r="J51" s="89">
        <f>'Study 1b'!D50</f>
        <v>100000</v>
      </c>
      <c r="K51" s="61">
        <f>'Study 1b'!E50</f>
        <v>0</v>
      </c>
      <c r="L51" s="10"/>
      <c r="M51" s="89">
        <f>'Study 3'!D50</f>
        <v>100000</v>
      </c>
      <c r="N51" s="61">
        <f>'Study 3'!E50</f>
        <v>0</v>
      </c>
      <c r="O51" s="10"/>
      <c r="P51" s="89">
        <f>'Study 3b'!D50</f>
        <v>100000</v>
      </c>
      <c r="Q51" s="89">
        <f>'Study 3b'!E50</f>
        <v>0</v>
      </c>
      <c r="R51" s="10"/>
      <c r="S51" s="89">
        <f>'Study 4a'!D50</f>
        <v>100000</v>
      </c>
      <c r="T51" s="61">
        <f>'Study 4a'!E50</f>
        <v>0</v>
      </c>
      <c r="U51" s="10"/>
      <c r="V51" s="89">
        <f>'Study 4b'!D50</f>
        <v>100000</v>
      </c>
      <c r="W51" s="61">
        <f>'Study 4b'!E50</f>
        <v>0</v>
      </c>
      <c r="X51" s="10"/>
    </row>
    <row r="52" spans="1:24" x14ac:dyDescent="0.25">
      <c r="A52" s="69" t="s">
        <v>83</v>
      </c>
      <c r="B52" s="1" t="s">
        <v>79</v>
      </c>
      <c r="C52" s="10"/>
      <c r="D52" s="89">
        <f>'Study 2'!$D51</f>
        <v>29487</v>
      </c>
      <c r="E52" s="61">
        <f>'Study 2'!$E51</f>
        <v>0</v>
      </c>
      <c r="F52" s="10"/>
      <c r="G52" s="89">
        <f>'Study 1'!D51</f>
        <v>29487</v>
      </c>
      <c r="H52" s="61">
        <f>'Study 1'!E51</f>
        <v>0</v>
      </c>
      <c r="I52" s="10"/>
      <c r="J52" s="89">
        <f>'Study 1b'!D51</f>
        <v>29487</v>
      </c>
      <c r="K52" s="61">
        <f>'Study 1b'!E51</f>
        <v>0</v>
      </c>
      <c r="L52" s="10"/>
      <c r="M52" s="89">
        <f>'Study 3'!D51</f>
        <v>29487</v>
      </c>
      <c r="N52" s="61">
        <f>'Study 3'!E51</f>
        <v>0</v>
      </c>
      <c r="O52" s="10"/>
      <c r="P52" s="89">
        <f>'Study 3b'!D51</f>
        <v>29487</v>
      </c>
      <c r="Q52" s="89">
        <f>'Study 3b'!E51</f>
        <v>0</v>
      </c>
      <c r="R52" s="10"/>
      <c r="S52" s="89">
        <f>'Study 4a'!D51</f>
        <v>29487</v>
      </c>
      <c r="T52" s="61">
        <f>'Study 4a'!E51</f>
        <v>0</v>
      </c>
      <c r="U52" s="10"/>
      <c r="V52" s="89">
        <f>'Study 4b'!D51</f>
        <v>29487</v>
      </c>
      <c r="W52" s="61">
        <f>'Study 4b'!E51</f>
        <v>0</v>
      </c>
      <c r="X52" s="10"/>
    </row>
    <row r="53" spans="1:24" x14ac:dyDescent="0.25">
      <c r="A53" s="69" t="s">
        <v>84</v>
      </c>
      <c r="B53" s="1" t="s">
        <v>79</v>
      </c>
      <c r="C53" s="10"/>
      <c r="D53" s="89">
        <f>'Study 2'!$D52</f>
        <v>13651</v>
      </c>
      <c r="E53" s="61">
        <f>'Study 2'!$E52</f>
        <v>0</v>
      </c>
      <c r="F53" s="10"/>
      <c r="G53" s="89">
        <f>'Study 1'!D52</f>
        <v>13651</v>
      </c>
      <c r="H53" s="61">
        <f>'Study 1'!E52</f>
        <v>0</v>
      </c>
      <c r="I53" s="10"/>
      <c r="J53" s="89">
        <f>'Study 1b'!D52</f>
        <v>13651</v>
      </c>
      <c r="K53" s="61">
        <f>'Study 1b'!E52</f>
        <v>0</v>
      </c>
      <c r="L53" s="10"/>
      <c r="M53" s="89">
        <f>'Study 3'!D52</f>
        <v>13651</v>
      </c>
      <c r="N53" s="61">
        <f>'Study 3'!E52</f>
        <v>0</v>
      </c>
      <c r="O53" s="10"/>
      <c r="P53" s="89">
        <f>'Study 3b'!D52</f>
        <v>13651</v>
      </c>
      <c r="Q53" s="89">
        <f>'Study 3b'!E52</f>
        <v>0</v>
      </c>
      <c r="R53" s="10"/>
      <c r="S53" s="89">
        <f>'Study 4a'!D52</f>
        <v>13651</v>
      </c>
      <c r="T53" s="61">
        <f>'Study 4a'!E52</f>
        <v>0</v>
      </c>
      <c r="U53" s="10"/>
      <c r="V53" s="89">
        <f>'Study 4b'!D52</f>
        <v>13651</v>
      </c>
      <c r="W53" s="61">
        <f>'Study 4b'!E52</f>
        <v>0</v>
      </c>
      <c r="X53" s="10"/>
    </row>
    <row r="54" spans="1:24" x14ac:dyDescent="0.25">
      <c r="A54" s="69" t="s">
        <v>85</v>
      </c>
      <c r="B54" s="1" t="s">
        <v>86</v>
      </c>
      <c r="C54" s="10"/>
      <c r="D54" s="89">
        <f>'Study 2'!$D53</f>
        <v>11926</v>
      </c>
      <c r="E54" s="61">
        <f>'Study 2'!$E53</f>
        <v>0</v>
      </c>
      <c r="F54" s="10"/>
      <c r="G54" s="89">
        <f>'Study 1'!D53</f>
        <v>11926</v>
      </c>
      <c r="H54" s="61">
        <f>'Study 1'!E53</f>
        <v>0</v>
      </c>
      <c r="I54" s="10"/>
      <c r="J54" s="89">
        <f>'Study 1b'!D53</f>
        <v>11926</v>
      </c>
      <c r="K54" s="61">
        <f>'Study 1b'!E53</f>
        <v>0</v>
      </c>
      <c r="L54" s="10"/>
      <c r="M54" s="89">
        <f>'Study 3'!D53</f>
        <v>11926</v>
      </c>
      <c r="N54" s="61">
        <f>'Study 3'!E53</f>
        <v>0</v>
      </c>
      <c r="O54" s="10"/>
      <c r="P54" s="89">
        <f>'Study 3b'!D53</f>
        <v>11926</v>
      </c>
      <c r="Q54" s="89">
        <f>'Study 3b'!E53</f>
        <v>0</v>
      </c>
      <c r="R54" s="10"/>
      <c r="S54" s="89">
        <f>'Study 4a'!D53</f>
        <v>11926</v>
      </c>
      <c r="T54" s="61">
        <f>'Study 4a'!E53</f>
        <v>0</v>
      </c>
      <c r="U54" s="10"/>
      <c r="V54" s="89">
        <f>'Study 4b'!D53</f>
        <v>11926</v>
      </c>
      <c r="W54" s="61">
        <f>'Study 4b'!E53</f>
        <v>0</v>
      </c>
      <c r="X54" s="10"/>
    </row>
    <row r="55" spans="1:24" x14ac:dyDescent="0.25">
      <c r="A55" s="69" t="s">
        <v>87</v>
      </c>
      <c r="B55" s="1" t="s">
        <v>86</v>
      </c>
      <c r="C55" s="10"/>
      <c r="D55" s="89">
        <f>'Study 2'!$D54</f>
        <v>34253</v>
      </c>
      <c r="E55" s="61">
        <f>'Study 2'!$E54</f>
        <v>0</v>
      </c>
      <c r="F55" s="10"/>
      <c r="G55" s="89">
        <f>'Study 1'!D54</f>
        <v>34253</v>
      </c>
      <c r="H55" s="61">
        <f>'Study 1'!E54</f>
        <v>0</v>
      </c>
      <c r="I55" s="10"/>
      <c r="J55" s="89">
        <f>'Study 1b'!D54</f>
        <v>34253</v>
      </c>
      <c r="K55" s="61">
        <f>'Study 1b'!E54</f>
        <v>0</v>
      </c>
      <c r="L55" s="10"/>
      <c r="M55" s="89">
        <f>'Study 3'!D54</f>
        <v>34253</v>
      </c>
      <c r="N55" s="61">
        <f>'Study 3'!E54</f>
        <v>0</v>
      </c>
      <c r="O55" s="10"/>
      <c r="P55" s="89">
        <f>'Study 3b'!D54</f>
        <v>34253</v>
      </c>
      <c r="Q55" s="89">
        <f>'Study 3b'!E54</f>
        <v>0</v>
      </c>
      <c r="R55" s="10"/>
      <c r="S55" s="89">
        <f>'Study 4a'!D54</f>
        <v>34253</v>
      </c>
      <c r="T55" s="61">
        <f>'Study 4a'!E54</f>
        <v>0</v>
      </c>
      <c r="U55" s="10"/>
      <c r="V55" s="89">
        <f>'Study 4b'!D54</f>
        <v>34253</v>
      </c>
      <c r="W55" s="61">
        <f>'Study 4b'!E54</f>
        <v>0</v>
      </c>
      <c r="X55" s="10"/>
    </row>
    <row r="56" spans="1:24" x14ac:dyDescent="0.25">
      <c r="A56" s="69" t="s">
        <v>88</v>
      </c>
      <c r="B56" s="1" t="s">
        <v>86</v>
      </c>
      <c r="C56" s="10"/>
      <c r="D56" s="89">
        <f>'Study 2'!$D55</f>
        <v>10238</v>
      </c>
      <c r="E56" s="61">
        <f>'Study 2'!$E55</f>
        <v>0</v>
      </c>
      <c r="F56" s="10"/>
      <c r="G56" s="89">
        <f>'Study 1'!D55</f>
        <v>10238</v>
      </c>
      <c r="H56" s="61">
        <f>'Study 1'!E55</f>
        <v>0</v>
      </c>
      <c r="I56" s="10"/>
      <c r="J56" s="89">
        <f>'Study 1b'!D55</f>
        <v>10238</v>
      </c>
      <c r="K56" s="61">
        <f>'Study 1b'!E55</f>
        <v>0</v>
      </c>
      <c r="L56" s="10"/>
      <c r="M56" s="89">
        <f>'Study 3'!D55</f>
        <v>10238</v>
      </c>
      <c r="N56" s="61">
        <f>'Study 3'!E55</f>
        <v>2543</v>
      </c>
      <c r="O56" s="10"/>
      <c r="P56" s="89">
        <f>'Study 3b'!D55</f>
        <v>10238</v>
      </c>
      <c r="Q56" s="89">
        <f>'Study 3b'!E55</f>
        <v>0</v>
      </c>
      <c r="R56" s="10"/>
      <c r="S56" s="89">
        <f>'Study 4a'!D55</f>
        <v>10238</v>
      </c>
      <c r="T56" s="61">
        <f>'Study 4a'!E55</f>
        <v>3737</v>
      </c>
      <c r="U56" s="10"/>
      <c r="V56" s="89">
        <f>'Study 4b'!D55</f>
        <v>10238</v>
      </c>
      <c r="W56" s="61">
        <f>'Study 4b'!E55</f>
        <v>2819</v>
      </c>
      <c r="X56" s="10"/>
    </row>
    <row r="57" spans="1:24" x14ac:dyDescent="0.25">
      <c r="A57" s="69" t="s">
        <v>89</v>
      </c>
      <c r="B57" s="1" t="s">
        <v>90</v>
      </c>
      <c r="C57" s="10"/>
      <c r="D57" s="89">
        <f>'Study 2'!$D56</f>
        <v>10795</v>
      </c>
      <c r="E57" s="61">
        <f>'Study 2'!$E56</f>
        <v>0</v>
      </c>
      <c r="F57" s="10"/>
      <c r="G57" s="89">
        <f>'Study 1'!D56</f>
        <v>10795</v>
      </c>
      <c r="H57" s="61">
        <f>'Study 1'!E56</f>
        <v>0</v>
      </c>
      <c r="I57" s="10"/>
      <c r="J57" s="89">
        <f>'Study 1b'!D56</f>
        <v>10795</v>
      </c>
      <c r="K57" s="61">
        <f>'Study 1b'!E56</f>
        <v>0</v>
      </c>
      <c r="L57" s="10"/>
      <c r="M57" s="89">
        <f>'Study 3'!D56</f>
        <v>10795</v>
      </c>
      <c r="N57" s="61">
        <f>'Study 3'!E56</f>
        <v>0</v>
      </c>
      <c r="O57" s="10"/>
      <c r="P57" s="89">
        <f>'Study 3b'!D56</f>
        <v>10795</v>
      </c>
      <c r="Q57" s="89">
        <f>'Study 3b'!E56</f>
        <v>0</v>
      </c>
      <c r="R57" s="10"/>
      <c r="S57" s="89">
        <f>'Study 4a'!D56</f>
        <v>10795</v>
      </c>
      <c r="T57" s="61">
        <f>'Study 4a'!E56</f>
        <v>0</v>
      </c>
      <c r="U57" s="10"/>
      <c r="V57" s="89">
        <f>'Study 4b'!D56</f>
        <v>10795</v>
      </c>
      <c r="W57" s="61">
        <f>'Study 4b'!E56</f>
        <v>0</v>
      </c>
      <c r="X57" s="10"/>
    </row>
    <row r="58" spans="1:24" x14ac:dyDescent="0.25">
      <c r="A58" s="69" t="s">
        <v>91</v>
      </c>
      <c r="B58" s="1" t="s">
        <v>90</v>
      </c>
      <c r="C58" s="10"/>
      <c r="D58" s="89">
        <f>'Study 2'!$D57</f>
        <v>3975</v>
      </c>
      <c r="E58" s="61">
        <f>'Study 2'!$E57</f>
        <v>0</v>
      </c>
      <c r="F58" s="10"/>
      <c r="G58" s="89">
        <f>'Study 1'!D57</f>
        <v>3975</v>
      </c>
      <c r="H58" s="61">
        <f>'Study 1'!E57</f>
        <v>0</v>
      </c>
      <c r="I58" s="10"/>
      <c r="J58" s="89">
        <f>'Study 1b'!D57</f>
        <v>3975</v>
      </c>
      <c r="K58" s="61">
        <f>'Study 1b'!E57</f>
        <v>0</v>
      </c>
      <c r="L58" s="10"/>
      <c r="M58" s="89">
        <f>'Study 3'!D57</f>
        <v>3975</v>
      </c>
      <c r="N58" s="61">
        <f>'Study 3'!E57</f>
        <v>0</v>
      </c>
      <c r="O58" s="10"/>
      <c r="P58" s="89">
        <f>'Study 3b'!D57</f>
        <v>3975</v>
      </c>
      <c r="Q58" s="89">
        <f>'Study 3b'!E57</f>
        <v>0</v>
      </c>
      <c r="R58" s="10"/>
      <c r="S58" s="89">
        <f>'Study 4a'!D57</f>
        <v>3975</v>
      </c>
      <c r="T58" s="61">
        <f>'Study 4a'!E57</f>
        <v>0</v>
      </c>
      <c r="U58" s="10"/>
      <c r="V58" s="89">
        <f>'Study 4b'!D57</f>
        <v>3975</v>
      </c>
      <c r="W58" s="61">
        <f>'Study 4b'!E57</f>
        <v>0</v>
      </c>
      <c r="X58" s="10"/>
    </row>
    <row r="59" spans="1:24" x14ac:dyDescent="0.25">
      <c r="A59" s="69" t="s">
        <v>92</v>
      </c>
      <c r="B59" s="1" t="s">
        <v>90</v>
      </c>
      <c r="C59" s="10"/>
      <c r="D59" s="89">
        <f>'Study 2'!$D58</f>
        <v>11418</v>
      </c>
      <c r="E59" s="61">
        <f>'Study 2'!$E58</f>
        <v>0</v>
      </c>
      <c r="F59" s="10"/>
      <c r="G59" s="89">
        <f>'Study 1'!D58</f>
        <v>11418</v>
      </c>
      <c r="H59" s="61">
        <f>'Study 1'!E58</f>
        <v>0</v>
      </c>
      <c r="I59" s="10"/>
      <c r="J59" s="89">
        <f>'Study 1b'!D58</f>
        <v>11418</v>
      </c>
      <c r="K59" s="61">
        <f>'Study 1b'!E58</f>
        <v>0</v>
      </c>
      <c r="L59" s="10"/>
      <c r="M59" s="89">
        <f>'Study 3'!D58</f>
        <v>11418</v>
      </c>
      <c r="N59" s="61">
        <f>'Study 3'!E58</f>
        <v>0</v>
      </c>
      <c r="O59" s="10"/>
      <c r="P59" s="89">
        <f>'Study 3b'!D58</f>
        <v>11418</v>
      </c>
      <c r="Q59" s="89">
        <f>'Study 3b'!E58</f>
        <v>0</v>
      </c>
      <c r="R59" s="10"/>
      <c r="S59" s="89">
        <f>'Study 4a'!D58</f>
        <v>11418</v>
      </c>
      <c r="T59" s="61">
        <f>'Study 4a'!E58</f>
        <v>0</v>
      </c>
      <c r="U59" s="10"/>
      <c r="V59" s="89">
        <f>'Study 4b'!D58</f>
        <v>11418</v>
      </c>
      <c r="W59" s="61">
        <f>'Study 4b'!E58</f>
        <v>0</v>
      </c>
      <c r="X59" s="10"/>
    </row>
    <row r="60" spans="1:24" x14ac:dyDescent="0.25">
      <c r="A60" s="69" t="s">
        <v>93</v>
      </c>
      <c r="B60" s="1" t="s">
        <v>90</v>
      </c>
      <c r="C60" s="10"/>
      <c r="D60" s="89">
        <f>'Study 2'!$D59</f>
        <v>239106</v>
      </c>
      <c r="E60" s="61">
        <f>'Study 2'!$E59</f>
        <v>0</v>
      </c>
      <c r="F60" s="10"/>
      <c r="G60" s="89">
        <f>'Study 1'!D59</f>
        <v>239106</v>
      </c>
      <c r="H60" s="61">
        <f>'Study 1'!E59</f>
        <v>13720</v>
      </c>
      <c r="I60" s="10"/>
      <c r="J60" s="89">
        <f>'Study 1b'!D59</f>
        <v>239106</v>
      </c>
      <c r="K60" s="61">
        <f>'Study 1b'!E59</f>
        <v>0</v>
      </c>
      <c r="L60" s="10"/>
      <c r="M60" s="89">
        <f>'Study 3'!D59</f>
        <v>239106</v>
      </c>
      <c r="N60" s="61">
        <f>'Study 3'!E59</f>
        <v>78277</v>
      </c>
      <c r="O60" s="10"/>
      <c r="P60" s="89">
        <f>'Study 3b'!D59</f>
        <v>239106</v>
      </c>
      <c r="Q60" s="89">
        <f>'Study 3b'!E59</f>
        <v>5719</v>
      </c>
      <c r="R60" s="10"/>
      <c r="S60" s="89">
        <f>'Study 4a'!D59</f>
        <v>239106</v>
      </c>
      <c r="T60" s="61">
        <f>'Study 4a'!E59</f>
        <v>109786</v>
      </c>
      <c r="U60" s="10"/>
      <c r="V60" s="89">
        <f>'Study 4b'!D59</f>
        <v>239106</v>
      </c>
      <c r="W60" s="61">
        <f>'Study 4b'!E59</f>
        <v>102019</v>
      </c>
      <c r="X60" s="10"/>
    </row>
    <row r="61" spans="1:24" x14ac:dyDescent="0.25">
      <c r="A61" s="69" t="s">
        <v>94</v>
      </c>
      <c r="B61" s="1" t="s">
        <v>90</v>
      </c>
      <c r="C61" s="10"/>
      <c r="D61" s="89">
        <f>'Study 2'!$D60</f>
        <v>1225</v>
      </c>
      <c r="E61" s="61">
        <f>'Study 2'!$E60</f>
        <v>0</v>
      </c>
      <c r="F61" s="10"/>
      <c r="G61" s="89">
        <f>'Study 1'!D60</f>
        <v>1225</v>
      </c>
      <c r="H61" s="61">
        <f>'Study 1'!E60</f>
        <v>72</v>
      </c>
      <c r="I61" s="10"/>
      <c r="J61" s="89">
        <f>'Study 1b'!D60</f>
        <v>1225</v>
      </c>
      <c r="K61" s="61">
        <f>'Study 1b'!E60</f>
        <v>0</v>
      </c>
      <c r="L61" s="10"/>
      <c r="M61" s="89">
        <f>'Study 3'!D60</f>
        <v>1225</v>
      </c>
      <c r="N61" s="61">
        <f>'Study 3'!E60</f>
        <v>404</v>
      </c>
      <c r="O61" s="10"/>
      <c r="P61" s="89">
        <f>'Study 3b'!D60</f>
        <v>1225</v>
      </c>
      <c r="Q61" s="89">
        <f>'Study 3b'!E60</f>
        <v>30</v>
      </c>
      <c r="R61" s="10"/>
      <c r="S61" s="89">
        <f>'Study 4a'!D60</f>
        <v>1225</v>
      </c>
      <c r="T61" s="61">
        <f>'Study 4a'!E60</f>
        <v>567</v>
      </c>
      <c r="U61" s="10"/>
      <c r="V61" s="89">
        <f>'Study 4b'!D60</f>
        <v>1225</v>
      </c>
      <c r="W61" s="61">
        <f>'Study 4b'!E60</f>
        <v>526</v>
      </c>
      <c r="X61" s="10"/>
    </row>
    <row r="62" spans="1:24" x14ac:dyDescent="0.25">
      <c r="A62" s="69" t="s">
        <v>95</v>
      </c>
      <c r="B62" s="1" t="s">
        <v>90</v>
      </c>
      <c r="C62" s="10"/>
      <c r="D62" s="89">
        <f>'Study 2'!$D61</f>
        <v>3413</v>
      </c>
      <c r="E62" s="61">
        <f>'Study 2'!$E61</f>
        <v>0</v>
      </c>
      <c r="F62" s="10"/>
      <c r="G62" s="89">
        <f>'Study 1'!D61</f>
        <v>3413</v>
      </c>
      <c r="H62" s="61">
        <f>'Study 1'!E61</f>
        <v>197</v>
      </c>
      <c r="I62" s="10"/>
      <c r="J62" s="89">
        <f>'Study 1b'!D61</f>
        <v>3413</v>
      </c>
      <c r="K62" s="61">
        <f>'Study 1b'!E61</f>
        <v>0</v>
      </c>
      <c r="L62" s="10"/>
      <c r="M62" s="89">
        <f>'Study 3'!D61</f>
        <v>3413</v>
      </c>
      <c r="N62" s="61">
        <f>'Study 3'!E61</f>
        <v>1120</v>
      </c>
      <c r="O62" s="10"/>
      <c r="P62" s="89">
        <f>'Study 3b'!D61</f>
        <v>3413</v>
      </c>
      <c r="Q62" s="89">
        <f>'Study 3b'!E61</f>
        <v>82</v>
      </c>
      <c r="R62" s="10"/>
      <c r="S62" s="89">
        <f>'Study 4a'!D61</f>
        <v>3413</v>
      </c>
      <c r="T62" s="61">
        <f>'Study 4a'!E61</f>
        <v>1572</v>
      </c>
      <c r="U62" s="10"/>
      <c r="V62" s="89">
        <f>'Study 4b'!D61</f>
        <v>3413</v>
      </c>
      <c r="W62" s="61">
        <f>'Study 4b'!E61</f>
        <v>1461</v>
      </c>
      <c r="X62" s="10"/>
    </row>
    <row r="63" spans="1:24" x14ac:dyDescent="0.25">
      <c r="A63" s="69" t="s">
        <v>96</v>
      </c>
      <c r="B63" s="1" t="s">
        <v>97</v>
      </c>
      <c r="C63" s="10"/>
      <c r="D63" s="89">
        <f>'Study 2'!$D62</f>
        <v>10795</v>
      </c>
      <c r="E63" s="61">
        <f>'Study 2'!$E62</f>
        <v>0</v>
      </c>
      <c r="F63" s="10"/>
      <c r="G63" s="89">
        <f>'Study 1'!D62</f>
        <v>10795</v>
      </c>
      <c r="H63" s="61">
        <f>'Study 1'!E62</f>
        <v>0</v>
      </c>
      <c r="I63" s="10"/>
      <c r="J63" s="89">
        <f>'Study 1b'!D62</f>
        <v>10795</v>
      </c>
      <c r="K63" s="61">
        <f>'Study 1b'!E62</f>
        <v>0</v>
      </c>
      <c r="L63" s="10"/>
      <c r="M63" s="89">
        <f>'Study 3'!D62</f>
        <v>10795</v>
      </c>
      <c r="N63" s="61">
        <f>'Study 3'!E62</f>
        <v>0</v>
      </c>
      <c r="O63" s="10"/>
      <c r="P63" s="89">
        <f>'Study 3b'!D62</f>
        <v>10795</v>
      </c>
      <c r="Q63" s="89">
        <f>'Study 3b'!E62</f>
        <v>0</v>
      </c>
      <c r="R63" s="10"/>
      <c r="S63" s="89">
        <f>'Study 4a'!D62</f>
        <v>10795</v>
      </c>
      <c r="T63" s="61">
        <f>'Study 4a'!E62</f>
        <v>0</v>
      </c>
      <c r="U63" s="10"/>
      <c r="V63" s="89">
        <f>'Study 4b'!D62</f>
        <v>10795</v>
      </c>
      <c r="W63" s="61">
        <f>'Study 4b'!E62</f>
        <v>0</v>
      </c>
      <c r="X63" s="10"/>
    </row>
    <row r="64" spans="1:24" x14ac:dyDescent="0.25">
      <c r="A64" s="69" t="s">
        <v>98</v>
      </c>
      <c r="B64" s="1" t="s">
        <v>97</v>
      </c>
      <c r="C64" s="10"/>
      <c r="D64" s="89">
        <f>'Study 2'!$D63</f>
        <v>22836</v>
      </c>
      <c r="E64" s="61">
        <f>'Study 2'!$E63</f>
        <v>0</v>
      </c>
      <c r="F64" s="10"/>
      <c r="G64" s="89">
        <f>'Study 1'!D63</f>
        <v>22836</v>
      </c>
      <c r="H64" s="61">
        <f>'Study 1'!E63</f>
        <v>0</v>
      </c>
      <c r="I64" s="10"/>
      <c r="J64" s="89">
        <f>'Study 1b'!D63</f>
        <v>22836</v>
      </c>
      <c r="K64" s="61">
        <f>'Study 1b'!E63</f>
        <v>0</v>
      </c>
      <c r="L64" s="10"/>
      <c r="M64" s="89">
        <f>'Study 3'!D63</f>
        <v>22836</v>
      </c>
      <c r="N64" s="61">
        <f>'Study 3'!E63</f>
        <v>0</v>
      </c>
      <c r="O64" s="10"/>
      <c r="P64" s="89">
        <f>'Study 3b'!D63</f>
        <v>22836</v>
      </c>
      <c r="Q64" s="89">
        <f>'Study 3b'!E63</f>
        <v>0</v>
      </c>
      <c r="R64" s="10"/>
      <c r="S64" s="89">
        <f>'Study 4a'!D63</f>
        <v>22836</v>
      </c>
      <c r="T64" s="61">
        <f>'Study 4a'!E63</f>
        <v>0</v>
      </c>
      <c r="U64" s="10"/>
      <c r="V64" s="89">
        <f>'Study 4b'!D63</f>
        <v>22836</v>
      </c>
      <c r="W64" s="61">
        <f>'Study 4b'!E63</f>
        <v>0</v>
      </c>
      <c r="X64" s="10"/>
    </row>
    <row r="65" spans="1:24" x14ac:dyDescent="0.25">
      <c r="A65" s="69" t="s">
        <v>99</v>
      </c>
      <c r="B65" s="1" t="s">
        <v>97</v>
      </c>
      <c r="C65" s="10"/>
      <c r="D65" s="89">
        <f>'Study 2'!$D64</f>
        <v>200000</v>
      </c>
      <c r="E65" s="61">
        <f>'Study 2'!$E64</f>
        <v>0</v>
      </c>
      <c r="F65" s="10"/>
      <c r="G65" s="89">
        <f>'Study 1'!D64</f>
        <v>200000</v>
      </c>
      <c r="H65" s="61">
        <f>'Study 1'!E64</f>
        <v>11476</v>
      </c>
      <c r="I65" s="10"/>
      <c r="J65" s="89">
        <f>'Study 1b'!D64</f>
        <v>200000</v>
      </c>
      <c r="K65" s="61">
        <f>'Study 1b'!E64</f>
        <v>0</v>
      </c>
      <c r="L65" s="10"/>
      <c r="M65" s="89">
        <f>'Study 3'!D64</f>
        <v>200000</v>
      </c>
      <c r="N65" s="61">
        <f>'Study 3'!E64</f>
        <v>65474</v>
      </c>
      <c r="O65" s="10"/>
      <c r="P65" s="89">
        <f>'Study 3b'!D64</f>
        <v>200000</v>
      </c>
      <c r="Q65" s="89">
        <f>'Study 3b'!E64</f>
        <v>4784</v>
      </c>
      <c r="R65" s="10"/>
      <c r="S65" s="89">
        <f>'Study 4a'!D64</f>
        <v>200000</v>
      </c>
      <c r="T65" s="61">
        <f>'Study 4a'!E64</f>
        <v>91831</v>
      </c>
      <c r="U65" s="10"/>
      <c r="V65" s="89">
        <f>'Study 4b'!D64</f>
        <v>200000</v>
      </c>
      <c r="W65" s="61">
        <f>'Study 4b'!E64</f>
        <v>85335</v>
      </c>
      <c r="X65" s="10"/>
    </row>
    <row r="66" spans="1:24" x14ac:dyDescent="0.25">
      <c r="A66" s="69" t="s">
        <v>100</v>
      </c>
      <c r="B66" s="1" t="s">
        <v>97</v>
      </c>
      <c r="C66" s="10"/>
      <c r="D66" s="89">
        <f>'Study 2'!$D65</f>
        <v>16450</v>
      </c>
      <c r="E66" s="61">
        <f>'Study 2'!$E65</f>
        <v>0</v>
      </c>
      <c r="F66" s="10"/>
      <c r="G66" s="89">
        <f>'Study 1'!D65</f>
        <v>16450</v>
      </c>
      <c r="H66" s="61">
        <f>'Study 1'!E65</f>
        <v>945</v>
      </c>
      <c r="I66" s="10"/>
      <c r="J66" s="89">
        <f>'Study 1b'!D65</f>
        <v>16450</v>
      </c>
      <c r="K66" s="61">
        <f>'Study 1b'!E65</f>
        <v>0</v>
      </c>
      <c r="L66" s="10"/>
      <c r="M66" s="89">
        <f>'Study 3'!D65</f>
        <v>16450</v>
      </c>
      <c r="N66" s="61">
        <f>'Study 3'!E65</f>
        <v>5388</v>
      </c>
      <c r="O66" s="10"/>
      <c r="P66" s="89">
        <f>'Study 3b'!D65</f>
        <v>16450</v>
      </c>
      <c r="Q66" s="89">
        <f>'Study 3b'!E65</f>
        <v>395</v>
      </c>
      <c r="R66" s="10"/>
      <c r="S66" s="89">
        <f>'Study 4a'!D65</f>
        <v>16450</v>
      </c>
      <c r="T66" s="61">
        <f>'Study 4a'!E65</f>
        <v>7557</v>
      </c>
      <c r="U66" s="10"/>
      <c r="V66" s="89">
        <f>'Study 4b'!D65</f>
        <v>16450</v>
      </c>
      <c r="W66" s="61">
        <f>'Study 4b'!E65</f>
        <v>7023</v>
      </c>
      <c r="X66" s="10"/>
    </row>
    <row r="67" spans="1:24" x14ac:dyDescent="0.25">
      <c r="A67" s="69" t="s">
        <v>101</v>
      </c>
      <c r="B67" s="1" t="s">
        <v>102</v>
      </c>
      <c r="C67" s="10"/>
      <c r="D67" s="89">
        <f>'Study 2'!$D66</f>
        <v>3975</v>
      </c>
      <c r="E67" s="61">
        <f>'Study 2'!$E66</f>
        <v>0</v>
      </c>
      <c r="F67" s="10"/>
      <c r="G67" s="89">
        <f>'Study 1'!D66</f>
        <v>3975</v>
      </c>
      <c r="H67" s="61">
        <f>'Study 1'!E66</f>
        <v>0</v>
      </c>
      <c r="I67" s="10"/>
      <c r="J67" s="89">
        <f>'Study 1b'!D66</f>
        <v>3975</v>
      </c>
      <c r="K67" s="61">
        <f>'Study 1b'!E66</f>
        <v>0</v>
      </c>
      <c r="L67" s="10"/>
      <c r="M67" s="89">
        <f>'Study 3'!D66</f>
        <v>3975</v>
      </c>
      <c r="N67" s="61">
        <f>'Study 3'!E66</f>
        <v>0</v>
      </c>
      <c r="O67" s="10"/>
      <c r="P67" s="89">
        <f>'Study 3b'!D66</f>
        <v>3975</v>
      </c>
      <c r="Q67" s="89">
        <f>'Study 3b'!E66</f>
        <v>0</v>
      </c>
      <c r="R67" s="10"/>
      <c r="S67" s="89">
        <f>'Study 4a'!D66</f>
        <v>3975</v>
      </c>
      <c r="T67" s="61">
        <f>'Study 4a'!E66</f>
        <v>0</v>
      </c>
      <c r="U67" s="10"/>
      <c r="V67" s="89">
        <f>'Study 4b'!D66</f>
        <v>3975</v>
      </c>
      <c r="W67" s="61">
        <f>'Study 4b'!E66</f>
        <v>0</v>
      </c>
      <c r="X67" s="10"/>
    </row>
    <row r="68" spans="1:24" x14ac:dyDescent="0.25">
      <c r="A68" s="69" t="s">
        <v>103</v>
      </c>
      <c r="B68" s="1" t="s">
        <v>104</v>
      </c>
      <c r="C68" s="10"/>
      <c r="D68" s="89">
        <f>'Study 2'!$D67</f>
        <v>471</v>
      </c>
      <c r="E68" s="61">
        <f>'Study 2'!$E67</f>
        <v>0</v>
      </c>
      <c r="F68" s="10"/>
      <c r="G68" s="89">
        <f>'Study 1'!D67</f>
        <v>471</v>
      </c>
      <c r="H68" s="61">
        <f>'Study 1'!E67</f>
        <v>15</v>
      </c>
      <c r="I68" s="10"/>
      <c r="J68" s="89">
        <f>'Study 1b'!D67</f>
        <v>471</v>
      </c>
      <c r="K68" s="61">
        <f>'Study 1b'!E67</f>
        <v>0</v>
      </c>
      <c r="L68" s="10"/>
      <c r="M68" s="89">
        <f>'Study 3'!D67</f>
        <v>471</v>
      </c>
      <c r="N68" s="61">
        <f>'Study 3'!E67</f>
        <v>125</v>
      </c>
      <c r="O68" s="10"/>
      <c r="P68" s="89">
        <f>'Study 3b'!D67</f>
        <v>471</v>
      </c>
      <c r="Q68" s="89">
        <f>'Study 3b'!E67</f>
        <v>8</v>
      </c>
      <c r="R68" s="10"/>
      <c r="S68" s="89">
        <f>'Study 4a'!D67</f>
        <v>471</v>
      </c>
      <c r="T68" s="61">
        <f>'Study 4a'!E67</f>
        <v>203</v>
      </c>
      <c r="U68" s="10"/>
      <c r="V68" s="89">
        <f>'Study 4b'!D67</f>
        <v>471</v>
      </c>
      <c r="W68" s="61">
        <f>'Study 4b'!E67</f>
        <v>174</v>
      </c>
      <c r="X68" s="10"/>
    </row>
    <row r="69" spans="1:24" x14ac:dyDescent="0.25">
      <c r="A69" s="69" t="s">
        <v>105</v>
      </c>
      <c r="B69" s="1" t="s">
        <v>106</v>
      </c>
      <c r="C69" s="10"/>
      <c r="D69" s="89">
        <f>'Study 2'!$D68</f>
        <v>11418</v>
      </c>
      <c r="E69" s="61">
        <f>'Study 2'!$E68</f>
        <v>0</v>
      </c>
      <c r="F69" s="10"/>
      <c r="G69" s="89">
        <f>'Study 1'!D68</f>
        <v>11418</v>
      </c>
      <c r="H69" s="61">
        <f>'Study 1'!E68</f>
        <v>0</v>
      </c>
      <c r="I69" s="10"/>
      <c r="J69" s="89">
        <f>'Study 1b'!D68</f>
        <v>11418</v>
      </c>
      <c r="K69" s="61">
        <f>'Study 1b'!E68</f>
        <v>0</v>
      </c>
      <c r="L69" s="10"/>
      <c r="M69" s="89">
        <f>'Study 3'!D68</f>
        <v>11418</v>
      </c>
      <c r="N69" s="61">
        <f>'Study 3'!E68</f>
        <v>0</v>
      </c>
      <c r="O69" s="10"/>
      <c r="P69" s="89">
        <f>'Study 3b'!D68</f>
        <v>11418</v>
      </c>
      <c r="Q69" s="89">
        <f>'Study 3b'!E68</f>
        <v>0</v>
      </c>
      <c r="R69" s="10"/>
      <c r="S69" s="89">
        <f>'Study 4a'!D68</f>
        <v>11418</v>
      </c>
      <c r="T69" s="61">
        <f>'Study 4a'!E68</f>
        <v>0</v>
      </c>
      <c r="U69" s="10"/>
      <c r="V69" s="89">
        <f>'Study 4b'!D68</f>
        <v>11418</v>
      </c>
      <c r="W69" s="61">
        <f>'Study 4b'!E68</f>
        <v>0</v>
      </c>
      <c r="X69" s="10"/>
    </row>
    <row r="70" spans="1:24" x14ac:dyDescent="0.25">
      <c r="A70" s="69" t="s">
        <v>107</v>
      </c>
      <c r="B70" s="1" t="s">
        <v>108</v>
      </c>
      <c r="C70" s="10"/>
      <c r="D70" s="89">
        <f>'Study 2'!$D69</f>
        <v>11418</v>
      </c>
      <c r="E70" s="61">
        <f>'Study 2'!$E69</f>
        <v>0</v>
      </c>
      <c r="F70" s="10"/>
      <c r="G70" s="89">
        <f>'Study 1'!D69</f>
        <v>11418</v>
      </c>
      <c r="H70" s="61">
        <f>'Study 1'!E69</f>
        <v>0</v>
      </c>
      <c r="I70" s="10"/>
      <c r="J70" s="89">
        <f>'Study 1b'!D69</f>
        <v>11418</v>
      </c>
      <c r="K70" s="61">
        <f>'Study 1b'!E69</f>
        <v>0</v>
      </c>
      <c r="L70" s="10"/>
      <c r="M70" s="89">
        <f>'Study 3'!D69</f>
        <v>11418</v>
      </c>
      <c r="N70" s="61">
        <f>'Study 3'!E69</f>
        <v>0</v>
      </c>
      <c r="O70" s="10"/>
      <c r="P70" s="89">
        <f>'Study 3b'!D69</f>
        <v>11418</v>
      </c>
      <c r="Q70" s="89">
        <f>'Study 3b'!E69</f>
        <v>0</v>
      </c>
      <c r="R70" s="10"/>
      <c r="S70" s="89">
        <f>'Study 4a'!D69</f>
        <v>11418</v>
      </c>
      <c r="T70" s="61">
        <f>'Study 4a'!E69</f>
        <v>0</v>
      </c>
      <c r="U70" s="10"/>
      <c r="V70" s="89">
        <f>'Study 4b'!D69</f>
        <v>11418</v>
      </c>
      <c r="W70" s="61">
        <f>'Study 4b'!E69</f>
        <v>0</v>
      </c>
      <c r="X70" s="10"/>
    </row>
    <row r="71" spans="1:24" x14ac:dyDescent="0.25">
      <c r="A71" s="69" t="s">
        <v>109</v>
      </c>
      <c r="B71" s="1" t="s">
        <v>110</v>
      </c>
      <c r="C71" s="10"/>
      <c r="D71" s="89">
        <f>'Study 2'!$D70</f>
        <v>5909</v>
      </c>
      <c r="E71" s="61">
        <f>'Study 2'!$E70</f>
        <v>0</v>
      </c>
      <c r="F71" s="10"/>
      <c r="G71" s="89">
        <f>'Study 1'!D70</f>
        <v>5909</v>
      </c>
      <c r="H71" s="61">
        <f>'Study 1'!E70</f>
        <v>175</v>
      </c>
      <c r="I71" s="10"/>
      <c r="J71" s="89">
        <f>'Study 1b'!D70</f>
        <v>5909</v>
      </c>
      <c r="K71" s="61">
        <f>'Study 1b'!E70</f>
        <v>0</v>
      </c>
      <c r="L71" s="10"/>
      <c r="M71" s="89">
        <f>'Study 3'!D70</f>
        <v>5909</v>
      </c>
      <c r="N71" s="61">
        <f>'Study 3'!E70</f>
        <v>1527</v>
      </c>
      <c r="O71" s="10"/>
      <c r="P71" s="89">
        <f>'Study 3b'!D70</f>
        <v>5909</v>
      </c>
      <c r="Q71" s="89">
        <f>'Study 3b'!E70</f>
        <v>81</v>
      </c>
      <c r="R71" s="10"/>
      <c r="S71" s="89">
        <f>'Study 4a'!D70</f>
        <v>5909</v>
      </c>
      <c r="T71" s="61">
        <f>'Study 4a'!E70</f>
        <v>2497</v>
      </c>
      <c r="U71" s="10"/>
      <c r="V71" s="89">
        <f>'Study 4b'!D70</f>
        <v>5909</v>
      </c>
      <c r="W71" s="61">
        <f>'Study 4b'!E70</f>
        <v>2139</v>
      </c>
      <c r="X71" s="10"/>
    </row>
    <row r="72" spans="1:24" x14ac:dyDescent="0.25">
      <c r="A72" s="69" t="s">
        <v>111</v>
      </c>
      <c r="B72" s="1" t="s">
        <v>112</v>
      </c>
      <c r="C72" s="10"/>
      <c r="D72" s="89">
        <f>'Study 2'!$D71</f>
        <v>7161</v>
      </c>
      <c r="E72" s="61">
        <f>'Study 2'!$E71</f>
        <v>0</v>
      </c>
      <c r="F72" s="10"/>
      <c r="G72" s="89">
        <f>'Study 1'!D71</f>
        <v>7161</v>
      </c>
      <c r="H72" s="61">
        <f>'Study 1'!E71</f>
        <v>412</v>
      </c>
      <c r="I72" s="10"/>
      <c r="J72" s="89">
        <f>'Study 1b'!D71</f>
        <v>7161</v>
      </c>
      <c r="K72" s="61">
        <f>'Study 1b'!E71</f>
        <v>0</v>
      </c>
      <c r="L72" s="10"/>
      <c r="M72" s="89">
        <f>'Study 3'!D71</f>
        <v>7161</v>
      </c>
      <c r="N72" s="61">
        <f>'Study 3'!E71</f>
        <v>2485</v>
      </c>
      <c r="O72" s="10"/>
      <c r="P72" s="89">
        <f>'Study 3b'!D71</f>
        <v>7161</v>
      </c>
      <c r="Q72" s="89">
        <f>'Study 3b'!E71</f>
        <v>172</v>
      </c>
      <c r="R72" s="10"/>
      <c r="S72" s="89">
        <f>'Study 4a'!D71</f>
        <v>7161</v>
      </c>
      <c r="T72" s="61">
        <f>'Study 4a'!E71</f>
        <v>3698</v>
      </c>
      <c r="U72" s="10"/>
      <c r="V72" s="89">
        <f>'Study 4b'!D71</f>
        <v>7161</v>
      </c>
      <c r="W72" s="61">
        <f>'Study 4b'!E71</f>
        <v>3251</v>
      </c>
      <c r="X72" s="10"/>
    </row>
    <row r="73" spans="1:24" x14ac:dyDescent="0.25">
      <c r="A73" s="69" t="s">
        <v>113</v>
      </c>
      <c r="B73" s="1" t="s">
        <v>114</v>
      </c>
      <c r="C73" s="10"/>
      <c r="D73" s="89">
        <f>'Study 2'!$D72</f>
        <v>10795</v>
      </c>
      <c r="E73" s="61">
        <f>'Study 2'!$E72</f>
        <v>0</v>
      </c>
      <c r="F73" s="10"/>
      <c r="G73" s="89">
        <f>'Study 1'!D72</f>
        <v>10795</v>
      </c>
      <c r="H73" s="61">
        <f>'Study 1'!E72</f>
        <v>0</v>
      </c>
      <c r="I73" s="10"/>
      <c r="J73" s="89">
        <f>'Study 1b'!D72</f>
        <v>10795</v>
      </c>
      <c r="K73" s="61">
        <f>'Study 1b'!E72</f>
        <v>0</v>
      </c>
      <c r="L73" s="10"/>
      <c r="M73" s="89">
        <f>'Study 3'!D72</f>
        <v>10795</v>
      </c>
      <c r="N73" s="61">
        <f>'Study 3'!E72</f>
        <v>0</v>
      </c>
      <c r="O73" s="10"/>
      <c r="P73" s="89">
        <f>'Study 3b'!D72</f>
        <v>10795</v>
      </c>
      <c r="Q73" s="89">
        <f>'Study 3b'!E72</f>
        <v>0</v>
      </c>
      <c r="R73" s="10"/>
      <c r="S73" s="89">
        <f>'Study 4a'!D72</f>
        <v>10795</v>
      </c>
      <c r="T73" s="61">
        <f>'Study 4a'!E72</f>
        <v>0</v>
      </c>
      <c r="U73" s="10"/>
      <c r="V73" s="89">
        <f>'Study 4b'!D72</f>
        <v>10795</v>
      </c>
      <c r="W73" s="61">
        <f>'Study 4b'!E72</f>
        <v>0</v>
      </c>
      <c r="X73" s="10"/>
    </row>
    <row r="74" spans="1:24" x14ac:dyDescent="0.25">
      <c r="A74" s="69" t="s">
        <v>115</v>
      </c>
      <c r="B74" s="1" t="s">
        <v>114</v>
      </c>
      <c r="C74" s="10"/>
      <c r="D74" s="89">
        <f>'Study 2'!$D73</f>
        <v>2718</v>
      </c>
      <c r="E74" s="61">
        <f>'Study 2'!$E73</f>
        <v>0</v>
      </c>
      <c r="F74" s="10"/>
      <c r="G74" s="89">
        <f>'Study 1'!D73</f>
        <v>2718</v>
      </c>
      <c r="H74" s="61">
        <f>'Study 1'!E73</f>
        <v>81</v>
      </c>
      <c r="I74" s="10"/>
      <c r="J74" s="89">
        <f>'Study 1b'!D73</f>
        <v>2718</v>
      </c>
      <c r="K74" s="61">
        <f>'Study 1b'!E73</f>
        <v>0</v>
      </c>
      <c r="L74" s="10"/>
      <c r="M74" s="89">
        <f>'Study 3'!D73</f>
        <v>2718</v>
      </c>
      <c r="N74" s="61">
        <f>'Study 3'!E73</f>
        <v>705</v>
      </c>
      <c r="O74" s="10"/>
      <c r="P74" s="89">
        <f>'Study 3b'!D73</f>
        <v>2718</v>
      </c>
      <c r="Q74" s="89">
        <f>'Study 3b'!E73</f>
        <v>38</v>
      </c>
      <c r="R74" s="10"/>
      <c r="S74" s="89">
        <f>'Study 4a'!D73</f>
        <v>2718</v>
      </c>
      <c r="T74" s="61">
        <f>'Study 4a'!E73</f>
        <v>1151</v>
      </c>
      <c r="U74" s="10"/>
      <c r="V74" s="89">
        <f>'Study 4b'!D73</f>
        <v>2718</v>
      </c>
      <c r="W74" s="61">
        <f>'Study 4b'!E73</f>
        <v>985</v>
      </c>
      <c r="X74" s="10"/>
    </row>
    <row r="75" spans="1:24" x14ac:dyDescent="0.25">
      <c r="A75" s="69" t="s">
        <v>116</v>
      </c>
      <c r="B75" s="1" t="s">
        <v>114</v>
      </c>
      <c r="C75" s="10"/>
      <c r="D75" s="89">
        <f>'Study 2'!$D74</f>
        <v>2786</v>
      </c>
      <c r="E75" s="61">
        <f>'Study 2'!$E74</f>
        <v>0</v>
      </c>
      <c r="F75" s="10"/>
      <c r="G75" s="89">
        <f>'Study 1'!D74</f>
        <v>2786</v>
      </c>
      <c r="H75" s="61">
        <f>'Study 1'!E74</f>
        <v>83</v>
      </c>
      <c r="I75" s="10"/>
      <c r="J75" s="89">
        <f>'Study 1b'!D74</f>
        <v>2786</v>
      </c>
      <c r="K75" s="61">
        <f>'Study 1b'!E74</f>
        <v>0</v>
      </c>
      <c r="L75" s="10"/>
      <c r="M75" s="89">
        <f>'Study 3'!D74</f>
        <v>2786</v>
      </c>
      <c r="N75" s="61">
        <f>'Study 3'!E74</f>
        <v>722</v>
      </c>
      <c r="O75" s="10"/>
      <c r="P75" s="89">
        <f>'Study 3b'!D74</f>
        <v>2786</v>
      </c>
      <c r="Q75" s="89">
        <f>'Study 3b'!E74</f>
        <v>38</v>
      </c>
      <c r="R75" s="10"/>
      <c r="S75" s="89">
        <f>'Study 4a'!D74</f>
        <v>2786</v>
      </c>
      <c r="T75" s="61">
        <f>'Study 4a'!E74</f>
        <v>1179</v>
      </c>
      <c r="U75" s="10"/>
      <c r="V75" s="89">
        <f>'Study 4b'!D74</f>
        <v>2786</v>
      </c>
      <c r="W75" s="61">
        <f>'Study 4b'!E74</f>
        <v>1010</v>
      </c>
      <c r="X75" s="10"/>
    </row>
    <row r="76" spans="1:24" x14ac:dyDescent="0.25">
      <c r="A76" s="69" t="s">
        <v>117</v>
      </c>
      <c r="B76" s="1" t="s">
        <v>114</v>
      </c>
      <c r="C76" s="10"/>
      <c r="D76" s="89">
        <f>'Study 2'!$D75</f>
        <v>2651</v>
      </c>
      <c r="E76" s="61">
        <f>'Study 2'!$E75</f>
        <v>0</v>
      </c>
      <c r="F76" s="10"/>
      <c r="G76" s="89">
        <f>'Study 1'!D75</f>
        <v>2651</v>
      </c>
      <c r="H76" s="61">
        <f>'Study 1'!E75</f>
        <v>79</v>
      </c>
      <c r="I76" s="10"/>
      <c r="J76" s="89">
        <f>'Study 1b'!D75</f>
        <v>2651</v>
      </c>
      <c r="K76" s="61">
        <f>'Study 1b'!E75</f>
        <v>0</v>
      </c>
      <c r="L76" s="10"/>
      <c r="M76" s="89">
        <f>'Study 3'!D75</f>
        <v>2651</v>
      </c>
      <c r="N76" s="61">
        <f>'Study 3'!E75</f>
        <v>687</v>
      </c>
      <c r="O76" s="10"/>
      <c r="P76" s="89">
        <f>'Study 3b'!D75</f>
        <v>2651</v>
      </c>
      <c r="Q76" s="89">
        <f>'Study 3b'!E75</f>
        <v>38</v>
      </c>
      <c r="R76" s="10"/>
      <c r="S76" s="89">
        <f>'Study 4a'!D75</f>
        <v>2651</v>
      </c>
      <c r="T76" s="61">
        <f>'Study 4a'!E75</f>
        <v>1123</v>
      </c>
      <c r="U76" s="10"/>
      <c r="V76" s="89">
        <f>'Study 4b'!D75</f>
        <v>2651</v>
      </c>
      <c r="W76" s="61">
        <f>'Study 4b'!E75</f>
        <v>961</v>
      </c>
      <c r="X76" s="10"/>
    </row>
    <row r="77" spans="1:24" x14ac:dyDescent="0.25">
      <c r="A77" s="69" t="s">
        <v>118</v>
      </c>
      <c r="B77" s="1" t="s">
        <v>31</v>
      </c>
      <c r="C77" s="10"/>
      <c r="D77" s="89">
        <f>'Study 2'!$D76</f>
        <v>7664</v>
      </c>
      <c r="E77" s="61">
        <f>'Study 2'!$E76</f>
        <v>0</v>
      </c>
      <c r="F77" s="10"/>
      <c r="G77" s="89">
        <f>'Study 1'!D76</f>
        <v>7664</v>
      </c>
      <c r="H77" s="61">
        <f>'Study 1'!E76</f>
        <v>0</v>
      </c>
      <c r="I77" s="10"/>
      <c r="J77" s="89">
        <f>'Study 1b'!D76</f>
        <v>7664</v>
      </c>
      <c r="K77" s="61">
        <f>'Study 1b'!E76</f>
        <v>0</v>
      </c>
      <c r="L77" s="10"/>
      <c r="M77" s="89">
        <f>'Study 3'!D76</f>
        <v>7664</v>
      </c>
      <c r="N77" s="61">
        <f>'Study 3'!E76</f>
        <v>2417</v>
      </c>
      <c r="O77" s="10"/>
      <c r="P77" s="89">
        <f>'Study 3b'!D76</f>
        <v>7664</v>
      </c>
      <c r="Q77" s="89">
        <f>'Study 3b'!E76</f>
        <v>0</v>
      </c>
      <c r="R77" s="10"/>
      <c r="S77" s="89">
        <f>'Study 4a'!D76</f>
        <v>7664</v>
      </c>
      <c r="T77" s="61">
        <f>'Study 4a'!E76</f>
        <v>3048</v>
      </c>
      <c r="U77" s="10"/>
      <c r="V77" s="89">
        <f>'Study 4b'!D76</f>
        <v>7664</v>
      </c>
      <c r="W77" s="61">
        <f>'Study 4b'!E76</f>
        <v>2492</v>
      </c>
      <c r="X77" s="10"/>
    </row>
    <row r="78" spans="1:24" x14ac:dyDescent="0.25">
      <c r="A78" s="69" t="s">
        <v>119</v>
      </c>
      <c r="B78" s="1" t="s">
        <v>31</v>
      </c>
      <c r="C78" s="10"/>
      <c r="D78" s="89">
        <f>'Study 2'!$D77</f>
        <v>12796</v>
      </c>
      <c r="E78" s="61">
        <f>'Study 2'!$E77</f>
        <v>0</v>
      </c>
      <c r="F78" s="10"/>
      <c r="G78" s="89">
        <f>'Study 1'!D77</f>
        <v>12796</v>
      </c>
      <c r="H78" s="61">
        <f>'Study 1'!E77</f>
        <v>0</v>
      </c>
      <c r="I78" s="10"/>
      <c r="J78" s="89">
        <f>'Study 1b'!D77</f>
        <v>12796</v>
      </c>
      <c r="K78" s="61">
        <f>'Study 1b'!E77</f>
        <v>0</v>
      </c>
      <c r="L78" s="10"/>
      <c r="M78" s="89">
        <f>'Study 3'!D77</f>
        <v>12796</v>
      </c>
      <c r="N78" s="61">
        <f>'Study 3'!E77</f>
        <v>0</v>
      </c>
      <c r="O78" s="10"/>
      <c r="P78" s="89">
        <f>'Study 3b'!D77</f>
        <v>12796</v>
      </c>
      <c r="Q78" s="89">
        <f>'Study 3b'!E77</f>
        <v>0</v>
      </c>
      <c r="R78" s="10"/>
      <c r="S78" s="89">
        <f>'Study 4a'!D77</f>
        <v>12796</v>
      </c>
      <c r="T78" s="61">
        <f>'Study 4a'!E77</f>
        <v>0</v>
      </c>
      <c r="U78" s="10"/>
      <c r="V78" s="89">
        <f>'Study 4b'!D77</f>
        <v>12796</v>
      </c>
      <c r="W78" s="61">
        <f>'Study 4b'!E77</f>
        <v>0</v>
      </c>
      <c r="X78" s="10"/>
    </row>
    <row r="79" spans="1:24" x14ac:dyDescent="0.25">
      <c r="A79" s="69" t="s">
        <v>120</v>
      </c>
      <c r="B79" s="1" t="s">
        <v>121</v>
      </c>
      <c r="C79" s="10"/>
      <c r="D79" s="89">
        <f>'Study 2'!$D78</f>
        <v>2665</v>
      </c>
      <c r="E79" s="61">
        <f>'Study 2'!$E78</f>
        <v>0</v>
      </c>
      <c r="F79" s="10"/>
      <c r="G79" s="89">
        <f>'Study 1'!D78</f>
        <v>2665</v>
      </c>
      <c r="H79" s="61">
        <f>'Study 1'!E78</f>
        <v>0</v>
      </c>
      <c r="I79" s="10"/>
      <c r="J79" s="89">
        <f>'Study 1b'!D78</f>
        <v>2665</v>
      </c>
      <c r="K79" s="61">
        <f>'Study 1b'!E78</f>
        <v>0</v>
      </c>
      <c r="L79" s="10"/>
      <c r="M79" s="89">
        <f>'Study 3'!D78</f>
        <v>2665</v>
      </c>
      <c r="N79" s="61">
        <f>'Study 3'!E78</f>
        <v>0</v>
      </c>
      <c r="O79" s="10"/>
      <c r="P79" s="89">
        <f>'Study 3b'!D78</f>
        <v>2665</v>
      </c>
      <c r="Q79" s="89">
        <f>'Study 3b'!E78</f>
        <v>0</v>
      </c>
      <c r="R79" s="10"/>
      <c r="S79" s="89">
        <f>'Study 4a'!D78</f>
        <v>2665</v>
      </c>
      <c r="T79" s="61">
        <f>'Study 4a'!E78</f>
        <v>0</v>
      </c>
      <c r="U79" s="10"/>
      <c r="V79" s="89">
        <f>'Study 4b'!D78</f>
        <v>2665</v>
      </c>
      <c r="W79" s="61">
        <f>'Study 4b'!E78</f>
        <v>0</v>
      </c>
      <c r="X79" s="10"/>
    </row>
    <row r="80" spans="1:24" x14ac:dyDescent="0.25">
      <c r="A80" s="69" t="s">
        <v>122</v>
      </c>
      <c r="B80" s="1" t="s">
        <v>123</v>
      </c>
      <c r="C80" s="10"/>
      <c r="D80" s="89">
        <f>'Study 2'!$D79</f>
        <v>4866</v>
      </c>
      <c r="E80" s="61">
        <f>'Study 2'!$E79</f>
        <v>0</v>
      </c>
      <c r="F80" s="10"/>
      <c r="G80" s="89">
        <f>'Study 1'!D79</f>
        <v>4866</v>
      </c>
      <c r="H80" s="61">
        <f>'Study 1'!E79</f>
        <v>0</v>
      </c>
      <c r="I80" s="10"/>
      <c r="J80" s="89">
        <f>'Study 1b'!D79</f>
        <v>4866</v>
      </c>
      <c r="K80" s="61">
        <f>'Study 1b'!E79</f>
        <v>0</v>
      </c>
      <c r="L80" s="10"/>
      <c r="M80" s="89">
        <f>'Study 3'!D79</f>
        <v>4866</v>
      </c>
      <c r="N80" s="61">
        <f>'Study 3'!E79</f>
        <v>0</v>
      </c>
      <c r="O80" s="10"/>
      <c r="P80" s="89">
        <f>'Study 3b'!D79</f>
        <v>4866</v>
      </c>
      <c r="Q80" s="89">
        <f>'Study 3b'!E79</f>
        <v>0</v>
      </c>
      <c r="R80" s="10"/>
      <c r="S80" s="89">
        <f>'Study 4a'!D79</f>
        <v>4866</v>
      </c>
      <c r="T80" s="61">
        <f>'Study 4a'!E79</f>
        <v>0</v>
      </c>
      <c r="U80" s="10"/>
      <c r="V80" s="89">
        <f>'Study 4b'!D79</f>
        <v>4866</v>
      </c>
      <c r="W80" s="61">
        <f>'Study 4b'!E79</f>
        <v>0</v>
      </c>
      <c r="X80" s="10"/>
    </row>
    <row r="81" spans="1:24" x14ac:dyDescent="0.25">
      <c r="A81" s="69" t="s">
        <v>124</v>
      </c>
      <c r="B81" s="1" t="s">
        <v>123</v>
      </c>
      <c r="C81" s="10"/>
      <c r="D81" s="89">
        <f>'Study 2'!$D80</f>
        <v>15000</v>
      </c>
      <c r="E81" s="61">
        <f>'Study 2'!$E80</f>
        <v>0</v>
      </c>
      <c r="F81" s="10"/>
      <c r="G81" s="89">
        <f>'Study 1'!D80</f>
        <v>15000</v>
      </c>
      <c r="H81" s="61">
        <f>'Study 1'!E80</f>
        <v>0</v>
      </c>
      <c r="I81" s="10"/>
      <c r="J81" s="89">
        <f>'Study 1b'!D80</f>
        <v>15000</v>
      </c>
      <c r="K81" s="61">
        <f>'Study 1b'!E80</f>
        <v>0</v>
      </c>
      <c r="L81" s="10"/>
      <c r="M81" s="89">
        <f>'Study 3'!D80</f>
        <v>15000</v>
      </c>
      <c r="N81" s="61">
        <f>'Study 3'!E80</f>
        <v>0</v>
      </c>
      <c r="O81" s="10"/>
      <c r="P81" s="89">
        <f>'Study 3b'!D80</f>
        <v>15000</v>
      </c>
      <c r="Q81" s="89">
        <f>'Study 3b'!E80</f>
        <v>0</v>
      </c>
      <c r="R81" s="10"/>
      <c r="S81" s="89">
        <f>'Study 4a'!D80</f>
        <v>15000</v>
      </c>
      <c r="T81" s="61">
        <f>'Study 4a'!E80</f>
        <v>0</v>
      </c>
      <c r="U81" s="10"/>
      <c r="V81" s="89">
        <f>'Study 4b'!D80</f>
        <v>15000</v>
      </c>
      <c r="W81" s="61">
        <f>'Study 4b'!E80</f>
        <v>0</v>
      </c>
      <c r="X81" s="10"/>
    </row>
    <row r="82" spans="1:24" x14ac:dyDescent="0.25">
      <c r="A82" s="69" t="s">
        <v>125</v>
      </c>
      <c r="B82" s="1" t="s">
        <v>123</v>
      </c>
      <c r="C82" s="10"/>
      <c r="D82" s="89">
        <f>'Study 2'!$D81</f>
        <v>22000</v>
      </c>
      <c r="E82" s="61">
        <f>'Study 2'!$E81</f>
        <v>0</v>
      </c>
      <c r="F82" s="10"/>
      <c r="G82" s="89">
        <f>'Study 1'!D81</f>
        <v>22000</v>
      </c>
      <c r="H82" s="61">
        <f>'Study 1'!E81</f>
        <v>0</v>
      </c>
      <c r="I82" s="10"/>
      <c r="J82" s="89">
        <f>'Study 1b'!D81</f>
        <v>22000</v>
      </c>
      <c r="K82" s="61">
        <f>'Study 1b'!E81</f>
        <v>0</v>
      </c>
      <c r="L82" s="10"/>
      <c r="M82" s="89">
        <f>'Study 3'!D81</f>
        <v>22000</v>
      </c>
      <c r="N82" s="61">
        <f>'Study 3'!E81</f>
        <v>6931</v>
      </c>
      <c r="O82" s="10"/>
      <c r="P82" s="89">
        <f>'Study 3b'!D81</f>
        <v>22000</v>
      </c>
      <c r="Q82" s="89">
        <f>'Study 3b'!E81</f>
        <v>0</v>
      </c>
      <c r="R82" s="10"/>
      <c r="S82" s="89">
        <f>'Study 4a'!D81</f>
        <v>22000</v>
      </c>
      <c r="T82" s="61">
        <f>'Study 4a'!E81</f>
        <v>8741</v>
      </c>
      <c r="U82" s="10"/>
      <c r="V82" s="89">
        <f>'Study 4b'!D81</f>
        <v>22000</v>
      </c>
      <c r="W82" s="61">
        <f>'Study 4b'!E81</f>
        <v>7149</v>
      </c>
      <c r="X82" s="10"/>
    </row>
    <row r="83" spans="1:24" x14ac:dyDescent="0.25">
      <c r="A83" s="69" t="s">
        <v>126</v>
      </c>
      <c r="B83" s="1" t="s">
        <v>123</v>
      </c>
      <c r="C83" s="10"/>
      <c r="D83" s="89">
        <f>'Study 2'!$D82</f>
        <v>53969</v>
      </c>
      <c r="E83" s="61">
        <f>'Study 2'!$E82</f>
        <v>0</v>
      </c>
      <c r="F83" s="10"/>
      <c r="G83" s="89">
        <f>'Study 1'!D82</f>
        <v>53969</v>
      </c>
      <c r="H83" s="61">
        <f>'Study 1'!E82</f>
        <v>0</v>
      </c>
      <c r="I83" s="10"/>
      <c r="J83" s="89">
        <f>'Study 1b'!D82</f>
        <v>53969</v>
      </c>
      <c r="K83" s="61">
        <f>'Study 1b'!E82</f>
        <v>0</v>
      </c>
      <c r="L83" s="10"/>
      <c r="M83" s="89">
        <f>'Study 3'!D82</f>
        <v>53969</v>
      </c>
      <c r="N83" s="61">
        <f>'Study 3'!E82</f>
        <v>0</v>
      </c>
      <c r="O83" s="10"/>
      <c r="P83" s="89">
        <f>'Study 3b'!D82</f>
        <v>53969</v>
      </c>
      <c r="Q83" s="89">
        <f>'Study 3b'!E82</f>
        <v>0</v>
      </c>
      <c r="R83" s="10"/>
      <c r="S83" s="89">
        <f>'Study 4a'!D82</f>
        <v>53969</v>
      </c>
      <c r="T83" s="61">
        <f>'Study 4a'!E82</f>
        <v>0</v>
      </c>
      <c r="U83" s="10"/>
      <c r="V83" s="89">
        <f>'Study 4b'!D82</f>
        <v>53969</v>
      </c>
      <c r="W83" s="61">
        <f>'Study 4b'!E82</f>
        <v>0</v>
      </c>
      <c r="X83" s="10"/>
    </row>
    <row r="84" spans="1:24" x14ac:dyDescent="0.25">
      <c r="A84" s="69" t="s">
        <v>127</v>
      </c>
      <c r="B84" s="1" t="s">
        <v>123</v>
      </c>
      <c r="C84" s="10"/>
      <c r="D84" s="89">
        <f>'Study 2'!$D83</f>
        <v>19877</v>
      </c>
      <c r="E84" s="61">
        <f>'Study 2'!$E83</f>
        <v>0</v>
      </c>
      <c r="F84" s="10"/>
      <c r="G84" s="89">
        <f>'Study 1'!D83</f>
        <v>19877</v>
      </c>
      <c r="H84" s="61">
        <f>'Study 1'!E83</f>
        <v>0</v>
      </c>
      <c r="I84" s="10"/>
      <c r="J84" s="89">
        <f>'Study 1b'!D83</f>
        <v>19877</v>
      </c>
      <c r="K84" s="61">
        <f>'Study 1b'!E83</f>
        <v>0</v>
      </c>
      <c r="L84" s="10"/>
      <c r="M84" s="89">
        <f>'Study 3'!D83</f>
        <v>19877</v>
      </c>
      <c r="N84" s="61">
        <f>'Study 3'!E83</f>
        <v>0</v>
      </c>
      <c r="O84" s="10"/>
      <c r="P84" s="89">
        <f>'Study 3b'!D83</f>
        <v>19877</v>
      </c>
      <c r="Q84" s="89">
        <f>'Study 3b'!E83</f>
        <v>0</v>
      </c>
      <c r="R84" s="10"/>
      <c r="S84" s="89">
        <f>'Study 4a'!D83</f>
        <v>19877</v>
      </c>
      <c r="T84" s="61">
        <f>'Study 4a'!E83</f>
        <v>0</v>
      </c>
      <c r="U84" s="10"/>
      <c r="V84" s="89">
        <f>'Study 4b'!D83</f>
        <v>19877</v>
      </c>
      <c r="W84" s="61">
        <f>'Study 4b'!E83</f>
        <v>0</v>
      </c>
      <c r="X84" s="10"/>
    </row>
    <row r="85" spans="1:24" x14ac:dyDescent="0.25">
      <c r="A85" s="69" t="s">
        <v>128</v>
      </c>
      <c r="B85" s="1" t="s">
        <v>123</v>
      </c>
      <c r="C85" s="10"/>
      <c r="D85" s="89">
        <f>'Study 2'!$D84</f>
        <v>57089</v>
      </c>
      <c r="E85" s="61">
        <f>'Study 2'!$E84</f>
        <v>0</v>
      </c>
      <c r="F85" s="10"/>
      <c r="G85" s="89">
        <f>'Study 1'!D84</f>
        <v>57089</v>
      </c>
      <c r="H85" s="61">
        <f>'Study 1'!E84</f>
        <v>0</v>
      </c>
      <c r="I85" s="10"/>
      <c r="J85" s="89">
        <f>'Study 1b'!D84</f>
        <v>57089</v>
      </c>
      <c r="K85" s="61">
        <f>'Study 1b'!E84</f>
        <v>0</v>
      </c>
      <c r="L85" s="10"/>
      <c r="M85" s="89">
        <f>'Study 3'!D84</f>
        <v>57089</v>
      </c>
      <c r="N85" s="61">
        <f>'Study 3'!E84</f>
        <v>0</v>
      </c>
      <c r="O85" s="10"/>
      <c r="P85" s="89">
        <f>'Study 3b'!D84</f>
        <v>57089</v>
      </c>
      <c r="Q85" s="89">
        <f>'Study 3b'!E84</f>
        <v>0</v>
      </c>
      <c r="R85" s="10"/>
      <c r="S85" s="89">
        <f>'Study 4a'!D84</f>
        <v>57089</v>
      </c>
      <c r="T85" s="61">
        <f>'Study 4a'!E84</f>
        <v>0</v>
      </c>
      <c r="U85" s="10"/>
      <c r="V85" s="89">
        <f>'Study 4b'!D84</f>
        <v>57089</v>
      </c>
      <c r="W85" s="61">
        <f>'Study 4b'!E84</f>
        <v>0</v>
      </c>
      <c r="X85" s="10"/>
    </row>
    <row r="86" spans="1:24" x14ac:dyDescent="0.25">
      <c r="A86" s="69" t="s">
        <v>129</v>
      </c>
      <c r="B86" s="1" t="s">
        <v>123</v>
      </c>
      <c r="C86" s="10"/>
      <c r="D86" s="89">
        <f>'Study 2'!$D85</f>
        <v>41125</v>
      </c>
      <c r="E86" s="61">
        <f>'Study 2'!$E85</f>
        <v>0</v>
      </c>
      <c r="F86" s="10"/>
      <c r="G86" s="89">
        <f>'Study 1'!D85</f>
        <v>41125</v>
      </c>
      <c r="H86" s="61">
        <f>'Study 1'!E85</f>
        <v>0</v>
      </c>
      <c r="I86" s="10"/>
      <c r="J86" s="89">
        <f>'Study 1b'!D85</f>
        <v>41125</v>
      </c>
      <c r="K86" s="61">
        <f>'Study 1b'!E85</f>
        <v>0</v>
      </c>
      <c r="L86" s="10"/>
      <c r="M86" s="89">
        <f>'Study 3'!D85</f>
        <v>41125</v>
      </c>
      <c r="N86" s="61">
        <f>'Study 3'!E85</f>
        <v>12954</v>
      </c>
      <c r="O86" s="10"/>
      <c r="P86" s="89">
        <f>'Study 3b'!D85</f>
        <v>41125</v>
      </c>
      <c r="Q86" s="89">
        <f>'Study 3b'!E85</f>
        <v>0</v>
      </c>
      <c r="R86" s="10"/>
      <c r="S86" s="89">
        <f>'Study 4a'!D85</f>
        <v>41125</v>
      </c>
      <c r="T86" s="61">
        <f>'Study 4a'!E85</f>
        <v>16336</v>
      </c>
      <c r="U86" s="10"/>
      <c r="V86" s="89">
        <f>'Study 4b'!D85</f>
        <v>41125</v>
      </c>
      <c r="W86" s="61">
        <f>'Study 4b'!E85</f>
        <v>13363</v>
      </c>
      <c r="X86" s="10"/>
    </row>
    <row r="87" spans="1:24" x14ac:dyDescent="0.25">
      <c r="A87" s="69" t="s">
        <v>130</v>
      </c>
      <c r="B87" s="1" t="s">
        <v>123</v>
      </c>
      <c r="C87" s="10"/>
      <c r="D87" s="89">
        <f>'Study 2'!$D86</f>
        <v>17064</v>
      </c>
      <c r="E87" s="61">
        <f>'Study 2'!$E86</f>
        <v>0</v>
      </c>
      <c r="F87" s="10"/>
      <c r="G87" s="89">
        <f>'Study 1'!D86</f>
        <v>17064</v>
      </c>
      <c r="H87" s="61">
        <f>'Study 1'!E86</f>
        <v>0</v>
      </c>
      <c r="I87" s="10"/>
      <c r="J87" s="89">
        <f>'Study 1b'!D86</f>
        <v>17064</v>
      </c>
      <c r="K87" s="61">
        <f>'Study 1b'!E86</f>
        <v>0</v>
      </c>
      <c r="L87" s="10"/>
      <c r="M87" s="89">
        <f>'Study 3'!D86</f>
        <v>17064</v>
      </c>
      <c r="N87" s="61">
        <f>'Study 3'!E86</f>
        <v>5377</v>
      </c>
      <c r="O87" s="10"/>
      <c r="P87" s="89">
        <f>'Study 3b'!D86</f>
        <v>17064</v>
      </c>
      <c r="Q87" s="89">
        <f>'Study 3b'!E86</f>
        <v>0</v>
      </c>
      <c r="R87" s="10"/>
      <c r="S87" s="89">
        <f>'Study 4a'!D86</f>
        <v>17064</v>
      </c>
      <c r="T87" s="61">
        <f>'Study 4a'!E86</f>
        <v>6781</v>
      </c>
      <c r="U87" s="10"/>
      <c r="V87" s="89">
        <f>'Study 4b'!D86</f>
        <v>17064</v>
      </c>
      <c r="W87" s="61">
        <f>'Study 4b'!E86</f>
        <v>5547</v>
      </c>
      <c r="X87" s="10"/>
    </row>
    <row r="88" spans="1:24" x14ac:dyDescent="0.25">
      <c r="A88" s="69" t="s">
        <v>131</v>
      </c>
      <c r="B88" s="1" t="s">
        <v>132</v>
      </c>
      <c r="C88" s="10"/>
      <c r="D88" s="89">
        <f>'Study 2'!$D87</f>
        <v>1832</v>
      </c>
      <c r="E88" s="61">
        <f>'Study 2'!$E87</f>
        <v>0</v>
      </c>
      <c r="F88" s="10"/>
      <c r="G88" s="89">
        <f>'Study 1'!D87</f>
        <v>1832</v>
      </c>
      <c r="H88" s="61">
        <f>'Study 1'!E87</f>
        <v>0</v>
      </c>
      <c r="I88" s="10"/>
      <c r="J88" s="89">
        <f>'Study 1b'!D87</f>
        <v>1832</v>
      </c>
      <c r="K88" s="61">
        <f>'Study 1b'!E87</f>
        <v>0</v>
      </c>
      <c r="L88" s="10"/>
      <c r="M88" s="89">
        <f>'Study 3'!D87</f>
        <v>1832</v>
      </c>
      <c r="N88" s="61">
        <f>'Study 3'!E87</f>
        <v>0</v>
      </c>
      <c r="O88" s="10"/>
      <c r="P88" s="89">
        <f>'Study 3b'!D87</f>
        <v>1832</v>
      </c>
      <c r="Q88" s="89">
        <f>'Study 3b'!E87</f>
        <v>0</v>
      </c>
      <c r="R88" s="10"/>
      <c r="S88" s="89">
        <f>'Study 4a'!D87</f>
        <v>1832</v>
      </c>
      <c r="T88" s="61">
        <f>'Study 4a'!E87</f>
        <v>0</v>
      </c>
      <c r="U88" s="10"/>
      <c r="V88" s="89">
        <f>'Study 4b'!D87</f>
        <v>1832</v>
      </c>
      <c r="W88" s="61">
        <f>'Study 4b'!E87</f>
        <v>0</v>
      </c>
      <c r="X88" s="10"/>
    </row>
    <row r="89" spans="1:24" x14ac:dyDescent="0.25">
      <c r="A89" s="69" t="s">
        <v>133</v>
      </c>
      <c r="B89" s="1" t="s">
        <v>134</v>
      </c>
      <c r="C89" s="10"/>
      <c r="D89" s="89">
        <f>'Study 2'!$D88</f>
        <v>132990</v>
      </c>
      <c r="E89" s="61">
        <f>'Study 2'!$E88</f>
        <v>0</v>
      </c>
      <c r="F89" s="10"/>
      <c r="G89" s="89">
        <f>'Study 1'!D88</f>
        <v>132990</v>
      </c>
      <c r="H89" s="61">
        <f>'Study 1'!E88</f>
        <v>0</v>
      </c>
      <c r="I89" s="10"/>
      <c r="J89" s="89">
        <f>'Study 1b'!D88</f>
        <v>132990</v>
      </c>
      <c r="K89" s="61">
        <f>'Study 1b'!E88</f>
        <v>0</v>
      </c>
      <c r="L89" s="10"/>
      <c r="M89" s="89">
        <f>'Study 3'!D88</f>
        <v>132990</v>
      </c>
      <c r="N89" s="61">
        <f>'Study 3'!E88</f>
        <v>0</v>
      </c>
      <c r="O89" s="10"/>
      <c r="P89" s="89">
        <f>'Study 3b'!D88</f>
        <v>132990</v>
      </c>
      <c r="Q89" s="89">
        <f>'Study 3b'!E88</f>
        <v>0</v>
      </c>
      <c r="R89" s="10"/>
      <c r="S89" s="89">
        <f>'Study 4a'!D88</f>
        <v>132990</v>
      </c>
      <c r="T89" s="61">
        <f>'Study 4a'!E88</f>
        <v>0</v>
      </c>
      <c r="U89" s="10"/>
      <c r="V89" s="89">
        <f>'Study 4b'!D88</f>
        <v>132990</v>
      </c>
      <c r="W89" s="61">
        <f>'Study 4b'!E88</f>
        <v>0</v>
      </c>
      <c r="X89" s="10"/>
    </row>
    <row r="90" spans="1:24" x14ac:dyDescent="0.25">
      <c r="A90" s="69" t="s">
        <v>135</v>
      </c>
      <c r="B90" s="1" t="s">
        <v>136</v>
      </c>
      <c r="C90" s="10"/>
      <c r="D90" s="89">
        <f>'Study 2'!$D89</f>
        <v>10000</v>
      </c>
      <c r="E90" s="61">
        <f>'Study 2'!$E89</f>
        <v>0</v>
      </c>
      <c r="F90" s="10"/>
      <c r="G90" s="89">
        <f>'Study 1'!D89</f>
        <v>10000</v>
      </c>
      <c r="H90" s="61">
        <f>'Study 1'!E89</f>
        <v>294</v>
      </c>
      <c r="I90" s="10"/>
      <c r="J90" s="89">
        <f>'Study 1b'!D89</f>
        <v>10000</v>
      </c>
      <c r="K90" s="61">
        <f>'Study 1b'!E89</f>
        <v>0</v>
      </c>
      <c r="L90" s="10"/>
      <c r="M90" s="89">
        <f>'Study 3'!D89</f>
        <v>10000</v>
      </c>
      <c r="N90" s="61">
        <f>'Study 3'!E89</f>
        <v>2582</v>
      </c>
      <c r="O90" s="10"/>
      <c r="P90" s="89">
        <f>'Study 3b'!D89</f>
        <v>10000</v>
      </c>
      <c r="Q90" s="89">
        <f>'Study 3b'!E89</f>
        <v>137</v>
      </c>
      <c r="R90" s="10"/>
      <c r="S90" s="89">
        <f>'Study 4a'!D89</f>
        <v>10000</v>
      </c>
      <c r="T90" s="61">
        <f>'Study 4a'!E89</f>
        <v>4220</v>
      </c>
      <c r="U90" s="10"/>
      <c r="V90" s="89">
        <f>'Study 4b'!D89</f>
        <v>10000</v>
      </c>
      <c r="W90" s="61">
        <f>'Study 4b'!E89</f>
        <v>3615</v>
      </c>
      <c r="X90" s="10"/>
    </row>
    <row r="91" spans="1:24" x14ac:dyDescent="0.25">
      <c r="A91" s="69" t="s">
        <v>137</v>
      </c>
      <c r="B91" s="1" t="s">
        <v>138</v>
      </c>
      <c r="C91" s="10"/>
      <c r="D91" s="89">
        <f>'Study 2'!$D90</f>
        <v>12796</v>
      </c>
      <c r="E91" s="61">
        <f>'Study 2'!$E90</f>
        <v>0</v>
      </c>
      <c r="F91" s="10"/>
      <c r="G91" s="89">
        <f>'Study 1'!D90</f>
        <v>12796</v>
      </c>
      <c r="H91" s="61">
        <f>'Study 1'!E90</f>
        <v>376</v>
      </c>
      <c r="I91" s="10"/>
      <c r="J91" s="89">
        <f>'Study 1b'!D90</f>
        <v>12796</v>
      </c>
      <c r="K91" s="61">
        <f>'Study 1b'!E90</f>
        <v>0</v>
      </c>
      <c r="L91" s="10"/>
      <c r="M91" s="89">
        <f>'Study 3'!D90</f>
        <v>12796</v>
      </c>
      <c r="N91" s="61">
        <f>'Study 3'!E90</f>
        <v>3303</v>
      </c>
      <c r="O91" s="10"/>
      <c r="P91" s="89">
        <f>'Study 3b'!D90</f>
        <v>12796</v>
      </c>
      <c r="Q91" s="89">
        <f>'Study 3b'!E90</f>
        <v>175</v>
      </c>
      <c r="R91" s="10"/>
      <c r="S91" s="89">
        <f>'Study 4a'!D90</f>
        <v>12796</v>
      </c>
      <c r="T91" s="61">
        <f>'Study 4a'!E90</f>
        <v>5398</v>
      </c>
      <c r="U91" s="10"/>
      <c r="V91" s="89">
        <f>'Study 4b'!D90</f>
        <v>12796</v>
      </c>
      <c r="W91" s="61">
        <f>'Study 4b'!E90</f>
        <v>4625</v>
      </c>
      <c r="X91" s="10"/>
    </row>
    <row r="92" spans="1:24" x14ac:dyDescent="0.25">
      <c r="A92" s="69" t="s">
        <v>139</v>
      </c>
      <c r="B92" s="1" t="s">
        <v>138</v>
      </c>
      <c r="C92" s="10"/>
      <c r="D92" s="89">
        <f>'Study 2'!$D91</f>
        <v>7664</v>
      </c>
      <c r="E92" s="61">
        <f>'Study 2'!$E91</f>
        <v>0</v>
      </c>
      <c r="F92" s="10"/>
      <c r="G92" s="89">
        <f>'Study 1'!D91</f>
        <v>7664</v>
      </c>
      <c r="H92" s="61">
        <f>'Study 1'!E91</f>
        <v>226</v>
      </c>
      <c r="I92" s="10"/>
      <c r="J92" s="89">
        <f>'Study 1b'!D91</f>
        <v>7664</v>
      </c>
      <c r="K92" s="61">
        <f>'Study 1b'!E91</f>
        <v>0</v>
      </c>
      <c r="L92" s="10"/>
      <c r="M92" s="89">
        <f>'Study 3'!D91</f>
        <v>7664</v>
      </c>
      <c r="N92" s="61">
        <f>'Study 3'!E91</f>
        <v>1979</v>
      </c>
      <c r="O92" s="10"/>
      <c r="P92" s="89">
        <f>'Study 3b'!D91</f>
        <v>7664</v>
      </c>
      <c r="Q92" s="89">
        <f>'Study 3b'!E91</f>
        <v>105</v>
      </c>
      <c r="R92" s="10"/>
      <c r="S92" s="89">
        <f>'Study 4a'!D91</f>
        <v>7664</v>
      </c>
      <c r="T92" s="61">
        <f>'Study 4a'!E91</f>
        <v>3234</v>
      </c>
      <c r="U92" s="10"/>
      <c r="V92" s="89">
        <f>'Study 4b'!D91</f>
        <v>7664</v>
      </c>
      <c r="W92" s="61">
        <f>'Study 4b'!E91</f>
        <v>2771</v>
      </c>
      <c r="X92" s="10"/>
    </row>
    <row r="93" spans="1:24" x14ac:dyDescent="0.25">
      <c r="A93" s="69" t="s">
        <v>140</v>
      </c>
      <c r="B93" s="1" t="s">
        <v>141</v>
      </c>
      <c r="C93" s="10"/>
      <c r="D93" s="89">
        <f>'Study 2'!$D92</f>
        <v>3690</v>
      </c>
      <c r="E93" s="61">
        <f>'Study 2'!$E92</f>
        <v>0</v>
      </c>
      <c r="F93" s="10"/>
      <c r="G93" s="89">
        <f>'Study 1'!D92</f>
        <v>3690</v>
      </c>
      <c r="H93" s="61">
        <f>'Study 1'!E92</f>
        <v>0</v>
      </c>
      <c r="I93" s="10"/>
      <c r="J93" s="89">
        <f>'Study 1b'!D92</f>
        <v>3690</v>
      </c>
      <c r="K93" s="61">
        <f>'Study 1b'!E92</f>
        <v>0</v>
      </c>
      <c r="L93" s="10"/>
      <c r="M93" s="89">
        <f>'Study 3'!D92</f>
        <v>3690</v>
      </c>
      <c r="N93" s="61">
        <f>'Study 3'!E92</f>
        <v>0</v>
      </c>
      <c r="O93" s="10"/>
      <c r="P93" s="89">
        <f>'Study 3b'!D92</f>
        <v>3690</v>
      </c>
      <c r="Q93" s="89">
        <f>'Study 3b'!E92</f>
        <v>0</v>
      </c>
      <c r="R93" s="10"/>
      <c r="S93" s="89">
        <f>'Study 4a'!D92</f>
        <v>3690</v>
      </c>
      <c r="T93" s="61">
        <f>'Study 4a'!E92</f>
        <v>0</v>
      </c>
      <c r="U93" s="10"/>
      <c r="V93" s="89">
        <f>'Study 4b'!D92</f>
        <v>3690</v>
      </c>
      <c r="W93" s="61">
        <f>'Study 4b'!E92</f>
        <v>0</v>
      </c>
      <c r="X93" s="10"/>
    </row>
    <row r="94" spans="1:24" x14ac:dyDescent="0.25">
      <c r="A94" s="69" t="s">
        <v>142</v>
      </c>
      <c r="B94" s="1" t="s">
        <v>143</v>
      </c>
      <c r="C94" s="10"/>
      <c r="D94" s="89">
        <f>'Study 2'!$D93</f>
        <v>10230</v>
      </c>
      <c r="E94" s="61">
        <f>'Study 2'!$E93</f>
        <v>0</v>
      </c>
      <c r="F94" s="10"/>
      <c r="G94" s="89">
        <f>'Study 1'!D93</f>
        <v>10230</v>
      </c>
      <c r="H94" s="61">
        <f>'Study 1'!E93</f>
        <v>302</v>
      </c>
      <c r="I94" s="10"/>
      <c r="J94" s="89">
        <f>'Study 1b'!D93</f>
        <v>10230</v>
      </c>
      <c r="K94" s="61">
        <f>'Study 1b'!E93</f>
        <v>0</v>
      </c>
      <c r="L94" s="10"/>
      <c r="M94" s="89">
        <f>'Study 3'!D93</f>
        <v>10230</v>
      </c>
      <c r="N94" s="61">
        <f>'Study 3'!E93</f>
        <v>2866</v>
      </c>
      <c r="O94" s="10"/>
      <c r="P94" s="89">
        <f>'Study 3b'!D93</f>
        <v>10230</v>
      </c>
      <c r="Q94" s="89">
        <f>'Study 3b'!E93</f>
        <v>140</v>
      </c>
      <c r="R94" s="10"/>
      <c r="S94" s="89">
        <f>'Study 4a'!D93</f>
        <v>10230</v>
      </c>
      <c r="T94" s="61">
        <f>'Study 4a'!E93</f>
        <v>5007</v>
      </c>
      <c r="U94" s="10"/>
      <c r="V94" s="89">
        <f>'Study 4b'!D93</f>
        <v>10230</v>
      </c>
      <c r="W94" s="61">
        <f>'Study 4b'!E93</f>
        <v>4069</v>
      </c>
      <c r="X94" s="10"/>
    </row>
    <row r="95" spans="1:24" x14ac:dyDescent="0.25">
      <c r="A95" s="69" t="s">
        <v>144</v>
      </c>
      <c r="B95" s="1" t="s">
        <v>145</v>
      </c>
      <c r="C95" s="10"/>
      <c r="D95" s="89">
        <f>'Study 2'!$D94</f>
        <v>3075</v>
      </c>
      <c r="E95" s="61">
        <f>'Study 2'!$E94</f>
        <v>0</v>
      </c>
      <c r="F95" s="10"/>
      <c r="G95" s="89">
        <f>'Study 1'!D94</f>
        <v>3075</v>
      </c>
      <c r="H95" s="61">
        <f>'Study 1'!E94</f>
        <v>0</v>
      </c>
      <c r="I95" s="10"/>
      <c r="J95" s="89">
        <f>'Study 1b'!D94</f>
        <v>3075</v>
      </c>
      <c r="K95" s="61">
        <f>'Study 1b'!E94</f>
        <v>0</v>
      </c>
      <c r="L95" s="10"/>
      <c r="M95" s="89">
        <f>'Study 3'!D94</f>
        <v>3075</v>
      </c>
      <c r="N95" s="61">
        <f>'Study 3'!E94</f>
        <v>0</v>
      </c>
      <c r="O95" s="10"/>
      <c r="P95" s="89">
        <f>'Study 3b'!D94</f>
        <v>3075</v>
      </c>
      <c r="Q95" s="89">
        <f>'Study 3b'!E94</f>
        <v>0</v>
      </c>
      <c r="R95" s="10"/>
      <c r="S95" s="89">
        <f>'Study 4a'!D94</f>
        <v>3075</v>
      </c>
      <c r="T95" s="61">
        <f>'Study 4a'!E94</f>
        <v>0</v>
      </c>
      <c r="U95" s="10"/>
      <c r="V95" s="89">
        <f>'Study 4b'!D94</f>
        <v>3075</v>
      </c>
      <c r="W95" s="61">
        <f>'Study 4b'!E94</f>
        <v>0</v>
      </c>
      <c r="X95" s="10"/>
    </row>
    <row r="96" spans="1:24" x14ac:dyDescent="0.25">
      <c r="A96" s="69" t="s">
        <v>146</v>
      </c>
      <c r="B96" s="1" t="s">
        <v>147</v>
      </c>
      <c r="C96" s="10"/>
      <c r="D96" s="89">
        <f>'Study 2'!$D95</f>
        <v>524</v>
      </c>
      <c r="E96" s="61">
        <f>'Study 2'!$E95</f>
        <v>0</v>
      </c>
      <c r="F96" s="10"/>
      <c r="G96" s="89">
        <f>'Study 1'!D95</f>
        <v>524</v>
      </c>
      <c r="H96" s="61">
        <f>'Study 1'!E95</f>
        <v>0</v>
      </c>
      <c r="I96" s="10"/>
      <c r="J96" s="89">
        <f>'Study 1b'!D95</f>
        <v>524</v>
      </c>
      <c r="K96" s="61">
        <f>'Study 1b'!E95</f>
        <v>0</v>
      </c>
      <c r="L96" s="10"/>
      <c r="M96" s="89">
        <f>'Study 3'!D95</f>
        <v>524</v>
      </c>
      <c r="N96" s="61">
        <f>'Study 3'!E95</f>
        <v>0</v>
      </c>
      <c r="O96" s="10"/>
      <c r="P96" s="89">
        <f>'Study 3b'!D95</f>
        <v>524</v>
      </c>
      <c r="Q96" s="89">
        <f>'Study 3b'!E95</f>
        <v>0</v>
      </c>
      <c r="R96" s="10"/>
      <c r="S96" s="89">
        <f>'Study 4a'!D95</f>
        <v>524</v>
      </c>
      <c r="T96" s="61">
        <f>'Study 4a'!E95</f>
        <v>0</v>
      </c>
      <c r="U96" s="10"/>
      <c r="V96" s="89">
        <f>'Study 4b'!D95</f>
        <v>524</v>
      </c>
      <c r="W96" s="61">
        <f>'Study 4b'!E95</f>
        <v>0</v>
      </c>
      <c r="X96" s="10"/>
    </row>
    <row r="97" spans="1:24" x14ac:dyDescent="0.25">
      <c r="A97" s="69" t="s">
        <v>148</v>
      </c>
      <c r="B97" s="1" t="s">
        <v>147</v>
      </c>
      <c r="C97" s="10"/>
      <c r="D97" s="89">
        <f>'Study 2'!$D96</f>
        <v>1231</v>
      </c>
      <c r="E97" s="61">
        <f>'Study 2'!$E96</f>
        <v>0</v>
      </c>
      <c r="F97" s="10"/>
      <c r="G97" s="89">
        <f>'Study 1'!D96</f>
        <v>1231</v>
      </c>
      <c r="H97" s="61">
        <f>'Study 1'!E96</f>
        <v>0</v>
      </c>
      <c r="I97" s="10"/>
      <c r="J97" s="89">
        <f>'Study 1b'!D96</f>
        <v>1231</v>
      </c>
      <c r="K97" s="61">
        <f>'Study 1b'!E96</f>
        <v>0</v>
      </c>
      <c r="L97" s="10"/>
      <c r="M97" s="89">
        <f>'Study 3'!D96</f>
        <v>1231</v>
      </c>
      <c r="N97" s="61">
        <f>'Study 3'!E96</f>
        <v>0</v>
      </c>
      <c r="O97" s="10"/>
      <c r="P97" s="89">
        <f>'Study 3b'!D96</f>
        <v>1231</v>
      </c>
      <c r="Q97" s="89">
        <f>'Study 3b'!E96</f>
        <v>0</v>
      </c>
      <c r="R97" s="10"/>
      <c r="S97" s="89">
        <f>'Study 4a'!D96</f>
        <v>1231</v>
      </c>
      <c r="T97" s="61">
        <f>'Study 4a'!E96</f>
        <v>0</v>
      </c>
      <c r="U97" s="10"/>
      <c r="V97" s="89">
        <f>'Study 4b'!D96</f>
        <v>1231</v>
      </c>
      <c r="W97" s="61">
        <f>'Study 4b'!E96</f>
        <v>0</v>
      </c>
      <c r="X97" s="10"/>
    </row>
    <row r="98" spans="1:24" x14ac:dyDescent="0.25">
      <c r="A98" s="69" t="s">
        <v>149</v>
      </c>
      <c r="B98" s="1" t="s">
        <v>147</v>
      </c>
      <c r="C98" s="10"/>
      <c r="D98" s="89">
        <f>'Study 2'!$D97</f>
        <v>471</v>
      </c>
      <c r="E98" s="61">
        <f>'Study 2'!$E97</f>
        <v>0</v>
      </c>
      <c r="F98" s="10"/>
      <c r="G98" s="89">
        <f>'Study 1'!D97</f>
        <v>471</v>
      </c>
      <c r="H98" s="61">
        <f>'Study 1'!E97</f>
        <v>15</v>
      </c>
      <c r="I98" s="10"/>
      <c r="J98" s="89">
        <f>'Study 1b'!D97</f>
        <v>471</v>
      </c>
      <c r="K98" s="61">
        <f>'Study 1b'!E97</f>
        <v>0</v>
      </c>
      <c r="L98" s="10"/>
      <c r="M98" s="89">
        <f>'Study 3'!D97</f>
        <v>471</v>
      </c>
      <c r="N98" s="61">
        <f>'Study 3'!E97</f>
        <v>125</v>
      </c>
      <c r="O98" s="10"/>
      <c r="P98" s="89">
        <f>'Study 3b'!D97</f>
        <v>471</v>
      </c>
      <c r="Q98" s="89">
        <f>'Study 3b'!E97</f>
        <v>8</v>
      </c>
      <c r="R98" s="10"/>
      <c r="S98" s="89">
        <f>'Study 4a'!D97</f>
        <v>471</v>
      </c>
      <c r="T98" s="61">
        <f>'Study 4a'!E97</f>
        <v>203</v>
      </c>
      <c r="U98" s="10"/>
      <c r="V98" s="89">
        <f>'Study 4b'!D97</f>
        <v>471</v>
      </c>
      <c r="W98" s="61">
        <f>'Study 4b'!E97</f>
        <v>174</v>
      </c>
      <c r="X98" s="10"/>
    </row>
    <row r="99" spans="1:24" x14ac:dyDescent="0.25">
      <c r="A99" s="69" t="s">
        <v>150</v>
      </c>
      <c r="B99" s="1" t="s">
        <v>147</v>
      </c>
      <c r="C99" s="10"/>
      <c r="D99" s="89">
        <f>'Study 2'!$D98</f>
        <v>309</v>
      </c>
      <c r="E99" s="61">
        <f>'Study 2'!$E98</f>
        <v>0</v>
      </c>
      <c r="F99" s="10"/>
      <c r="G99" s="89">
        <f>'Study 1'!D98</f>
        <v>309</v>
      </c>
      <c r="H99" s="61">
        <f>'Study 1'!E98</f>
        <v>0</v>
      </c>
      <c r="I99" s="10"/>
      <c r="J99" s="89">
        <f>'Study 1b'!D98</f>
        <v>309</v>
      </c>
      <c r="K99" s="61">
        <f>'Study 1b'!E98</f>
        <v>0</v>
      </c>
      <c r="L99" s="10"/>
      <c r="M99" s="89">
        <f>'Study 3'!D98</f>
        <v>309</v>
      </c>
      <c r="N99" s="61">
        <f>'Study 3'!E98</f>
        <v>0</v>
      </c>
      <c r="O99" s="10"/>
      <c r="P99" s="89">
        <f>'Study 3b'!D98</f>
        <v>309</v>
      </c>
      <c r="Q99" s="89">
        <f>'Study 3b'!E98</f>
        <v>0</v>
      </c>
      <c r="R99" s="10"/>
      <c r="S99" s="89">
        <f>'Study 4a'!D98</f>
        <v>309</v>
      </c>
      <c r="T99" s="61">
        <f>'Study 4a'!E98</f>
        <v>0</v>
      </c>
      <c r="U99" s="10"/>
      <c r="V99" s="89">
        <f>'Study 4b'!D98</f>
        <v>309</v>
      </c>
      <c r="W99" s="61">
        <f>'Study 4b'!E98</f>
        <v>0</v>
      </c>
      <c r="X99" s="10"/>
    </row>
    <row r="100" spans="1:24" x14ac:dyDescent="0.25">
      <c r="A100" s="69" t="s">
        <v>151</v>
      </c>
      <c r="B100" s="1" t="s">
        <v>147</v>
      </c>
      <c r="C100" s="10"/>
      <c r="D100" s="89">
        <f>'Study 2'!$D99</f>
        <v>3414</v>
      </c>
      <c r="E100" s="61">
        <f>'Study 2'!$E99</f>
        <v>0</v>
      </c>
      <c r="F100" s="10"/>
      <c r="G100" s="89">
        <f>'Study 1'!D99</f>
        <v>3414</v>
      </c>
      <c r="H100" s="61">
        <f>'Study 1'!E99</f>
        <v>101</v>
      </c>
      <c r="I100" s="10"/>
      <c r="J100" s="89">
        <f>'Study 1b'!D99</f>
        <v>3414</v>
      </c>
      <c r="K100" s="61">
        <f>'Study 1b'!E99</f>
        <v>0</v>
      </c>
      <c r="L100" s="10"/>
      <c r="M100" s="89">
        <f>'Study 3'!D99</f>
        <v>3414</v>
      </c>
      <c r="N100" s="61">
        <f>'Study 3'!E99</f>
        <v>883</v>
      </c>
      <c r="O100" s="10"/>
      <c r="P100" s="89">
        <f>'Study 3b'!D99</f>
        <v>3414</v>
      </c>
      <c r="Q100" s="89">
        <f>'Study 3b'!E99</f>
        <v>47</v>
      </c>
      <c r="R100" s="10"/>
      <c r="S100" s="89">
        <f>'Study 4a'!D99</f>
        <v>3414</v>
      </c>
      <c r="T100" s="61">
        <f>'Study 4a'!E99</f>
        <v>1444</v>
      </c>
      <c r="U100" s="10"/>
      <c r="V100" s="89">
        <f>'Study 4b'!D99</f>
        <v>3414</v>
      </c>
      <c r="W100" s="61">
        <f>'Study 4b'!E99</f>
        <v>1236</v>
      </c>
      <c r="X100" s="10"/>
    </row>
    <row r="101" spans="1:24" x14ac:dyDescent="0.25">
      <c r="A101" s="69" t="s">
        <v>152</v>
      </c>
      <c r="B101" s="1" t="s">
        <v>153</v>
      </c>
      <c r="C101" s="10"/>
      <c r="D101" s="89">
        <f>'Study 2'!$D100</f>
        <v>624030</v>
      </c>
      <c r="E101" s="61">
        <f>'Study 2'!$E100</f>
        <v>0</v>
      </c>
      <c r="F101" s="10"/>
      <c r="G101" s="89">
        <f>'Study 1'!D100</f>
        <v>624030</v>
      </c>
      <c r="H101" s="61">
        <f>'Study 1'!E100</f>
        <v>0</v>
      </c>
      <c r="I101" s="10"/>
      <c r="J101" s="89">
        <f>'Study 1b'!D100</f>
        <v>624030</v>
      </c>
      <c r="K101" s="61">
        <f>'Study 1b'!E100</f>
        <v>0</v>
      </c>
      <c r="L101" s="10"/>
      <c r="M101" s="89">
        <f>'Study 3'!D100</f>
        <v>624030</v>
      </c>
      <c r="N101" s="61">
        <f>'Study 3'!E100</f>
        <v>0</v>
      </c>
      <c r="O101" s="10"/>
      <c r="P101" s="89">
        <f>'Study 3b'!D100</f>
        <v>624030</v>
      </c>
      <c r="Q101" s="89">
        <f>'Study 3b'!E100</f>
        <v>0</v>
      </c>
      <c r="R101" s="10"/>
      <c r="S101" s="89">
        <f>'Study 4a'!D100</f>
        <v>624030</v>
      </c>
      <c r="T101" s="61">
        <f>'Study 4a'!E100</f>
        <v>0</v>
      </c>
      <c r="U101" s="10"/>
      <c r="V101" s="89">
        <f>'Study 4b'!D100</f>
        <v>624030</v>
      </c>
      <c r="W101" s="61">
        <f>'Study 4b'!E100</f>
        <v>0</v>
      </c>
      <c r="X101" s="10"/>
    </row>
    <row r="102" spans="1:24" x14ac:dyDescent="0.25">
      <c r="A102" s="69" t="s">
        <v>154</v>
      </c>
      <c r="B102" s="1" t="s">
        <v>153</v>
      </c>
      <c r="C102" s="10"/>
      <c r="D102" s="89">
        <f>'Study 2'!$D101</f>
        <v>161027</v>
      </c>
      <c r="E102" s="61">
        <f>'Study 2'!$E101</f>
        <v>0</v>
      </c>
      <c r="F102" s="10"/>
      <c r="G102" s="89">
        <f>'Study 1'!D101</f>
        <v>161027</v>
      </c>
      <c r="H102" s="61">
        <f>'Study 1'!E101</f>
        <v>0</v>
      </c>
      <c r="I102" s="10"/>
      <c r="J102" s="89">
        <f>'Study 1b'!D101</f>
        <v>161027</v>
      </c>
      <c r="K102" s="61">
        <f>'Study 1b'!E101</f>
        <v>0</v>
      </c>
      <c r="L102" s="10"/>
      <c r="M102" s="89">
        <f>'Study 3'!D101</f>
        <v>161027</v>
      </c>
      <c r="N102" s="61">
        <f>'Study 3'!E101</f>
        <v>0</v>
      </c>
      <c r="O102" s="10"/>
      <c r="P102" s="89">
        <f>'Study 3b'!D101</f>
        <v>161027</v>
      </c>
      <c r="Q102" s="89">
        <f>'Study 3b'!E101</f>
        <v>0</v>
      </c>
      <c r="R102" s="10"/>
      <c r="S102" s="89">
        <f>'Study 4a'!D101</f>
        <v>161027</v>
      </c>
      <c r="T102" s="61">
        <f>'Study 4a'!E101</f>
        <v>0</v>
      </c>
      <c r="U102" s="10"/>
      <c r="V102" s="89">
        <f>'Study 4b'!D101</f>
        <v>161027</v>
      </c>
      <c r="W102" s="61">
        <f>'Study 4b'!E101</f>
        <v>0</v>
      </c>
      <c r="X102" s="10"/>
    </row>
    <row r="103" spans="1:24" x14ac:dyDescent="0.25">
      <c r="A103" s="69" t="s">
        <v>155</v>
      </c>
      <c r="B103" s="1" t="s">
        <v>153</v>
      </c>
      <c r="C103" s="10"/>
      <c r="D103" s="89">
        <f>'Study 2'!$D102</f>
        <v>206933</v>
      </c>
      <c r="E103" s="61">
        <f>'Study 2'!$E102</f>
        <v>0</v>
      </c>
      <c r="F103" s="10"/>
      <c r="G103" s="89">
        <f>'Study 1'!D102</f>
        <v>206933</v>
      </c>
      <c r="H103" s="61">
        <f>'Study 1'!E102</f>
        <v>0</v>
      </c>
      <c r="I103" s="10"/>
      <c r="J103" s="89">
        <f>'Study 1b'!D102</f>
        <v>206933</v>
      </c>
      <c r="K103" s="61">
        <f>'Study 1b'!E102</f>
        <v>0</v>
      </c>
      <c r="L103" s="10"/>
      <c r="M103" s="89">
        <f>'Study 3'!D102</f>
        <v>206933</v>
      </c>
      <c r="N103" s="61">
        <f>'Study 3'!E102</f>
        <v>0</v>
      </c>
      <c r="O103" s="10"/>
      <c r="P103" s="89">
        <f>'Study 3b'!D102</f>
        <v>206933</v>
      </c>
      <c r="Q103" s="89">
        <f>'Study 3b'!E102</f>
        <v>0</v>
      </c>
      <c r="R103" s="10"/>
      <c r="S103" s="89">
        <f>'Study 4a'!D102</f>
        <v>206933</v>
      </c>
      <c r="T103" s="61">
        <f>'Study 4a'!E102</f>
        <v>0</v>
      </c>
      <c r="U103" s="10"/>
      <c r="V103" s="89">
        <f>'Study 4b'!D102</f>
        <v>206933</v>
      </c>
      <c r="W103" s="61">
        <f>'Study 4b'!E102</f>
        <v>0</v>
      </c>
      <c r="X103" s="10"/>
    </row>
    <row r="104" spans="1:24" x14ac:dyDescent="0.25">
      <c r="A104" s="69" t="s">
        <v>156</v>
      </c>
      <c r="B104" s="1" t="s">
        <v>153</v>
      </c>
      <c r="C104" s="10"/>
      <c r="D104" s="89">
        <f>'Study 2'!$D103</f>
        <v>133127</v>
      </c>
      <c r="E104" s="61">
        <f>'Study 2'!$E103</f>
        <v>0</v>
      </c>
      <c r="F104" s="10"/>
      <c r="G104" s="89">
        <f>'Study 1'!D103</f>
        <v>133127</v>
      </c>
      <c r="H104" s="61">
        <f>'Study 1'!E103</f>
        <v>0</v>
      </c>
      <c r="I104" s="10"/>
      <c r="J104" s="89">
        <f>'Study 1b'!D103</f>
        <v>133127</v>
      </c>
      <c r="K104" s="61">
        <f>'Study 1b'!E103</f>
        <v>0</v>
      </c>
      <c r="L104" s="10"/>
      <c r="M104" s="89">
        <f>'Study 3'!D103</f>
        <v>133127</v>
      </c>
      <c r="N104" s="61">
        <f>'Study 3'!E103</f>
        <v>0</v>
      </c>
      <c r="O104" s="10"/>
      <c r="P104" s="89">
        <f>'Study 3b'!D103</f>
        <v>133127</v>
      </c>
      <c r="Q104" s="89">
        <f>'Study 3b'!E103</f>
        <v>0</v>
      </c>
      <c r="R104" s="10"/>
      <c r="S104" s="89">
        <f>'Study 4a'!D103</f>
        <v>133127</v>
      </c>
      <c r="T104" s="61">
        <f>'Study 4a'!E103</f>
        <v>0</v>
      </c>
      <c r="U104" s="10"/>
      <c r="V104" s="89">
        <f>'Study 4b'!D103</f>
        <v>133127</v>
      </c>
      <c r="W104" s="61">
        <f>'Study 4b'!E103</f>
        <v>0</v>
      </c>
      <c r="X104" s="10"/>
    </row>
    <row r="105" spans="1:24" x14ac:dyDescent="0.25">
      <c r="A105" s="69" t="s">
        <v>157</v>
      </c>
      <c r="B105" s="1" t="s">
        <v>153</v>
      </c>
      <c r="C105" s="10"/>
      <c r="D105" s="89">
        <f>'Study 2'!$D104</f>
        <v>51332</v>
      </c>
      <c r="E105" s="61">
        <f>'Study 2'!$E104</f>
        <v>0</v>
      </c>
      <c r="F105" s="10"/>
      <c r="G105" s="89">
        <f>'Study 1'!D104</f>
        <v>51332</v>
      </c>
      <c r="H105" s="61">
        <f>'Study 1'!E104</f>
        <v>0</v>
      </c>
      <c r="I105" s="10"/>
      <c r="J105" s="89">
        <f>'Study 1b'!D104</f>
        <v>51332</v>
      </c>
      <c r="K105" s="61">
        <f>'Study 1b'!E104</f>
        <v>0</v>
      </c>
      <c r="L105" s="10"/>
      <c r="M105" s="89">
        <f>'Study 3'!D104</f>
        <v>51332</v>
      </c>
      <c r="N105" s="61">
        <f>'Study 3'!E104</f>
        <v>0</v>
      </c>
      <c r="O105" s="10"/>
      <c r="P105" s="89">
        <f>'Study 3b'!D104</f>
        <v>51332</v>
      </c>
      <c r="Q105" s="89">
        <f>'Study 3b'!E104</f>
        <v>0</v>
      </c>
      <c r="R105" s="10"/>
      <c r="S105" s="89">
        <f>'Study 4a'!D104</f>
        <v>51332</v>
      </c>
      <c r="T105" s="61">
        <f>'Study 4a'!E104</f>
        <v>0</v>
      </c>
      <c r="U105" s="10"/>
      <c r="V105" s="89">
        <f>'Study 4b'!D104</f>
        <v>51332</v>
      </c>
      <c r="W105" s="61">
        <f>'Study 4b'!E104</f>
        <v>0</v>
      </c>
      <c r="X105" s="10"/>
    </row>
    <row r="106" spans="1:24" x14ac:dyDescent="0.25">
      <c r="A106" s="69" t="s">
        <v>158</v>
      </c>
      <c r="B106" s="1" t="s">
        <v>153</v>
      </c>
      <c r="C106" s="10"/>
      <c r="D106" s="89">
        <f>'Study 2'!$D105</f>
        <v>3414</v>
      </c>
      <c r="E106" s="61">
        <f>'Study 2'!$E105</f>
        <v>0</v>
      </c>
      <c r="F106" s="10"/>
      <c r="G106" s="89">
        <f>'Study 1'!D105</f>
        <v>3414</v>
      </c>
      <c r="H106" s="61">
        <f>'Study 1'!E105</f>
        <v>1</v>
      </c>
      <c r="I106" s="10"/>
      <c r="J106" s="89">
        <f>'Study 1b'!D105</f>
        <v>3414</v>
      </c>
      <c r="K106" s="61">
        <f>'Study 1b'!E105</f>
        <v>0</v>
      </c>
      <c r="L106" s="10"/>
      <c r="M106" s="89">
        <f>'Study 3'!D105</f>
        <v>3414</v>
      </c>
      <c r="N106" s="61">
        <f>'Study 3'!E105</f>
        <v>0</v>
      </c>
      <c r="O106" s="10"/>
      <c r="P106" s="89">
        <f>'Study 3b'!D105</f>
        <v>3414</v>
      </c>
      <c r="Q106" s="89">
        <f>'Study 3b'!E105</f>
        <v>0</v>
      </c>
      <c r="R106" s="10"/>
      <c r="S106" s="89">
        <f>'Study 4a'!D105</f>
        <v>3414</v>
      </c>
      <c r="T106" s="61">
        <f>'Study 4a'!E105</f>
        <v>0</v>
      </c>
      <c r="U106" s="10"/>
      <c r="V106" s="89">
        <f>'Study 4b'!D105</f>
        <v>3414</v>
      </c>
      <c r="W106" s="61">
        <f>'Study 4b'!E105</f>
        <v>0</v>
      </c>
      <c r="X106" s="10"/>
    </row>
    <row r="107" spans="1:24" x14ac:dyDescent="0.25">
      <c r="A107" s="69" t="s">
        <v>159</v>
      </c>
      <c r="B107" s="1" t="s">
        <v>153</v>
      </c>
      <c r="C107" s="10"/>
      <c r="D107" s="89">
        <f>'Study 2'!$D106</f>
        <v>11420</v>
      </c>
      <c r="E107" s="61">
        <f>'Study 2'!$E106</f>
        <v>0</v>
      </c>
      <c r="F107" s="10"/>
      <c r="G107" s="89">
        <f>'Study 1'!D106</f>
        <v>11420</v>
      </c>
      <c r="H107" s="61">
        <f>'Study 1'!E106</f>
        <v>0</v>
      </c>
      <c r="I107" s="10"/>
      <c r="J107" s="89">
        <f>'Study 1b'!D106</f>
        <v>11420</v>
      </c>
      <c r="K107" s="61">
        <f>'Study 1b'!E106</f>
        <v>0</v>
      </c>
      <c r="L107" s="10"/>
      <c r="M107" s="89">
        <f>'Study 3'!D106</f>
        <v>11420</v>
      </c>
      <c r="N107" s="61">
        <f>'Study 3'!E106</f>
        <v>0</v>
      </c>
      <c r="O107" s="10"/>
      <c r="P107" s="89">
        <f>'Study 3b'!D106</f>
        <v>11420</v>
      </c>
      <c r="Q107" s="89">
        <f>'Study 3b'!E106</f>
        <v>0</v>
      </c>
      <c r="R107" s="10"/>
      <c r="S107" s="89">
        <f>'Study 4a'!D106</f>
        <v>11420</v>
      </c>
      <c r="T107" s="61">
        <f>'Study 4a'!E106</f>
        <v>0</v>
      </c>
      <c r="U107" s="10"/>
      <c r="V107" s="89">
        <f>'Study 4b'!D106</f>
        <v>11420</v>
      </c>
      <c r="W107" s="61">
        <f>'Study 4b'!E106</f>
        <v>0</v>
      </c>
      <c r="X107" s="10"/>
    </row>
    <row r="108" spans="1:24" x14ac:dyDescent="0.25">
      <c r="A108" s="69" t="s">
        <v>160</v>
      </c>
      <c r="B108" s="1" t="s">
        <v>153</v>
      </c>
      <c r="C108" s="10"/>
      <c r="D108" s="89">
        <f>'Study 2'!$D107</f>
        <v>3975</v>
      </c>
      <c r="E108" s="61">
        <f>'Study 2'!$E107</f>
        <v>0</v>
      </c>
      <c r="F108" s="10"/>
      <c r="G108" s="89">
        <f>'Study 1'!D107</f>
        <v>3975</v>
      </c>
      <c r="H108" s="61">
        <f>'Study 1'!E107</f>
        <v>0</v>
      </c>
      <c r="I108" s="10"/>
      <c r="J108" s="89">
        <f>'Study 1b'!D107</f>
        <v>3975</v>
      </c>
      <c r="K108" s="61">
        <f>'Study 1b'!E107</f>
        <v>0</v>
      </c>
      <c r="L108" s="10"/>
      <c r="M108" s="89">
        <f>'Study 3'!D107</f>
        <v>3975</v>
      </c>
      <c r="N108" s="61">
        <f>'Study 3'!E107</f>
        <v>0</v>
      </c>
      <c r="O108" s="10"/>
      <c r="P108" s="89">
        <f>'Study 3b'!D107</f>
        <v>3975</v>
      </c>
      <c r="Q108" s="89">
        <f>'Study 3b'!E107</f>
        <v>0</v>
      </c>
      <c r="R108" s="10"/>
      <c r="S108" s="89">
        <f>'Study 4a'!D107</f>
        <v>3975</v>
      </c>
      <c r="T108" s="61">
        <f>'Study 4a'!E107</f>
        <v>0</v>
      </c>
      <c r="U108" s="10"/>
      <c r="V108" s="89">
        <f>'Study 4b'!D107</f>
        <v>3975</v>
      </c>
      <c r="W108" s="61">
        <f>'Study 4b'!E107</f>
        <v>0</v>
      </c>
      <c r="X108" s="10"/>
    </row>
    <row r="109" spans="1:24" x14ac:dyDescent="0.25">
      <c r="A109" s="69" t="s">
        <v>161</v>
      </c>
      <c r="B109" s="1" t="s">
        <v>192</v>
      </c>
      <c r="C109" s="10"/>
      <c r="D109" s="89">
        <f>'Study 2'!$D108</f>
        <v>985</v>
      </c>
      <c r="E109" s="61">
        <f>'Study 2'!$E108</f>
        <v>0</v>
      </c>
      <c r="F109" s="10"/>
      <c r="G109" s="89">
        <f>'Study 1'!D108</f>
        <v>985</v>
      </c>
      <c r="H109" s="61">
        <f>'Study 1'!E108</f>
        <v>0</v>
      </c>
      <c r="I109" s="10"/>
      <c r="J109" s="89">
        <f>'Study 1b'!D108</f>
        <v>985</v>
      </c>
      <c r="K109" s="61">
        <f>'Study 1b'!E108</f>
        <v>0</v>
      </c>
      <c r="L109" s="10"/>
      <c r="M109" s="89">
        <f>'Study 3'!D108</f>
        <v>985</v>
      </c>
      <c r="N109" s="61">
        <f>'Study 3'!E108</f>
        <v>0</v>
      </c>
      <c r="O109" s="10"/>
      <c r="P109" s="89">
        <f>'Study 3b'!D108</f>
        <v>985</v>
      </c>
      <c r="Q109" s="89">
        <f>'Study 3b'!E108</f>
        <v>0</v>
      </c>
      <c r="R109" s="10"/>
      <c r="S109" s="89">
        <f>'Study 4a'!D108</f>
        <v>985</v>
      </c>
      <c r="T109" s="61">
        <f>'Study 4a'!E108</f>
        <v>0</v>
      </c>
      <c r="U109" s="10"/>
      <c r="V109" s="89">
        <f>'Study 4b'!D108</f>
        <v>985</v>
      </c>
      <c r="W109" s="61">
        <f>'Study 4b'!E108</f>
        <v>0</v>
      </c>
      <c r="X109" s="10"/>
    </row>
    <row r="110" spans="1:24" x14ac:dyDescent="0.25">
      <c r="A110" s="69" t="s">
        <v>162</v>
      </c>
      <c r="B110" s="1" t="s">
        <v>163</v>
      </c>
      <c r="C110" s="10"/>
      <c r="D110" s="89">
        <f>'Study 2'!$D109</f>
        <v>3975</v>
      </c>
      <c r="E110" s="61">
        <f>'Study 2'!$E109</f>
        <v>0</v>
      </c>
      <c r="F110" s="10"/>
      <c r="G110" s="89">
        <f>'Study 1'!D109</f>
        <v>3975</v>
      </c>
      <c r="H110" s="61">
        <f>'Study 1'!E109</f>
        <v>0</v>
      </c>
      <c r="I110" s="10"/>
      <c r="J110" s="89">
        <f>'Study 1b'!D109</f>
        <v>3975</v>
      </c>
      <c r="K110" s="61">
        <f>'Study 1b'!E109</f>
        <v>0</v>
      </c>
      <c r="L110" s="10"/>
      <c r="M110" s="89">
        <f>'Study 3'!D109</f>
        <v>3975</v>
      </c>
      <c r="N110" s="61">
        <f>'Study 3'!E109</f>
        <v>0</v>
      </c>
      <c r="O110" s="10"/>
      <c r="P110" s="89">
        <f>'Study 3b'!D109</f>
        <v>3975</v>
      </c>
      <c r="Q110" s="89">
        <f>'Study 3b'!E109</f>
        <v>0</v>
      </c>
      <c r="R110" s="10"/>
      <c r="S110" s="89">
        <f>'Study 4a'!D109</f>
        <v>3975</v>
      </c>
      <c r="T110" s="61">
        <f>'Study 4a'!E109</f>
        <v>0</v>
      </c>
      <c r="U110" s="10"/>
      <c r="V110" s="89">
        <f>'Study 4b'!D109</f>
        <v>3975</v>
      </c>
      <c r="W110" s="61">
        <f>'Study 4b'!E109</f>
        <v>0</v>
      </c>
      <c r="X110" s="10"/>
    </row>
    <row r="111" spans="1:24" x14ac:dyDescent="0.25">
      <c r="A111" s="69" t="s">
        <v>164</v>
      </c>
      <c r="B111" s="1" t="s">
        <v>163</v>
      </c>
      <c r="C111" s="10"/>
      <c r="D111" s="89">
        <f>'Study 2'!$D110</f>
        <v>820</v>
      </c>
      <c r="E111" s="61">
        <f>'Study 2'!$E110</f>
        <v>0</v>
      </c>
      <c r="F111" s="10"/>
      <c r="G111" s="89">
        <f>'Study 1'!D110</f>
        <v>820</v>
      </c>
      <c r="H111" s="61">
        <f>'Study 1'!E110</f>
        <v>0</v>
      </c>
      <c r="I111" s="10"/>
      <c r="J111" s="89">
        <f>'Study 1b'!D110</f>
        <v>820</v>
      </c>
      <c r="K111" s="61">
        <f>'Study 1b'!E110</f>
        <v>0</v>
      </c>
      <c r="L111" s="10"/>
      <c r="M111" s="89">
        <f>'Study 3'!D110</f>
        <v>820</v>
      </c>
      <c r="N111" s="61">
        <f>'Study 3'!E110</f>
        <v>0</v>
      </c>
      <c r="O111" s="10"/>
      <c r="P111" s="89">
        <f>'Study 3b'!D110</f>
        <v>820</v>
      </c>
      <c r="Q111" s="89">
        <f>'Study 3b'!E110</f>
        <v>0</v>
      </c>
      <c r="R111" s="10"/>
      <c r="S111" s="89">
        <f>'Study 4a'!D110</f>
        <v>820</v>
      </c>
      <c r="T111" s="61">
        <f>'Study 4a'!E110</f>
        <v>0</v>
      </c>
      <c r="U111" s="10"/>
      <c r="V111" s="89">
        <f>'Study 4b'!D110</f>
        <v>820</v>
      </c>
      <c r="W111" s="61">
        <f>'Study 4b'!E110</f>
        <v>0</v>
      </c>
      <c r="X111" s="10"/>
    </row>
    <row r="112" spans="1:24" x14ac:dyDescent="0.25">
      <c r="A112" s="69" t="s">
        <v>165</v>
      </c>
      <c r="B112" s="1" t="s">
        <v>163</v>
      </c>
      <c r="C112" s="10"/>
      <c r="D112" s="89">
        <f>'Study 2'!$D111</f>
        <v>42000</v>
      </c>
      <c r="E112" s="61">
        <f>'Study 2'!$E111</f>
        <v>0</v>
      </c>
      <c r="F112" s="10"/>
      <c r="G112" s="89">
        <f>'Study 1'!D111</f>
        <v>42000</v>
      </c>
      <c r="H112" s="61">
        <f>'Study 1'!E111</f>
        <v>1235</v>
      </c>
      <c r="I112" s="10"/>
      <c r="J112" s="89">
        <f>'Study 1b'!D111</f>
        <v>42000</v>
      </c>
      <c r="K112" s="61">
        <f>'Study 1b'!E111</f>
        <v>0</v>
      </c>
      <c r="L112" s="10"/>
      <c r="M112" s="89">
        <f>'Study 3'!D111</f>
        <v>42000</v>
      </c>
      <c r="N112" s="61">
        <f>'Study 3'!E111</f>
        <v>10610</v>
      </c>
      <c r="O112" s="10"/>
      <c r="P112" s="89">
        <f>'Study 3b'!D111</f>
        <v>42000</v>
      </c>
      <c r="Q112" s="89">
        <f>'Study 3b'!E111</f>
        <v>571</v>
      </c>
      <c r="R112" s="10"/>
      <c r="S112" s="89">
        <f>'Study 4a'!D111</f>
        <v>42000</v>
      </c>
      <c r="T112" s="61">
        <f>'Study 4a'!E111</f>
        <v>17428</v>
      </c>
      <c r="U112" s="10"/>
      <c r="V112" s="89">
        <f>'Study 4b'!D111</f>
        <v>42000</v>
      </c>
      <c r="W112" s="61">
        <f>'Study 4b'!E111</f>
        <v>14637</v>
      </c>
      <c r="X112" s="10"/>
    </row>
    <row r="113" spans="1:24" x14ac:dyDescent="0.25">
      <c r="A113" s="69" t="s">
        <v>166</v>
      </c>
      <c r="B113" s="1" t="s">
        <v>163</v>
      </c>
      <c r="C113" s="10"/>
      <c r="D113" s="89">
        <f>'Study 2'!$D112</f>
        <v>3413</v>
      </c>
      <c r="E113" s="61">
        <f>'Study 2'!$E112</f>
        <v>0</v>
      </c>
      <c r="F113" s="10"/>
      <c r="G113" s="89">
        <f>'Study 1'!D112</f>
        <v>3413</v>
      </c>
      <c r="H113" s="61">
        <f>'Study 1'!E112</f>
        <v>101</v>
      </c>
      <c r="I113" s="10"/>
      <c r="J113" s="89">
        <f>'Study 1b'!D112</f>
        <v>3413</v>
      </c>
      <c r="K113" s="61">
        <f>'Study 1b'!E112</f>
        <v>0</v>
      </c>
      <c r="L113" s="10"/>
      <c r="M113" s="89">
        <f>'Study 3'!D112</f>
        <v>3413</v>
      </c>
      <c r="N113" s="61">
        <f>'Study 3'!E112</f>
        <v>864</v>
      </c>
      <c r="O113" s="10"/>
      <c r="P113" s="89">
        <f>'Study 3b'!D112</f>
        <v>3413</v>
      </c>
      <c r="Q113" s="89">
        <f>'Study 3b'!E112</f>
        <v>47</v>
      </c>
      <c r="R113" s="10"/>
      <c r="S113" s="89">
        <f>'Study 4a'!D112</f>
        <v>3413</v>
      </c>
      <c r="T113" s="61">
        <f>'Study 4a'!E112</f>
        <v>1420</v>
      </c>
      <c r="U113" s="10"/>
      <c r="V113" s="89">
        <f>'Study 4b'!D112</f>
        <v>3413</v>
      </c>
      <c r="W113" s="61">
        <f>'Study 4b'!E112</f>
        <v>1193</v>
      </c>
      <c r="X113" s="10"/>
    </row>
    <row r="114" spans="1:24" x14ac:dyDescent="0.25">
      <c r="A114" s="69" t="s">
        <v>167</v>
      </c>
      <c r="B114" s="1" t="s">
        <v>168</v>
      </c>
      <c r="C114" s="10"/>
      <c r="D114" s="89">
        <f>'Study 2'!$D113</f>
        <v>57465</v>
      </c>
      <c r="E114" s="61">
        <f>'Study 2'!$E113</f>
        <v>0</v>
      </c>
      <c r="F114" s="10"/>
      <c r="G114" s="89">
        <f>'Study 1'!D113</f>
        <v>57465</v>
      </c>
      <c r="H114" s="61">
        <f>'Study 1'!E113</f>
        <v>1690</v>
      </c>
      <c r="I114" s="10"/>
      <c r="J114" s="89">
        <f>'Study 1b'!D113</f>
        <v>57465</v>
      </c>
      <c r="K114" s="61">
        <f>'Study 1b'!E113</f>
        <v>0</v>
      </c>
      <c r="L114" s="10"/>
      <c r="M114" s="89">
        <f>'Study 3'!D113</f>
        <v>57465</v>
      </c>
      <c r="N114" s="61">
        <f>'Study 3'!E113</f>
        <v>14515</v>
      </c>
      <c r="O114" s="10"/>
      <c r="P114" s="89">
        <f>'Study 3b'!D113</f>
        <v>57465</v>
      </c>
      <c r="Q114" s="89">
        <f>'Study 3b'!E113</f>
        <v>782</v>
      </c>
      <c r="R114" s="10"/>
      <c r="S114" s="89">
        <f>'Study 4a'!D113</f>
        <v>57465</v>
      </c>
      <c r="T114" s="61">
        <f>'Study 4a'!E113</f>
        <v>23844</v>
      </c>
      <c r="U114" s="10"/>
      <c r="V114" s="89">
        <f>'Study 4b'!D113</f>
        <v>57465</v>
      </c>
      <c r="W114" s="61">
        <f>'Study 4b'!E113</f>
        <v>20024</v>
      </c>
      <c r="X114" s="10"/>
    </row>
    <row r="115" spans="1:24" x14ac:dyDescent="0.25">
      <c r="A115" s="69" t="s">
        <v>169</v>
      </c>
      <c r="B115" s="1" t="s">
        <v>168</v>
      </c>
      <c r="C115" s="10"/>
      <c r="D115" s="89">
        <f>'Study 2'!$D114</f>
        <v>67062</v>
      </c>
      <c r="E115" s="61">
        <f>'Study 2'!$E114</f>
        <v>0</v>
      </c>
      <c r="F115" s="10"/>
      <c r="G115" s="89">
        <f>'Study 1'!D114</f>
        <v>67062</v>
      </c>
      <c r="H115" s="61">
        <f>'Study 1'!E114</f>
        <v>1972</v>
      </c>
      <c r="I115" s="10"/>
      <c r="J115" s="89">
        <f>'Study 1b'!D114</f>
        <v>67062</v>
      </c>
      <c r="K115" s="61">
        <f>'Study 1b'!E114</f>
        <v>0</v>
      </c>
      <c r="L115" s="10"/>
      <c r="M115" s="89">
        <f>'Study 3'!D114</f>
        <v>67062</v>
      </c>
      <c r="N115" s="61">
        <f>'Study 3'!E114</f>
        <v>16937</v>
      </c>
      <c r="O115" s="10"/>
      <c r="P115" s="89">
        <f>'Study 3b'!D114</f>
        <v>67062</v>
      </c>
      <c r="Q115" s="89">
        <f>'Study 3b'!E114</f>
        <v>912</v>
      </c>
      <c r="R115" s="10"/>
      <c r="S115" s="89">
        <f>'Study 4a'!D114</f>
        <v>67062</v>
      </c>
      <c r="T115" s="61">
        <f>'Study 4a'!E114</f>
        <v>27824</v>
      </c>
      <c r="U115" s="10"/>
      <c r="V115" s="89">
        <f>'Study 4b'!D114</f>
        <v>67062</v>
      </c>
      <c r="W115" s="61">
        <f>'Study 4b'!E114</f>
        <v>23367</v>
      </c>
      <c r="X115" s="10"/>
    </row>
    <row r="116" spans="1:24" x14ac:dyDescent="0.25">
      <c r="A116" s="69" t="s">
        <v>170</v>
      </c>
      <c r="B116" s="1" t="s">
        <v>168</v>
      </c>
      <c r="C116" s="10"/>
      <c r="D116" s="89">
        <f>'Study 2'!$D115</f>
        <v>54498</v>
      </c>
      <c r="E116" s="61">
        <f>'Study 2'!$E115</f>
        <v>0</v>
      </c>
      <c r="F116" s="10"/>
      <c r="G116" s="89">
        <f>'Study 1'!D115</f>
        <v>54498</v>
      </c>
      <c r="H116" s="61">
        <f>'Study 1'!E115</f>
        <v>1603</v>
      </c>
      <c r="I116" s="10"/>
      <c r="J116" s="89">
        <f>'Study 1b'!D115</f>
        <v>54498</v>
      </c>
      <c r="K116" s="61">
        <f>'Study 1b'!E115</f>
        <v>0</v>
      </c>
      <c r="L116" s="10"/>
      <c r="M116" s="89">
        <f>'Study 3'!D115</f>
        <v>54498</v>
      </c>
      <c r="N116" s="61">
        <f>'Study 3'!E115</f>
        <v>13766</v>
      </c>
      <c r="O116" s="10"/>
      <c r="P116" s="89">
        <f>'Study 3b'!D115</f>
        <v>54498</v>
      </c>
      <c r="Q116" s="89">
        <f>'Study 3b'!E115</f>
        <v>742</v>
      </c>
      <c r="R116" s="10"/>
      <c r="S116" s="89">
        <f>'Study 4a'!D115</f>
        <v>54498</v>
      </c>
      <c r="T116" s="61">
        <f>'Study 4a'!E115</f>
        <v>22613</v>
      </c>
      <c r="U116" s="10"/>
      <c r="V116" s="89">
        <f>'Study 4b'!D115</f>
        <v>54498</v>
      </c>
      <c r="W116" s="61">
        <f>'Study 4b'!E115</f>
        <v>18991</v>
      </c>
      <c r="X116" s="10"/>
    </row>
    <row r="117" spans="1:24" x14ac:dyDescent="0.25">
      <c r="A117" s="69" t="s">
        <v>171</v>
      </c>
      <c r="B117" s="1" t="s">
        <v>168</v>
      </c>
      <c r="C117" s="10"/>
      <c r="D117" s="89">
        <f>'Study 2'!$D116</f>
        <v>8199</v>
      </c>
      <c r="E117" s="61">
        <f>'Study 2'!$E116</f>
        <v>0</v>
      </c>
      <c r="F117" s="10"/>
      <c r="G117" s="89">
        <f>'Study 1'!D116</f>
        <v>8199</v>
      </c>
      <c r="H117" s="61">
        <f>'Study 1'!E116</f>
        <v>0</v>
      </c>
      <c r="I117" s="10"/>
      <c r="J117" s="89">
        <f>'Study 1b'!D116</f>
        <v>8199</v>
      </c>
      <c r="K117" s="61">
        <f>'Study 1b'!E116</f>
        <v>0</v>
      </c>
      <c r="L117" s="10"/>
      <c r="M117" s="89">
        <f>'Study 3'!D116</f>
        <v>8199</v>
      </c>
      <c r="N117" s="61">
        <f>'Study 3'!E116</f>
        <v>0</v>
      </c>
      <c r="O117" s="10"/>
      <c r="P117" s="89">
        <f>'Study 3b'!D116</f>
        <v>8199</v>
      </c>
      <c r="Q117" s="89">
        <f>'Study 3b'!E116</f>
        <v>0</v>
      </c>
      <c r="R117" s="10"/>
      <c r="S117" s="89">
        <f>'Study 4a'!D116</f>
        <v>8199</v>
      </c>
      <c r="T117" s="61">
        <f>'Study 4a'!E116</f>
        <v>0</v>
      </c>
      <c r="U117" s="10"/>
      <c r="V117" s="89">
        <f>'Study 4b'!D116</f>
        <v>8199</v>
      </c>
      <c r="W117" s="61">
        <f>'Study 4b'!E116</f>
        <v>0</v>
      </c>
      <c r="X117" s="10"/>
    </row>
    <row r="118" spans="1:24" x14ac:dyDescent="0.25">
      <c r="A118" s="69" t="s">
        <v>172</v>
      </c>
      <c r="B118" s="1" t="s">
        <v>173</v>
      </c>
      <c r="C118" s="10"/>
      <c r="D118" s="89">
        <f>'Study 2'!$D117</f>
        <v>13000</v>
      </c>
      <c r="E118" s="61">
        <f>'Study 2'!$E117</f>
        <v>0</v>
      </c>
      <c r="F118" s="10"/>
      <c r="G118" s="89">
        <f>'Study 1'!D117</f>
        <v>13000</v>
      </c>
      <c r="H118" s="61">
        <f>'Study 1'!E117</f>
        <v>384</v>
      </c>
      <c r="I118" s="10"/>
      <c r="J118" s="89">
        <f>'Study 1b'!D117</f>
        <v>13000</v>
      </c>
      <c r="K118" s="61">
        <f>'Study 1b'!E117</f>
        <v>0</v>
      </c>
      <c r="L118" s="10"/>
      <c r="M118" s="89">
        <f>'Study 3'!D117</f>
        <v>13000</v>
      </c>
      <c r="N118" s="61">
        <f>'Study 3'!E117</f>
        <v>3355</v>
      </c>
      <c r="O118" s="10"/>
      <c r="P118" s="89">
        <f>'Study 3b'!D117</f>
        <v>13000</v>
      </c>
      <c r="Q118" s="89">
        <f>'Study 3b'!E117</f>
        <v>178</v>
      </c>
      <c r="R118" s="10"/>
      <c r="S118" s="89">
        <f>'Study 4a'!D117</f>
        <v>13000</v>
      </c>
      <c r="T118" s="61">
        <f>'Study 4a'!E117</f>
        <v>5483</v>
      </c>
      <c r="U118" s="10"/>
      <c r="V118" s="89">
        <f>'Study 4b'!D117</f>
        <v>13000</v>
      </c>
      <c r="W118" s="61">
        <f>'Study 4b'!E117</f>
        <v>4698</v>
      </c>
      <c r="X118" s="10"/>
    </row>
    <row r="119" spans="1:24" x14ac:dyDescent="0.25">
      <c r="A119" s="69" t="s">
        <v>174</v>
      </c>
      <c r="B119" s="1" t="s">
        <v>175</v>
      </c>
      <c r="C119" s="10"/>
      <c r="D119" s="89">
        <f>'Study 2'!$D118</f>
        <v>7281</v>
      </c>
      <c r="E119" s="61">
        <f>'Study 2'!$E118</f>
        <v>0</v>
      </c>
      <c r="F119" s="10"/>
      <c r="G119" s="89">
        <f>'Study 1'!D118</f>
        <v>7281</v>
      </c>
      <c r="H119" s="61">
        <f>'Study 1'!E118</f>
        <v>419</v>
      </c>
      <c r="I119" s="10"/>
      <c r="J119" s="89">
        <f>'Study 1b'!D118</f>
        <v>7281</v>
      </c>
      <c r="K119" s="61">
        <f>'Study 1b'!E118</f>
        <v>0</v>
      </c>
      <c r="L119" s="10"/>
      <c r="M119" s="89">
        <f>'Study 3'!D118</f>
        <v>7281</v>
      </c>
      <c r="N119" s="61">
        <f>'Study 3'!E118</f>
        <v>2328</v>
      </c>
      <c r="O119" s="10"/>
      <c r="P119" s="89">
        <f>'Study 3b'!D118</f>
        <v>7281</v>
      </c>
      <c r="Q119" s="89">
        <f>'Study 3b'!E118</f>
        <v>175</v>
      </c>
      <c r="R119" s="10"/>
      <c r="S119" s="89">
        <f>'Study 4a'!D118</f>
        <v>7281</v>
      </c>
      <c r="T119" s="61">
        <f>'Study 4a'!E118</f>
        <v>3178</v>
      </c>
      <c r="U119" s="10"/>
      <c r="V119" s="89">
        <f>'Study 4b'!D118</f>
        <v>7281</v>
      </c>
      <c r="W119" s="61">
        <f>'Study 4b'!E118</f>
        <v>3000</v>
      </c>
      <c r="X119" s="10"/>
    </row>
    <row r="120" spans="1:24" x14ac:dyDescent="0.25">
      <c r="A120" s="69" t="s">
        <v>176</v>
      </c>
      <c r="B120" s="1" t="s">
        <v>175</v>
      </c>
      <c r="C120" s="10"/>
      <c r="D120" s="89">
        <f>'Study 2'!$D119</f>
        <v>12156</v>
      </c>
      <c r="E120" s="61">
        <f>'Study 2'!$E119</f>
        <v>0</v>
      </c>
      <c r="F120" s="10"/>
      <c r="G120" s="89">
        <f>'Study 1'!D119</f>
        <v>12156</v>
      </c>
      <c r="H120" s="61">
        <f>'Study 1'!E119</f>
        <v>698</v>
      </c>
      <c r="I120" s="10"/>
      <c r="J120" s="89">
        <f>'Study 1b'!D119</f>
        <v>12156</v>
      </c>
      <c r="K120" s="61">
        <f>'Study 1b'!E119</f>
        <v>0</v>
      </c>
      <c r="L120" s="10"/>
      <c r="M120" s="89">
        <f>'Study 3'!D119</f>
        <v>12156</v>
      </c>
      <c r="N120" s="61">
        <f>'Study 3'!E119</f>
        <v>3885</v>
      </c>
      <c r="O120" s="10"/>
      <c r="P120" s="89">
        <f>'Study 3b'!D119</f>
        <v>12156</v>
      </c>
      <c r="Q120" s="89">
        <f>'Study 3b'!E119</f>
        <v>291</v>
      </c>
      <c r="R120" s="10"/>
      <c r="S120" s="89">
        <f>'Study 4a'!D119</f>
        <v>12156</v>
      </c>
      <c r="T120" s="61">
        <f>'Study 4a'!E119</f>
        <v>5302</v>
      </c>
      <c r="U120" s="10"/>
      <c r="V120" s="89">
        <f>'Study 4b'!D119</f>
        <v>12156</v>
      </c>
      <c r="W120" s="61">
        <f>'Study 4b'!E119</f>
        <v>5006</v>
      </c>
      <c r="X120" s="10"/>
    </row>
    <row r="121" spans="1:24" x14ac:dyDescent="0.25">
      <c r="A121" s="69" t="s">
        <v>177</v>
      </c>
      <c r="B121" s="1" t="s">
        <v>178</v>
      </c>
      <c r="C121" s="10"/>
      <c r="D121" s="89">
        <f>'Study 2'!$D120</f>
        <v>206</v>
      </c>
      <c r="E121" s="61">
        <f>'Study 2'!$E120</f>
        <v>0</v>
      </c>
      <c r="F121" s="10"/>
      <c r="G121" s="89">
        <f>'Study 1'!D120</f>
        <v>206</v>
      </c>
      <c r="H121" s="61">
        <f>'Study 1'!E120</f>
        <v>0</v>
      </c>
      <c r="I121" s="10"/>
      <c r="J121" s="89">
        <f>'Study 1b'!D120</f>
        <v>206</v>
      </c>
      <c r="K121" s="61">
        <f>'Study 1b'!E120</f>
        <v>0</v>
      </c>
      <c r="L121" s="10"/>
      <c r="M121" s="89">
        <f>'Study 3'!D120</f>
        <v>206</v>
      </c>
      <c r="N121" s="61">
        <f>'Study 3'!E120</f>
        <v>0</v>
      </c>
      <c r="O121" s="10"/>
      <c r="P121" s="89">
        <f>'Study 3b'!D120</f>
        <v>206</v>
      </c>
      <c r="Q121" s="89">
        <f>'Study 3b'!E120</f>
        <v>0</v>
      </c>
      <c r="R121" s="10"/>
      <c r="S121" s="89">
        <f>'Study 4a'!D120</f>
        <v>206</v>
      </c>
      <c r="T121" s="61">
        <f>'Study 4a'!E120</f>
        <v>0</v>
      </c>
      <c r="U121" s="10"/>
      <c r="V121" s="89">
        <f>'Study 4b'!D120</f>
        <v>206</v>
      </c>
      <c r="W121" s="61">
        <f>'Study 4b'!E120</f>
        <v>0</v>
      </c>
      <c r="X121" s="10"/>
    </row>
    <row r="122" spans="1:24" x14ac:dyDescent="0.25">
      <c r="A122" s="69" t="s">
        <v>179</v>
      </c>
      <c r="B122" s="1" t="s">
        <v>178</v>
      </c>
      <c r="C122" s="10"/>
      <c r="D122" s="89">
        <f>'Study 2'!$D121</f>
        <v>236</v>
      </c>
      <c r="E122" s="61">
        <f>'Study 2'!$E121</f>
        <v>0</v>
      </c>
      <c r="F122" s="10"/>
      <c r="G122" s="89">
        <f>'Study 1'!D121</f>
        <v>236</v>
      </c>
      <c r="H122" s="61">
        <f>'Study 1'!E121</f>
        <v>8</v>
      </c>
      <c r="I122" s="10"/>
      <c r="J122" s="89">
        <f>'Study 1b'!D121</f>
        <v>236</v>
      </c>
      <c r="K122" s="61">
        <f>'Study 1b'!E121</f>
        <v>0</v>
      </c>
      <c r="L122" s="10"/>
      <c r="M122" s="89">
        <f>'Study 3'!D121</f>
        <v>236</v>
      </c>
      <c r="N122" s="61">
        <f>'Study 3'!E121</f>
        <v>63</v>
      </c>
      <c r="O122" s="10"/>
      <c r="P122" s="89">
        <f>'Study 3b'!D121</f>
        <v>236</v>
      </c>
      <c r="Q122" s="89">
        <f>'Study 3b'!E121</f>
        <v>3</v>
      </c>
      <c r="R122" s="10"/>
      <c r="S122" s="89">
        <f>'Study 4a'!D121</f>
        <v>236</v>
      </c>
      <c r="T122" s="61">
        <f>'Study 4a'!E121</f>
        <v>105</v>
      </c>
      <c r="U122" s="10"/>
      <c r="V122" s="89">
        <f>'Study 4b'!D121</f>
        <v>236</v>
      </c>
      <c r="W122" s="61">
        <f>'Study 4b'!E121</f>
        <v>88</v>
      </c>
      <c r="X122" s="10"/>
    </row>
    <row r="123" spans="1:24" x14ac:dyDescent="0.25">
      <c r="A123" s="69" t="s">
        <v>180</v>
      </c>
      <c r="B123" s="1" t="s">
        <v>181</v>
      </c>
      <c r="C123" s="10"/>
      <c r="D123" s="89">
        <f>'Study 2'!$D122</f>
        <v>63532</v>
      </c>
      <c r="E123" s="61">
        <f>'Study 2'!$E122</f>
        <v>0</v>
      </c>
      <c r="F123" s="10"/>
      <c r="G123" s="89">
        <f>'Study 1'!D122</f>
        <v>63532</v>
      </c>
      <c r="H123" s="61">
        <f>'Study 1'!E122</f>
        <v>1868</v>
      </c>
      <c r="I123" s="10"/>
      <c r="J123" s="89">
        <f>'Study 1b'!D122</f>
        <v>63532</v>
      </c>
      <c r="K123" s="61">
        <f>'Study 1b'!E122</f>
        <v>0</v>
      </c>
      <c r="L123" s="10"/>
      <c r="M123" s="89">
        <f>'Study 3'!D122</f>
        <v>63532</v>
      </c>
      <c r="N123" s="61">
        <f>'Study 3'!E122</f>
        <v>16047</v>
      </c>
      <c r="O123" s="10"/>
      <c r="P123" s="89">
        <f>'Study 3b'!D122</f>
        <v>63532</v>
      </c>
      <c r="Q123" s="89">
        <f>'Study 3b'!E122</f>
        <v>865</v>
      </c>
      <c r="R123" s="10"/>
      <c r="S123" s="89">
        <f>'Study 4a'!D122</f>
        <v>63532</v>
      </c>
      <c r="T123" s="61">
        <f>'Study 4a'!E122</f>
        <v>26360</v>
      </c>
      <c r="U123" s="10"/>
      <c r="V123" s="89">
        <f>'Study 4b'!D122</f>
        <v>63532</v>
      </c>
      <c r="W123" s="61">
        <f>'Study 4b'!E122</f>
        <v>22137</v>
      </c>
      <c r="X123" s="10"/>
    </row>
    <row r="124" spans="1:24" x14ac:dyDescent="0.25">
      <c r="A124" s="69" t="s">
        <v>182</v>
      </c>
      <c r="B124" s="1" t="s">
        <v>181</v>
      </c>
      <c r="C124" s="10"/>
      <c r="D124" s="89">
        <f>'Study 2'!$D123</f>
        <v>38053</v>
      </c>
      <c r="E124" s="61">
        <f>'Study 2'!$E123</f>
        <v>0</v>
      </c>
      <c r="F124" s="10"/>
      <c r="G124" s="89">
        <f>'Study 1'!D123</f>
        <v>38053</v>
      </c>
      <c r="H124" s="61">
        <f>'Study 1'!E123</f>
        <v>1119</v>
      </c>
      <c r="I124" s="10"/>
      <c r="J124" s="89">
        <f>'Study 1b'!D123</f>
        <v>38053</v>
      </c>
      <c r="K124" s="61">
        <f>'Study 1b'!E123</f>
        <v>0</v>
      </c>
      <c r="L124" s="10"/>
      <c r="M124" s="89">
        <f>'Study 3'!D123</f>
        <v>38053</v>
      </c>
      <c r="N124" s="61">
        <f>'Study 3'!E123</f>
        <v>9611</v>
      </c>
      <c r="O124" s="10"/>
      <c r="P124" s="89">
        <f>'Study 3b'!D123</f>
        <v>38053</v>
      </c>
      <c r="Q124" s="89">
        <f>'Study 3b'!E123</f>
        <v>518</v>
      </c>
      <c r="R124" s="10"/>
      <c r="S124" s="89">
        <f>'Study 4a'!D123</f>
        <v>38053</v>
      </c>
      <c r="T124" s="61">
        <f>'Study 4a'!E123</f>
        <v>15790</v>
      </c>
      <c r="U124" s="10"/>
      <c r="V124" s="89">
        <f>'Study 4b'!D123</f>
        <v>38053</v>
      </c>
      <c r="W124" s="61">
        <f>'Study 4b'!E123</f>
        <v>13260</v>
      </c>
      <c r="X124" s="10"/>
    </row>
    <row r="125" spans="1:24" x14ac:dyDescent="0.25">
      <c r="A125" s="69" t="s">
        <v>183</v>
      </c>
      <c r="B125" s="1" t="s">
        <v>184</v>
      </c>
      <c r="C125" s="10"/>
      <c r="D125" s="89">
        <f>'Study 2'!$D124</f>
        <v>11418</v>
      </c>
      <c r="E125" s="61">
        <f>'Study 2'!$E124</f>
        <v>0</v>
      </c>
      <c r="F125" s="10"/>
      <c r="G125" s="89">
        <f>'Study 1'!D124</f>
        <v>11418</v>
      </c>
      <c r="H125" s="61">
        <f>'Study 1'!E124</f>
        <v>0</v>
      </c>
      <c r="I125" s="10"/>
      <c r="J125" s="89">
        <f>'Study 1b'!D124</f>
        <v>11418</v>
      </c>
      <c r="K125" s="61">
        <f>'Study 1b'!E124</f>
        <v>0</v>
      </c>
      <c r="L125" s="10"/>
      <c r="M125" s="89">
        <f>'Study 3'!D124</f>
        <v>11418</v>
      </c>
      <c r="N125" s="61">
        <f>'Study 3'!E124</f>
        <v>0</v>
      </c>
      <c r="O125" s="10"/>
      <c r="P125" s="89">
        <f>'Study 3b'!D124</f>
        <v>11418</v>
      </c>
      <c r="Q125" s="89">
        <f>'Study 3b'!E124</f>
        <v>0</v>
      </c>
      <c r="R125" s="10"/>
      <c r="S125" s="89">
        <f>'Study 4a'!D124</f>
        <v>11418</v>
      </c>
      <c r="T125" s="61">
        <f>'Study 4a'!E124</f>
        <v>0</v>
      </c>
      <c r="U125" s="10"/>
      <c r="V125" s="89">
        <f>'Study 4b'!D124</f>
        <v>11418</v>
      </c>
      <c r="W125" s="61">
        <f>'Study 4b'!E124</f>
        <v>0</v>
      </c>
      <c r="X125" s="10"/>
    </row>
    <row r="126" spans="1:24" x14ac:dyDescent="0.25">
      <c r="A126" s="69"/>
      <c r="B126" s="71" t="s">
        <v>42</v>
      </c>
      <c r="C126" s="10"/>
      <c r="D126" s="94">
        <f>'Study 2'!$D125</f>
        <v>3208310</v>
      </c>
      <c r="E126" s="94">
        <f>'Study 2'!$E125</f>
        <v>0</v>
      </c>
      <c r="F126" s="10"/>
      <c r="G126" s="94">
        <f>'Study 1'!D125</f>
        <v>3208310</v>
      </c>
      <c r="H126" s="94">
        <f>'Study 1'!E125</f>
        <v>47155</v>
      </c>
      <c r="I126" s="10"/>
      <c r="J126" s="94">
        <f>'Study 1b'!D125</f>
        <v>3208310</v>
      </c>
      <c r="K126" s="94">
        <f>'Study 1b'!E125</f>
        <v>0</v>
      </c>
      <c r="L126" s="10"/>
      <c r="M126" s="94">
        <f>'Study 3'!D125</f>
        <v>3208310</v>
      </c>
      <c r="N126" s="94">
        <f>'Study 3'!E125</f>
        <v>355888</v>
      </c>
      <c r="O126" s="10"/>
      <c r="P126" s="95">
        <f>'Study 3b'!D125</f>
        <v>3208310</v>
      </c>
      <c r="Q126" s="96">
        <f>'Study 3b'!E125</f>
        <v>20514</v>
      </c>
      <c r="R126" s="10"/>
      <c r="S126" s="94">
        <f>'Study 4a'!D125</f>
        <v>3208310</v>
      </c>
      <c r="T126" s="94">
        <f>'Study 4a'!E125</f>
        <v>536081</v>
      </c>
      <c r="U126" s="10"/>
      <c r="V126" s="94">
        <f>'Study 4b'!D125</f>
        <v>3208310</v>
      </c>
      <c r="W126" s="94">
        <f>'Study 4b'!E125</f>
        <v>470178</v>
      </c>
      <c r="X126" s="10"/>
    </row>
    <row r="127" spans="1:24" x14ac:dyDescent="0.25">
      <c r="A127" s="69"/>
      <c r="C127" s="10"/>
      <c r="D127" s="89"/>
      <c r="E127" s="61"/>
      <c r="F127" s="10"/>
      <c r="G127" s="89"/>
      <c r="H127" s="61"/>
      <c r="I127" s="10"/>
      <c r="J127" s="89"/>
      <c r="K127" s="61"/>
      <c r="L127" s="10"/>
      <c r="M127" s="89"/>
      <c r="N127" s="61"/>
      <c r="O127" s="10"/>
      <c r="P127" s="89"/>
      <c r="Q127" s="61"/>
      <c r="R127" s="10"/>
      <c r="S127" s="89"/>
      <c r="T127" s="61"/>
      <c r="U127" s="10"/>
      <c r="V127" s="89"/>
      <c r="W127" s="61"/>
      <c r="X127" s="10"/>
    </row>
    <row r="128" spans="1:24" x14ac:dyDescent="0.25">
      <c r="A128" s="68" t="s">
        <v>552</v>
      </c>
      <c r="B128" s="68"/>
      <c r="C128" s="10"/>
      <c r="D128" s="89"/>
      <c r="E128" s="61"/>
      <c r="F128" s="10"/>
      <c r="G128" s="89"/>
      <c r="H128" s="61"/>
      <c r="I128" s="10"/>
      <c r="J128" s="89"/>
      <c r="K128" s="61"/>
      <c r="L128" s="10"/>
      <c r="M128" s="89"/>
      <c r="N128" s="61"/>
      <c r="O128" s="10"/>
      <c r="P128" s="89"/>
      <c r="Q128" s="61"/>
      <c r="R128" s="10"/>
      <c r="S128" s="89"/>
      <c r="T128" s="61"/>
      <c r="U128" s="10"/>
      <c r="V128" s="89"/>
      <c r="W128" s="61"/>
      <c r="X128" s="10"/>
    </row>
    <row r="129" spans="1:24" x14ac:dyDescent="0.25">
      <c r="A129" s="69" t="s">
        <v>210</v>
      </c>
      <c r="B129" s="1" t="s">
        <v>211</v>
      </c>
      <c r="C129" s="10"/>
      <c r="D129" s="89">
        <f>'Study 2'!D128</f>
        <v>61380</v>
      </c>
      <c r="E129" s="61">
        <f>'Study 2'!E128</f>
        <v>0</v>
      </c>
      <c r="F129" s="10"/>
      <c r="G129" s="89">
        <f>'Study 1'!D128</f>
        <v>61380</v>
      </c>
      <c r="H129" s="61">
        <f>'Study 1'!E128</f>
        <v>0</v>
      </c>
      <c r="I129" s="10"/>
      <c r="J129" s="89">
        <f>'Study 1b'!D128</f>
        <v>61380</v>
      </c>
      <c r="K129" s="61">
        <f>'Study 1b'!E128:E151</f>
        <v>0</v>
      </c>
      <c r="L129" s="10"/>
      <c r="M129" s="89">
        <f>'Study 3'!D128</f>
        <v>61380</v>
      </c>
      <c r="N129" s="61">
        <f>'Study 3'!E128</f>
        <v>0</v>
      </c>
      <c r="O129" s="10"/>
      <c r="P129" s="89">
        <f>'Study 3b'!D128</f>
        <v>61380</v>
      </c>
      <c r="Q129" s="89">
        <f>'Study 3b'!E128</f>
        <v>0</v>
      </c>
      <c r="R129" s="10"/>
      <c r="S129" s="89">
        <f>'Study 4a'!D128</f>
        <v>61380</v>
      </c>
      <c r="T129" s="61">
        <f>'Study 4a'!E128</f>
        <v>0</v>
      </c>
      <c r="U129" s="10"/>
      <c r="V129" s="89">
        <f>'Study 4b'!D128</f>
        <v>61380</v>
      </c>
      <c r="W129" s="61">
        <f>'Study 4b'!E128</f>
        <v>0</v>
      </c>
      <c r="X129" s="10"/>
    </row>
    <row r="130" spans="1:24" x14ac:dyDescent="0.25">
      <c r="A130" s="69" t="s">
        <v>221</v>
      </c>
      <c r="B130" s="1" t="s">
        <v>222</v>
      </c>
      <c r="C130" s="10"/>
      <c r="D130" s="89">
        <f>'Study 2'!D129</f>
        <v>25575</v>
      </c>
      <c r="E130" s="61">
        <f>'Study 2'!E129</f>
        <v>0</v>
      </c>
      <c r="F130" s="10"/>
      <c r="G130" s="89">
        <f>'Study 1'!D129</f>
        <v>25575</v>
      </c>
      <c r="H130" s="61">
        <f>'Study 1'!E129</f>
        <v>0</v>
      </c>
      <c r="I130" s="10"/>
      <c r="J130" s="89">
        <f>'Study 1b'!D129</f>
        <v>25575</v>
      </c>
      <c r="K130" s="61">
        <f>'Study 1b'!E129:E152</f>
        <v>0</v>
      </c>
      <c r="L130" s="10"/>
      <c r="M130" s="89">
        <f>'Study 3'!D129</f>
        <v>25575</v>
      </c>
      <c r="N130" s="61">
        <f>'Study 3'!E129</f>
        <v>0</v>
      </c>
      <c r="O130" s="10"/>
      <c r="P130" s="89">
        <f>'Study 3b'!D129</f>
        <v>25575</v>
      </c>
      <c r="Q130" s="89">
        <f>'Study 3b'!E129</f>
        <v>94</v>
      </c>
      <c r="R130" s="10"/>
      <c r="S130" s="89">
        <f>'Study 4a'!D129</f>
        <v>25575</v>
      </c>
      <c r="T130" s="61">
        <f>'Study 4a'!E129</f>
        <v>0</v>
      </c>
      <c r="U130" s="10"/>
      <c r="V130" s="89">
        <f>'Study 4b'!D129</f>
        <v>25575</v>
      </c>
      <c r="W130" s="61">
        <f>'Study 4b'!E129</f>
        <v>0</v>
      </c>
      <c r="X130" s="10"/>
    </row>
    <row r="131" spans="1:24" x14ac:dyDescent="0.25">
      <c r="A131" s="69" t="s">
        <v>212</v>
      </c>
      <c r="B131" s="1" t="s">
        <v>213</v>
      </c>
      <c r="C131" s="10"/>
      <c r="D131" s="89">
        <f>'Study 2'!D130</f>
        <v>306900</v>
      </c>
      <c r="E131" s="61">
        <f>'Study 2'!E130</f>
        <v>0</v>
      </c>
      <c r="F131" s="10"/>
      <c r="G131" s="89">
        <f>'Study 1'!D130</f>
        <v>306900</v>
      </c>
      <c r="H131" s="61">
        <f>'Study 1'!E130</f>
        <v>0</v>
      </c>
      <c r="I131" s="10"/>
      <c r="J131" s="89">
        <f>'Study 1b'!D130</f>
        <v>306900</v>
      </c>
      <c r="K131" s="61">
        <f>'Study 1b'!E130:E153</f>
        <v>0</v>
      </c>
      <c r="L131" s="10"/>
      <c r="M131" s="89">
        <f>'Study 3'!D130</f>
        <v>306900</v>
      </c>
      <c r="N131" s="61">
        <f>'Study 3'!E130</f>
        <v>0</v>
      </c>
      <c r="O131" s="10"/>
      <c r="P131" s="89">
        <f>'Study 3b'!D130</f>
        <v>306900</v>
      </c>
      <c r="Q131" s="89">
        <f>'Study 3b'!E130</f>
        <v>0</v>
      </c>
      <c r="R131" s="10"/>
      <c r="S131" s="89">
        <f>'Study 4a'!D130</f>
        <v>306900</v>
      </c>
      <c r="T131" s="61">
        <f>'Study 4a'!E130</f>
        <v>0</v>
      </c>
      <c r="U131" s="10"/>
      <c r="V131" s="89">
        <f>'Study 4b'!D130</f>
        <v>306900</v>
      </c>
      <c r="W131" s="61">
        <f>'Study 4b'!E130</f>
        <v>0</v>
      </c>
      <c r="X131" s="10"/>
    </row>
    <row r="132" spans="1:24" x14ac:dyDescent="0.25">
      <c r="A132" s="69" t="s">
        <v>185</v>
      </c>
      <c r="B132" s="1" t="s">
        <v>186</v>
      </c>
      <c r="C132" s="10"/>
      <c r="D132" s="89">
        <f>'Study 2'!D131</f>
        <v>646</v>
      </c>
      <c r="E132" s="61">
        <f>'Study 2'!E131</f>
        <v>0</v>
      </c>
      <c r="F132" s="10"/>
      <c r="G132" s="89">
        <f>'Study 1'!D131</f>
        <v>646</v>
      </c>
      <c r="H132" s="61">
        <f>'Study 1'!E131</f>
        <v>0</v>
      </c>
      <c r="I132" s="10"/>
      <c r="J132" s="89">
        <f>'Study 1b'!D131</f>
        <v>646</v>
      </c>
      <c r="K132" s="61">
        <f>'Study 1b'!E131:E154</f>
        <v>0</v>
      </c>
      <c r="L132" s="10"/>
      <c r="M132" s="89">
        <f>'Study 3'!D131</f>
        <v>646</v>
      </c>
      <c r="N132" s="61">
        <f>'Study 3'!E131</f>
        <v>0</v>
      </c>
      <c r="O132" s="10"/>
      <c r="P132" s="89">
        <f>'Study 3b'!D131</f>
        <v>646</v>
      </c>
      <c r="Q132" s="89">
        <f>'Study 3b'!E131</f>
        <v>0</v>
      </c>
      <c r="R132" s="10"/>
      <c r="S132" s="89">
        <f>'Study 4a'!D131</f>
        <v>646</v>
      </c>
      <c r="T132" s="61">
        <f>'Study 4a'!E131</f>
        <v>0</v>
      </c>
      <c r="U132" s="10"/>
      <c r="V132" s="89">
        <f>'Study 4b'!D131</f>
        <v>646</v>
      </c>
      <c r="W132" s="61">
        <f>'Study 4b'!E131</f>
        <v>0</v>
      </c>
      <c r="X132" s="10"/>
    </row>
    <row r="133" spans="1:24" x14ac:dyDescent="0.25">
      <c r="A133" s="69" t="s">
        <v>214</v>
      </c>
      <c r="B133" s="1" t="s">
        <v>215</v>
      </c>
      <c r="C133" s="10"/>
      <c r="D133" s="89">
        <f>'Study 2'!D132</f>
        <v>46035</v>
      </c>
      <c r="E133" s="61">
        <f>'Study 2'!E132</f>
        <v>0</v>
      </c>
      <c r="F133" s="10"/>
      <c r="G133" s="89">
        <f>'Study 1'!D132</f>
        <v>46035</v>
      </c>
      <c r="H133" s="61">
        <f>'Study 1'!E132</f>
        <v>0</v>
      </c>
      <c r="I133" s="10"/>
      <c r="J133" s="89">
        <f>'Study 1b'!D132</f>
        <v>46035</v>
      </c>
      <c r="K133" s="61">
        <f>'Study 1b'!E132:E155</f>
        <v>0</v>
      </c>
      <c r="L133" s="10"/>
      <c r="M133" s="89">
        <f>'Study 3'!D132</f>
        <v>46035</v>
      </c>
      <c r="N133" s="61">
        <f>'Study 3'!E132</f>
        <v>0</v>
      </c>
      <c r="O133" s="10"/>
      <c r="P133" s="89">
        <f>'Study 3b'!D132</f>
        <v>46035</v>
      </c>
      <c r="Q133" s="89">
        <f>'Study 3b'!E132</f>
        <v>513</v>
      </c>
      <c r="R133" s="10"/>
      <c r="S133" s="89">
        <f>'Study 4a'!D132</f>
        <v>46035</v>
      </c>
      <c r="T133" s="61">
        <f>'Study 4a'!E132</f>
        <v>0</v>
      </c>
      <c r="U133" s="10"/>
      <c r="V133" s="89">
        <f>'Study 4b'!D132</f>
        <v>46035</v>
      </c>
      <c r="W133" s="61">
        <f>'Study 4b'!E132</f>
        <v>0</v>
      </c>
      <c r="X133" s="10"/>
    </row>
    <row r="134" spans="1:24" x14ac:dyDescent="0.25">
      <c r="A134" s="69" t="s">
        <v>193</v>
      </c>
      <c r="B134" s="1" t="s">
        <v>194</v>
      </c>
      <c r="C134" s="10"/>
      <c r="D134" s="89">
        <f>'Study 2'!D133</f>
        <v>7000</v>
      </c>
      <c r="E134" s="61">
        <f>'Study 2'!E133</f>
        <v>0</v>
      </c>
      <c r="F134" s="10"/>
      <c r="G134" s="89">
        <f>'Study 1'!D133</f>
        <v>7000</v>
      </c>
      <c r="H134" s="61">
        <f>'Study 1'!E133</f>
        <v>403</v>
      </c>
      <c r="I134" s="10"/>
      <c r="J134" s="89">
        <f>'Study 1b'!D133</f>
        <v>7000</v>
      </c>
      <c r="K134" s="61">
        <f>'Study 1b'!E133:E156</f>
        <v>0</v>
      </c>
      <c r="L134" s="10"/>
      <c r="M134" s="89">
        <f>'Study 3'!D133</f>
        <v>7000</v>
      </c>
      <c r="N134" s="61">
        <f>'Study 3'!E133</f>
        <v>2294</v>
      </c>
      <c r="O134" s="10"/>
      <c r="P134" s="89">
        <f>'Study 3b'!D133</f>
        <v>7000</v>
      </c>
      <c r="Q134" s="89">
        <f>'Study 3b'!E133</f>
        <v>169</v>
      </c>
      <c r="R134" s="10"/>
      <c r="S134" s="89">
        <f>'Study 4a'!D133</f>
        <v>7000</v>
      </c>
      <c r="T134" s="61">
        <f>'Study 4a'!E133</f>
        <v>3219</v>
      </c>
      <c r="U134" s="10"/>
      <c r="V134" s="89">
        <f>'Study 4b'!D133</f>
        <v>7000</v>
      </c>
      <c r="W134" s="61">
        <f>'Study 4b'!E133</f>
        <v>2989</v>
      </c>
      <c r="X134" s="10"/>
    </row>
    <row r="135" spans="1:24" x14ac:dyDescent="0.25">
      <c r="A135" s="69" t="s">
        <v>216</v>
      </c>
      <c r="B135" s="1" t="s">
        <v>217</v>
      </c>
      <c r="C135" s="10"/>
      <c r="D135" s="89">
        <f>'Study 2'!D134</f>
        <v>16495</v>
      </c>
      <c r="E135" s="61">
        <f>'Study 2'!E134</f>
        <v>0</v>
      </c>
      <c r="F135" s="10"/>
      <c r="G135" s="89">
        <f>'Study 1'!D134</f>
        <v>16495</v>
      </c>
      <c r="H135" s="61">
        <f>'Study 1'!E134</f>
        <v>0</v>
      </c>
      <c r="I135" s="10"/>
      <c r="J135" s="89">
        <f>'Study 1b'!D134</f>
        <v>16495</v>
      </c>
      <c r="K135" s="61">
        <f>'Study 1b'!E134:E157</f>
        <v>0</v>
      </c>
      <c r="L135" s="10"/>
      <c r="M135" s="89">
        <f>'Study 3'!D134</f>
        <v>16495</v>
      </c>
      <c r="N135" s="61">
        <f>'Study 3'!E134</f>
        <v>0</v>
      </c>
      <c r="O135" s="10"/>
      <c r="P135" s="89">
        <f>'Study 3b'!D134</f>
        <v>16495</v>
      </c>
      <c r="Q135" s="89">
        <f>'Study 3b'!E134</f>
        <v>184</v>
      </c>
      <c r="R135" s="10"/>
      <c r="S135" s="89">
        <f>'Study 4a'!D134</f>
        <v>16495</v>
      </c>
      <c r="T135" s="61">
        <f>'Study 4a'!E134</f>
        <v>0</v>
      </c>
      <c r="U135" s="10"/>
      <c r="V135" s="89">
        <f>'Study 4b'!D134</f>
        <v>16495</v>
      </c>
      <c r="W135" s="61">
        <f>'Study 4b'!E134</f>
        <v>0</v>
      </c>
      <c r="X135" s="10"/>
    </row>
    <row r="136" spans="1:24" x14ac:dyDescent="0.25">
      <c r="A136" s="69" t="s">
        <v>187</v>
      </c>
      <c r="B136" s="1" t="s">
        <v>188</v>
      </c>
      <c r="C136" s="10"/>
      <c r="D136" s="89">
        <f>'Study 2'!D135</f>
        <v>4604</v>
      </c>
      <c r="E136" s="61">
        <f>'Study 2'!E135</f>
        <v>0</v>
      </c>
      <c r="F136" s="10"/>
      <c r="G136" s="89">
        <f>'Study 1'!D135</f>
        <v>4604</v>
      </c>
      <c r="H136" s="61">
        <f>'Study 1'!E135</f>
        <v>0</v>
      </c>
      <c r="I136" s="10"/>
      <c r="J136" s="89">
        <f>'Study 1b'!D135</f>
        <v>4604</v>
      </c>
      <c r="K136" s="61">
        <f>'Study 1b'!E135:E158</f>
        <v>0</v>
      </c>
      <c r="L136" s="10"/>
      <c r="M136" s="89">
        <f>'Study 3'!D135</f>
        <v>4604</v>
      </c>
      <c r="N136" s="61">
        <f>'Study 3'!E135</f>
        <v>0</v>
      </c>
      <c r="O136" s="10"/>
      <c r="P136" s="89">
        <f>'Study 3b'!D135</f>
        <v>4604</v>
      </c>
      <c r="Q136" s="89">
        <f>'Study 3b'!E135</f>
        <v>0</v>
      </c>
      <c r="R136" s="10"/>
      <c r="S136" s="89">
        <f>'Study 4a'!D135</f>
        <v>4604</v>
      </c>
      <c r="T136" s="61">
        <f>'Study 4a'!E135</f>
        <v>0</v>
      </c>
      <c r="U136" s="10"/>
      <c r="V136" s="89">
        <f>'Study 4b'!D135</f>
        <v>4604</v>
      </c>
      <c r="W136" s="61">
        <f>'Study 4b'!E135</f>
        <v>0</v>
      </c>
      <c r="X136" s="10"/>
    </row>
    <row r="137" spans="1:24" x14ac:dyDescent="0.25">
      <c r="A137" s="69" t="s">
        <v>198</v>
      </c>
      <c r="B137" s="1" t="s">
        <v>108</v>
      </c>
      <c r="C137" s="10"/>
      <c r="D137" s="89">
        <f>'Study 2'!D136</f>
        <v>9750</v>
      </c>
      <c r="E137" s="61">
        <f>'Study 2'!E136</f>
        <v>0</v>
      </c>
      <c r="F137" s="10"/>
      <c r="G137" s="89">
        <f>'Study 1'!D136</f>
        <v>9750</v>
      </c>
      <c r="H137" s="61">
        <f>'Study 1'!E136</f>
        <v>0</v>
      </c>
      <c r="I137" s="10"/>
      <c r="J137" s="89">
        <f>'Study 1b'!D136</f>
        <v>9750</v>
      </c>
      <c r="K137" s="61">
        <f>'Study 1b'!E136:E159</f>
        <v>0</v>
      </c>
      <c r="L137" s="10"/>
      <c r="M137" s="89">
        <f>'Study 3'!D136</f>
        <v>9750</v>
      </c>
      <c r="N137" s="61">
        <f>'Study 3'!E136</f>
        <v>0</v>
      </c>
      <c r="O137" s="10"/>
      <c r="P137" s="89">
        <f>'Study 3b'!D136</f>
        <v>9750</v>
      </c>
      <c r="Q137" s="89">
        <f>'Study 3b'!E136</f>
        <v>0</v>
      </c>
      <c r="R137" s="10"/>
      <c r="S137" s="89">
        <f>'Study 4a'!D136</f>
        <v>9750</v>
      </c>
      <c r="T137" s="61">
        <f>'Study 4a'!E136</f>
        <v>0</v>
      </c>
      <c r="U137" s="10"/>
      <c r="V137" s="89">
        <f>'Study 4b'!D136</f>
        <v>9750</v>
      </c>
      <c r="W137" s="61">
        <f>'Study 4b'!E136</f>
        <v>0</v>
      </c>
      <c r="X137" s="10"/>
    </row>
    <row r="138" spans="1:24" x14ac:dyDescent="0.25">
      <c r="A138" s="69" t="s">
        <v>199</v>
      </c>
      <c r="B138" s="1" t="s">
        <v>108</v>
      </c>
      <c r="C138" s="10"/>
      <c r="D138" s="89">
        <f>'Study 2'!D137</f>
        <v>40920</v>
      </c>
      <c r="E138" s="61">
        <f>'Study 2'!E137</f>
        <v>0</v>
      </c>
      <c r="F138" s="10"/>
      <c r="G138" s="89">
        <f>'Study 1'!D137</f>
        <v>40920</v>
      </c>
      <c r="H138" s="61">
        <f>'Study 1'!E137</f>
        <v>0</v>
      </c>
      <c r="I138" s="10"/>
      <c r="J138" s="89">
        <f>'Study 1b'!D137</f>
        <v>40920</v>
      </c>
      <c r="K138" s="61">
        <f>'Study 1b'!E137:E160</f>
        <v>0</v>
      </c>
      <c r="L138" s="10"/>
      <c r="M138" s="89">
        <f>'Study 3'!D137</f>
        <v>40920</v>
      </c>
      <c r="N138" s="61">
        <f>'Study 3'!E137</f>
        <v>7703</v>
      </c>
      <c r="O138" s="10"/>
      <c r="P138" s="89">
        <f>'Study 3b'!D137</f>
        <v>40920</v>
      </c>
      <c r="Q138" s="89">
        <f>'Study 3b'!E137</f>
        <v>0</v>
      </c>
      <c r="R138" s="10"/>
      <c r="S138" s="89">
        <f>'Study 4a'!D137</f>
        <v>40920</v>
      </c>
      <c r="T138" s="61">
        <f>'Study 4a'!E137</f>
        <v>12381</v>
      </c>
      <c r="U138" s="10"/>
      <c r="V138" s="89">
        <f>'Study 4b'!D137</f>
        <v>40920</v>
      </c>
      <c r="W138" s="61">
        <f>'Study 4b'!E137</f>
        <v>6794</v>
      </c>
      <c r="X138" s="10"/>
    </row>
    <row r="139" spans="1:24" x14ac:dyDescent="0.25">
      <c r="A139" s="69" t="s">
        <v>200</v>
      </c>
      <c r="B139" s="1" t="s">
        <v>108</v>
      </c>
      <c r="C139" s="10"/>
      <c r="D139" s="89">
        <f>'Study 2'!D138</f>
        <v>20460</v>
      </c>
      <c r="E139" s="61">
        <f>'Study 2'!E138</f>
        <v>0</v>
      </c>
      <c r="F139" s="10"/>
      <c r="G139" s="89">
        <f>'Study 1'!D138</f>
        <v>20460</v>
      </c>
      <c r="H139" s="61">
        <f>'Study 1'!E138</f>
        <v>0</v>
      </c>
      <c r="I139" s="10"/>
      <c r="J139" s="89">
        <f>'Study 1b'!D138</f>
        <v>20460</v>
      </c>
      <c r="K139" s="61">
        <f>'Study 1b'!E138:E161</f>
        <v>0</v>
      </c>
      <c r="L139" s="10"/>
      <c r="M139" s="89">
        <f>'Study 3'!D138</f>
        <v>20460</v>
      </c>
      <c r="N139" s="61">
        <f>'Study 3'!E138</f>
        <v>3371</v>
      </c>
      <c r="O139" s="10"/>
      <c r="P139" s="89">
        <f>'Study 3b'!D138</f>
        <v>20460</v>
      </c>
      <c r="Q139" s="89">
        <f>'Study 3b'!E138</f>
        <v>0</v>
      </c>
      <c r="R139" s="10"/>
      <c r="S139" s="89">
        <f>'Study 4a'!D138</f>
        <v>20460</v>
      </c>
      <c r="T139" s="61">
        <f>'Study 4a'!E138</f>
        <v>5411</v>
      </c>
      <c r="U139" s="10"/>
      <c r="V139" s="89">
        <f>'Study 4b'!D138</f>
        <v>20460</v>
      </c>
      <c r="W139" s="61">
        <f>'Study 4b'!E138</f>
        <v>3399</v>
      </c>
      <c r="X139" s="10"/>
    </row>
    <row r="140" spans="1:24" x14ac:dyDescent="0.25">
      <c r="A140" s="69" t="s">
        <v>201</v>
      </c>
      <c r="B140" s="1" t="s">
        <v>108</v>
      </c>
      <c r="C140" s="10"/>
      <c r="D140" s="89">
        <f>'Study 2'!D139</f>
        <v>40000</v>
      </c>
      <c r="E140" s="61">
        <f>'Study 2'!E139</f>
        <v>0</v>
      </c>
      <c r="F140" s="10"/>
      <c r="G140" s="89">
        <f>'Study 1'!D139</f>
        <v>40000</v>
      </c>
      <c r="H140" s="61">
        <f>'Study 1'!E139</f>
        <v>0</v>
      </c>
      <c r="I140" s="10"/>
      <c r="J140" s="89">
        <f>'Study 1b'!D139</f>
        <v>40000</v>
      </c>
      <c r="K140" s="61">
        <f>'Study 1b'!E139:E162</f>
        <v>0</v>
      </c>
      <c r="L140" s="10"/>
      <c r="M140" s="89">
        <f>'Study 3'!D139</f>
        <v>40000</v>
      </c>
      <c r="N140" s="61">
        <f>'Study 3'!E139</f>
        <v>0</v>
      </c>
      <c r="O140" s="10"/>
      <c r="P140" s="89">
        <f>'Study 3b'!D139</f>
        <v>40000</v>
      </c>
      <c r="Q140" s="89">
        <f>'Study 3b'!E139</f>
        <v>0</v>
      </c>
      <c r="R140" s="10"/>
      <c r="S140" s="89">
        <f>'Study 4a'!D139</f>
        <v>40000</v>
      </c>
      <c r="T140" s="61">
        <f>'Study 4a'!E139</f>
        <v>0</v>
      </c>
      <c r="U140" s="10"/>
      <c r="V140" s="89">
        <f>'Study 4b'!D139</f>
        <v>40000</v>
      </c>
      <c r="W140" s="61">
        <f>'Study 4b'!E139</f>
        <v>0</v>
      </c>
      <c r="X140" s="10"/>
    </row>
    <row r="141" spans="1:24" x14ac:dyDescent="0.25">
      <c r="A141" s="69" t="s">
        <v>206</v>
      </c>
      <c r="B141" s="1" t="s">
        <v>108</v>
      </c>
      <c r="C141" s="10"/>
      <c r="D141" s="89">
        <f>'Study 2'!D140</f>
        <v>10795</v>
      </c>
      <c r="E141" s="61">
        <f>'Study 2'!E140</f>
        <v>0</v>
      </c>
      <c r="F141" s="10"/>
      <c r="G141" s="89">
        <f>'Study 1'!D140</f>
        <v>10795</v>
      </c>
      <c r="H141" s="61">
        <f>'Study 1'!E140</f>
        <v>0</v>
      </c>
      <c r="I141" s="10"/>
      <c r="J141" s="89">
        <f>'Study 1b'!D140</f>
        <v>10795</v>
      </c>
      <c r="K141" s="61">
        <f>'Study 1b'!E140:E163</f>
        <v>0</v>
      </c>
      <c r="L141" s="10"/>
      <c r="M141" s="89">
        <f>'Study 3'!D140</f>
        <v>10795</v>
      </c>
      <c r="N141" s="61">
        <f>'Study 3'!E140</f>
        <v>0</v>
      </c>
      <c r="O141" s="10"/>
      <c r="P141" s="89">
        <f>'Study 3b'!D140</f>
        <v>10795</v>
      </c>
      <c r="Q141" s="89">
        <f>'Study 3b'!E140</f>
        <v>0</v>
      </c>
      <c r="R141" s="10"/>
      <c r="S141" s="89">
        <f>'Study 4a'!D140</f>
        <v>10795</v>
      </c>
      <c r="T141" s="61">
        <f>'Study 4a'!E140</f>
        <v>0</v>
      </c>
      <c r="U141" s="10"/>
      <c r="V141" s="89">
        <f>'Study 4b'!D140</f>
        <v>10795</v>
      </c>
      <c r="W141" s="61">
        <f>'Study 4b'!E140</f>
        <v>0</v>
      </c>
      <c r="X141" s="10"/>
    </row>
    <row r="142" spans="1:24" x14ac:dyDescent="0.25">
      <c r="A142" s="69" t="s">
        <v>207</v>
      </c>
      <c r="B142" s="1" t="s">
        <v>108</v>
      </c>
      <c r="C142" s="10"/>
      <c r="D142" s="89">
        <f>'Study 2'!D141</f>
        <v>3975</v>
      </c>
      <c r="E142" s="61">
        <f>'Study 2'!E141</f>
        <v>0</v>
      </c>
      <c r="F142" s="10"/>
      <c r="G142" s="89">
        <f>'Study 1'!D141</f>
        <v>3975</v>
      </c>
      <c r="H142" s="61">
        <f>'Study 1'!E141</f>
        <v>0</v>
      </c>
      <c r="I142" s="10"/>
      <c r="J142" s="89">
        <f>'Study 1b'!D141</f>
        <v>3975</v>
      </c>
      <c r="K142" s="61">
        <f>'Study 1b'!E141:E164</f>
        <v>0</v>
      </c>
      <c r="L142" s="10"/>
      <c r="M142" s="89">
        <f>'Study 3'!D141</f>
        <v>3975</v>
      </c>
      <c r="N142" s="61">
        <f>'Study 3'!E141</f>
        <v>0</v>
      </c>
      <c r="O142" s="10"/>
      <c r="P142" s="89">
        <f>'Study 3b'!D141</f>
        <v>3975</v>
      </c>
      <c r="Q142" s="89">
        <f>'Study 3b'!E141</f>
        <v>0</v>
      </c>
      <c r="R142" s="10"/>
      <c r="S142" s="89">
        <f>'Study 4a'!D141</f>
        <v>3975</v>
      </c>
      <c r="T142" s="61">
        <f>'Study 4a'!E141</f>
        <v>0</v>
      </c>
      <c r="U142" s="10"/>
      <c r="V142" s="89">
        <f>'Study 4b'!D141</f>
        <v>3975</v>
      </c>
      <c r="W142" s="61">
        <f>'Study 4b'!E141</f>
        <v>0</v>
      </c>
      <c r="X142" s="10"/>
    </row>
    <row r="143" spans="1:24" x14ac:dyDescent="0.25">
      <c r="A143" s="69" t="s">
        <v>208</v>
      </c>
      <c r="B143" s="1" t="s">
        <v>108</v>
      </c>
      <c r="C143" s="10"/>
      <c r="D143" s="89">
        <f>'Study 2'!D142</f>
        <v>8225</v>
      </c>
      <c r="E143" s="61">
        <f>'Study 2'!E142</f>
        <v>0</v>
      </c>
      <c r="F143" s="10"/>
      <c r="G143" s="89">
        <f>'Study 1'!D142</f>
        <v>8225</v>
      </c>
      <c r="H143" s="61">
        <f>'Study 1'!E142</f>
        <v>0</v>
      </c>
      <c r="I143" s="10"/>
      <c r="J143" s="89">
        <f>'Study 1b'!D142</f>
        <v>8225</v>
      </c>
      <c r="K143" s="61">
        <f>'Study 1b'!E142:E165</f>
        <v>0</v>
      </c>
      <c r="L143" s="10"/>
      <c r="M143" s="89">
        <f>'Study 3'!D142</f>
        <v>8225</v>
      </c>
      <c r="N143" s="61">
        <f>'Study 3'!E142</f>
        <v>0</v>
      </c>
      <c r="O143" s="10"/>
      <c r="P143" s="89">
        <f>'Study 3b'!D142</f>
        <v>8225</v>
      </c>
      <c r="Q143" s="89">
        <f>'Study 3b'!E142</f>
        <v>0</v>
      </c>
      <c r="R143" s="10"/>
      <c r="S143" s="89">
        <f>'Study 4a'!D142</f>
        <v>8225</v>
      </c>
      <c r="T143" s="61">
        <f>'Study 4a'!E142</f>
        <v>0</v>
      </c>
      <c r="U143" s="10"/>
      <c r="V143" s="89">
        <f>'Study 4b'!D142</f>
        <v>8225</v>
      </c>
      <c r="W143" s="61">
        <f>'Study 4b'!E142</f>
        <v>0</v>
      </c>
      <c r="X143" s="10"/>
    </row>
    <row r="144" spans="1:24" x14ac:dyDescent="0.25">
      <c r="A144" s="69" t="s">
        <v>209</v>
      </c>
      <c r="B144" s="1" t="s">
        <v>108</v>
      </c>
      <c r="C144" s="10"/>
      <c r="D144" s="89">
        <f>'Study 2'!D143</f>
        <v>3413</v>
      </c>
      <c r="E144" s="61">
        <f>'Study 2'!E143</f>
        <v>0</v>
      </c>
      <c r="F144" s="10"/>
      <c r="G144" s="89">
        <f>'Study 1'!D143</f>
        <v>3413</v>
      </c>
      <c r="H144" s="61">
        <f>'Study 1'!E143</f>
        <v>0</v>
      </c>
      <c r="I144" s="10"/>
      <c r="J144" s="89">
        <f>'Study 1b'!D143</f>
        <v>3413</v>
      </c>
      <c r="K144" s="61">
        <f>'Study 1b'!E143:E166</f>
        <v>0</v>
      </c>
      <c r="L144" s="10"/>
      <c r="M144" s="89">
        <f>'Study 3'!D143</f>
        <v>3413</v>
      </c>
      <c r="N144" s="61">
        <f>'Study 3'!E143</f>
        <v>0</v>
      </c>
      <c r="O144" s="10"/>
      <c r="P144" s="89">
        <f>'Study 3b'!D143</f>
        <v>3413</v>
      </c>
      <c r="Q144" s="89">
        <f>'Study 3b'!E143</f>
        <v>0</v>
      </c>
      <c r="R144" s="10"/>
      <c r="S144" s="89">
        <f>'Study 4a'!D143</f>
        <v>3413</v>
      </c>
      <c r="T144" s="61">
        <f>'Study 4a'!E143</f>
        <v>0</v>
      </c>
      <c r="U144" s="10"/>
      <c r="V144" s="89">
        <f>'Study 4b'!D143</f>
        <v>3413</v>
      </c>
      <c r="W144" s="61">
        <f>'Study 4b'!E143</f>
        <v>0</v>
      </c>
      <c r="X144" s="10"/>
    </row>
    <row r="145" spans="1:24" x14ac:dyDescent="0.25">
      <c r="A145" s="69" t="s">
        <v>189</v>
      </c>
      <c r="B145" s="1" t="s">
        <v>190</v>
      </c>
      <c r="C145" s="10"/>
      <c r="D145" s="89">
        <f>'Study 2'!D144</f>
        <v>5115</v>
      </c>
      <c r="E145" s="61">
        <f>'Study 2'!E144</f>
        <v>0</v>
      </c>
      <c r="F145" s="10"/>
      <c r="G145" s="89">
        <f>'Study 1'!D144</f>
        <v>5115</v>
      </c>
      <c r="H145" s="61">
        <f>'Study 1'!E144</f>
        <v>0</v>
      </c>
      <c r="I145" s="10"/>
      <c r="J145" s="89">
        <f>'Study 1b'!D144</f>
        <v>5115</v>
      </c>
      <c r="K145" s="61">
        <f>'Study 1b'!E144:E167</f>
        <v>0</v>
      </c>
      <c r="L145" s="10"/>
      <c r="M145" s="89">
        <f>'Study 3'!D144</f>
        <v>5115</v>
      </c>
      <c r="N145" s="61">
        <f>'Study 3'!E144</f>
        <v>0</v>
      </c>
      <c r="O145" s="10"/>
      <c r="P145" s="89">
        <f>'Study 3b'!D144</f>
        <v>5115</v>
      </c>
      <c r="Q145" s="89">
        <f>'Study 3b'!E144</f>
        <v>0</v>
      </c>
      <c r="R145" s="10"/>
      <c r="S145" s="89">
        <f>'Study 4a'!D144</f>
        <v>5115</v>
      </c>
      <c r="T145" s="61">
        <f>'Study 4a'!E144</f>
        <v>0</v>
      </c>
      <c r="U145" s="10"/>
      <c r="V145" s="89">
        <f>'Study 4b'!D144</f>
        <v>5115</v>
      </c>
      <c r="W145" s="61">
        <f>'Study 4b'!E144</f>
        <v>0</v>
      </c>
      <c r="X145" s="10"/>
    </row>
    <row r="146" spans="1:24" x14ac:dyDescent="0.25">
      <c r="A146" s="69" t="s">
        <v>195</v>
      </c>
      <c r="B146" s="1" t="s">
        <v>31</v>
      </c>
      <c r="C146" s="10"/>
      <c r="D146" s="89">
        <f>'Study 2'!D145</f>
        <v>30690</v>
      </c>
      <c r="E146" s="61">
        <f>'Study 2'!E145</f>
        <v>0</v>
      </c>
      <c r="F146" s="10"/>
      <c r="G146" s="89">
        <f>'Study 1'!D145</f>
        <v>30690</v>
      </c>
      <c r="H146" s="61">
        <f>'Study 1'!E145</f>
        <v>0</v>
      </c>
      <c r="I146" s="10"/>
      <c r="J146" s="89">
        <f>'Study 1b'!D145</f>
        <v>30690</v>
      </c>
      <c r="K146" s="61">
        <f>'Study 1b'!E145:E168</f>
        <v>0</v>
      </c>
      <c r="L146" s="10"/>
      <c r="M146" s="89">
        <f>'Study 3'!D145</f>
        <v>30690</v>
      </c>
      <c r="N146" s="61">
        <f>'Study 3'!E145</f>
        <v>642</v>
      </c>
      <c r="O146" s="10"/>
      <c r="P146" s="89">
        <f>'Study 3b'!D145</f>
        <v>30690</v>
      </c>
      <c r="Q146" s="89">
        <f>'Study 3b'!E145</f>
        <v>0</v>
      </c>
      <c r="R146" s="10"/>
      <c r="S146" s="89">
        <f>'Study 4a'!D145</f>
        <v>30690</v>
      </c>
      <c r="T146" s="61">
        <f>'Study 4a'!E145</f>
        <v>2432</v>
      </c>
      <c r="U146" s="10"/>
      <c r="V146" s="89">
        <f>'Study 4b'!D145</f>
        <v>30690</v>
      </c>
      <c r="W146" s="61">
        <f>'Study 4b'!E145</f>
        <v>1980</v>
      </c>
      <c r="X146" s="10"/>
    </row>
    <row r="147" spans="1:24" x14ac:dyDescent="0.25">
      <c r="A147" s="69" t="s">
        <v>218</v>
      </c>
      <c r="B147" s="1" t="s">
        <v>31</v>
      </c>
      <c r="C147" s="10"/>
      <c r="D147" s="89">
        <f>'Study 2'!D146</f>
        <v>50000</v>
      </c>
      <c r="E147" s="61">
        <f>'Study 2'!E146</f>
        <v>0</v>
      </c>
      <c r="F147" s="10"/>
      <c r="G147" s="89">
        <f>'Study 1'!D146</f>
        <v>50000</v>
      </c>
      <c r="H147" s="61">
        <f>'Study 1'!E146</f>
        <v>0</v>
      </c>
      <c r="I147" s="10"/>
      <c r="J147" s="89">
        <f>'Study 1b'!D146</f>
        <v>50000</v>
      </c>
      <c r="K147" s="61">
        <f>'Study 1b'!E146:E169</f>
        <v>0</v>
      </c>
      <c r="L147" s="10"/>
      <c r="M147" s="89">
        <f>'Study 3'!D146</f>
        <v>50000</v>
      </c>
      <c r="N147" s="61">
        <f>'Study 3'!E146</f>
        <v>0</v>
      </c>
      <c r="O147" s="10"/>
      <c r="P147" s="89">
        <f>'Study 3b'!D146</f>
        <v>50000</v>
      </c>
      <c r="Q147" s="89">
        <f>'Study 3b'!E146</f>
        <v>183</v>
      </c>
      <c r="R147" s="10"/>
      <c r="S147" s="89">
        <f>'Study 4a'!D146</f>
        <v>50000</v>
      </c>
      <c r="T147" s="61">
        <f>'Study 4a'!E146</f>
        <v>0</v>
      </c>
      <c r="U147" s="10"/>
      <c r="V147" s="89">
        <f>'Study 4b'!D146</f>
        <v>50000</v>
      </c>
      <c r="W147" s="61">
        <f>'Study 4b'!E146</f>
        <v>0</v>
      </c>
      <c r="X147" s="10"/>
    </row>
    <row r="148" spans="1:24" x14ac:dyDescent="0.25">
      <c r="A148" s="69" t="s">
        <v>219</v>
      </c>
      <c r="B148" s="1" t="s">
        <v>220</v>
      </c>
      <c r="C148" s="10"/>
      <c r="D148" s="89">
        <f>'Study 2'!D147</f>
        <v>25575</v>
      </c>
      <c r="E148" s="61">
        <f>'Study 2'!E147</f>
        <v>0</v>
      </c>
      <c r="F148" s="10"/>
      <c r="G148" s="89">
        <f>'Study 1'!D147</f>
        <v>25575</v>
      </c>
      <c r="H148" s="61">
        <f>'Study 1'!E147</f>
        <v>0</v>
      </c>
      <c r="I148" s="10"/>
      <c r="J148" s="89">
        <f>'Study 1b'!D147</f>
        <v>25575</v>
      </c>
      <c r="K148" s="61">
        <f>'Study 1b'!E147:E170</f>
        <v>0</v>
      </c>
      <c r="L148" s="10"/>
      <c r="M148" s="89">
        <f>'Study 3'!D147</f>
        <v>25575</v>
      </c>
      <c r="N148" s="61">
        <f>'Study 3'!E147</f>
        <v>0</v>
      </c>
      <c r="O148" s="10"/>
      <c r="P148" s="89">
        <f>'Study 3b'!D147</f>
        <v>25575</v>
      </c>
      <c r="Q148" s="89">
        <f>'Study 3b'!E147</f>
        <v>0</v>
      </c>
      <c r="R148" s="10"/>
      <c r="S148" s="89">
        <f>'Study 4a'!D147</f>
        <v>25575</v>
      </c>
      <c r="T148" s="61">
        <f>'Study 4a'!E147</f>
        <v>0</v>
      </c>
      <c r="U148" s="10"/>
      <c r="V148" s="89">
        <f>'Study 4b'!D147</f>
        <v>25575</v>
      </c>
      <c r="W148" s="61">
        <f>'Study 4b'!E147</f>
        <v>0</v>
      </c>
      <c r="X148" s="10"/>
    </row>
    <row r="149" spans="1:24" x14ac:dyDescent="0.25">
      <c r="A149" s="69" t="s">
        <v>202</v>
      </c>
      <c r="B149" s="1" t="s">
        <v>203</v>
      </c>
      <c r="C149" s="10"/>
      <c r="D149" s="89">
        <f>'Study 2'!D148</f>
        <v>12276</v>
      </c>
      <c r="E149" s="61">
        <f>'Study 2'!E148</f>
        <v>0</v>
      </c>
      <c r="F149" s="10"/>
      <c r="G149" s="89">
        <f>'Study 1'!D148</f>
        <v>12276</v>
      </c>
      <c r="H149" s="61">
        <f>'Study 1'!E148</f>
        <v>362</v>
      </c>
      <c r="I149" s="10"/>
      <c r="J149" s="89">
        <f>'Study 1b'!D148</f>
        <v>12276</v>
      </c>
      <c r="K149" s="61">
        <f>'Study 1b'!E148:E171</f>
        <v>0</v>
      </c>
      <c r="L149" s="10"/>
      <c r="M149" s="89">
        <f>'Study 3'!D148</f>
        <v>12276</v>
      </c>
      <c r="N149" s="61">
        <f>'Study 3'!E148</f>
        <v>2404</v>
      </c>
      <c r="O149" s="10"/>
      <c r="P149" s="89">
        <f>'Study 3b'!D148</f>
        <v>12276</v>
      </c>
      <c r="Q149" s="89">
        <f>'Study 3b'!E148</f>
        <v>168</v>
      </c>
      <c r="R149" s="10"/>
      <c r="S149" s="89">
        <f>'Study 4a'!D148</f>
        <v>12276</v>
      </c>
      <c r="T149" s="61">
        <f>'Study 4a'!E148</f>
        <v>3910</v>
      </c>
      <c r="U149" s="10"/>
      <c r="V149" s="89">
        <f>'Study 4b'!D148</f>
        <v>12276</v>
      </c>
      <c r="W149" s="61">
        <f>'Study 4b'!E148</f>
        <v>2643</v>
      </c>
      <c r="X149" s="10"/>
    </row>
    <row r="150" spans="1:24" x14ac:dyDescent="0.25">
      <c r="A150" s="69" t="s">
        <v>204</v>
      </c>
      <c r="B150" s="1" t="s">
        <v>205</v>
      </c>
      <c r="C150" s="10"/>
      <c r="D150" s="89">
        <f>'Study 2'!D149</f>
        <v>409</v>
      </c>
      <c r="E150" s="61">
        <f>'Study 2'!E149</f>
        <v>0</v>
      </c>
      <c r="F150" s="10"/>
      <c r="G150" s="89">
        <f>'Study 1'!D149</f>
        <v>409</v>
      </c>
      <c r="H150" s="61">
        <f>'Study 1'!E149</f>
        <v>0</v>
      </c>
      <c r="I150" s="10"/>
      <c r="J150" s="89">
        <f>'Study 1b'!D149</f>
        <v>409</v>
      </c>
      <c r="K150" s="61">
        <f>'Study 1b'!E149:E172</f>
        <v>0</v>
      </c>
      <c r="L150" s="10"/>
      <c r="M150" s="89">
        <f>'Study 3'!D149</f>
        <v>409</v>
      </c>
      <c r="N150" s="61">
        <f>'Study 3'!E149</f>
        <v>0</v>
      </c>
      <c r="O150" s="10"/>
      <c r="P150" s="89">
        <f>'Study 3b'!D149</f>
        <v>409</v>
      </c>
      <c r="Q150" s="89">
        <f>'Study 3b'!E149</f>
        <v>0</v>
      </c>
      <c r="R150" s="10"/>
      <c r="S150" s="89">
        <f>'Study 4a'!D149</f>
        <v>409</v>
      </c>
      <c r="T150" s="61">
        <f>'Study 4a'!E149</f>
        <v>0</v>
      </c>
      <c r="U150" s="10"/>
      <c r="V150" s="89">
        <f>'Study 4b'!D149</f>
        <v>409</v>
      </c>
      <c r="W150" s="61">
        <f>'Study 4b'!E149</f>
        <v>0</v>
      </c>
      <c r="X150" s="10"/>
    </row>
    <row r="151" spans="1:24" x14ac:dyDescent="0.25">
      <c r="A151" s="69" t="s">
        <v>191</v>
      </c>
      <c r="B151" s="1" t="s">
        <v>192</v>
      </c>
      <c r="C151" s="10"/>
      <c r="D151" s="89">
        <f>'Study 2'!D150</f>
        <v>153450</v>
      </c>
      <c r="E151" s="61">
        <f>'Study 2'!E150</f>
        <v>0</v>
      </c>
      <c r="F151" s="10"/>
      <c r="G151" s="89">
        <f>'Study 1'!D150</f>
        <v>176731</v>
      </c>
      <c r="H151" s="61">
        <f>'Study 1'!E150</f>
        <v>5194</v>
      </c>
      <c r="I151" s="10"/>
      <c r="J151" s="89">
        <f>'Study 1b'!D150</f>
        <v>180000</v>
      </c>
      <c r="K151" s="61">
        <f>'Study 1b'!E150:E173</f>
        <v>0</v>
      </c>
      <c r="L151" s="10"/>
      <c r="M151" s="89">
        <f>'Study 3'!D150</f>
        <v>150821</v>
      </c>
      <c r="N151" s="61">
        <f>'Study 3'!E150</f>
        <v>38886</v>
      </c>
      <c r="O151" s="10"/>
      <c r="P151" s="89">
        <f>'Study 3b'!D150</f>
        <v>117879</v>
      </c>
      <c r="Q151" s="89">
        <f>'Study 3b'!E150</f>
        <v>1604</v>
      </c>
      <c r="R151" s="10"/>
      <c r="S151" s="89">
        <f>'Study 4a'!D150</f>
        <v>176731</v>
      </c>
      <c r="T151" s="61">
        <f>'Study 4a'!E150</f>
        <v>74483</v>
      </c>
      <c r="U151" s="10"/>
      <c r="V151" s="89">
        <f>'Study 4b'!D150</f>
        <v>176731</v>
      </c>
      <c r="W151" s="61">
        <f>'Study 4b'!E150</f>
        <v>63838</v>
      </c>
      <c r="X151" s="10"/>
    </row>
    <row r="152" spans="1:24" x14ac:dyDescent="0.25">
      <c r="A152" s="69" t="s">
        <v>196</v>
      </c>
      <c r="B152" s="1" t="s">
        <v>197</v>
      </c>
      <c r="C152" s="10"/>
      <c r="D152" s="89">
        <f>'Study 2'!D151</f>
        <v>1490</v>
      </c>
      <c r="E152" s="61">
        <f>'Study 2'!E151</f>
        <v>0</v>
      </c>
      <c r="F152" s="10"/>
      <c r="G152" s="89">
        <f>'Study 1'!D151</f>
        <v>1490</v>
      </c>
      <c r="H152" s="61">
        <f>'Study 1'!E151</f>
        <v>0</v>
      </c>
      <c r="I152" s="10"/>
      <c r="J152" s="89">
        <f>'Study 1b'!D151</f>
        <v>1490</v>
      </c>
      <c r="K152" s="61">
        <f>'Study 1b'!E151:E174</f>
        <v>0</v>
      </c>
      <c r="L152" s="10"/>
      <c r="M152" s="89">
        <f>'Study 3'!D151</f>
        <v>1490</v>
      </c>
      <c r="N152" s="61">
        <f>'Study 3'!E151</f>
        <v>26</v>
      </c>
      <c r="O152" s="10"/>
      <c r="P152" s="89">
        <f>'Study 3b'!D151</f>
        <v>1490</v>
      </c>
      <c r="Q152" s="89">
        <f>'Study 3b'!E151</f>
        <v>2</v>
      </c>
      <c r="R152" s="10"/>
      <c r="S152" s="89">
        <f>'Study 4a'!D151</f>
        <v>1490</v>
      </c>
      <c r="T152" s="61">
        <f>'Study 4a'!E151</f>
        <v>107</v>
      </c>
      <c r="U152" s="10"/>
      <c r="V152" s="89">
        <f>'Study 4b'!D151</f>
        <v>1490</v>
      </c>
      <c r="W152" s="61">
        <f>'Study 4b'!E151</f>
        <v>87</v>
      </c>
      <c r="X152" s="10"/>
    </row>
    <row r="153" spans="1:24" x14ac:dyDescent="0.25">
      <c r="A153" s="69"/>
      <c r="B153" s="71" t="s">
        <v>42</v>
      </c>
      <c r="C153" s="10"/>
      <c r="D153" s="94">
        <f>SUM(D129:D152)</f>
        <v>885178</v>
      </c>
      <c r="E153" s="94">
        <f>SUM(E129:E152)</f>
        <v>0</v>
      </c>
      <c r="F153" s="10"/>
      <c r="G153" s="94">
        <f>SUM(G129:G152)</f>
        <v>908459</v>
      </c>
      <c r="H153" s="94">
        <f>SUM(H129:H152)</f>
        <v>5959</v>
      </c>
      <c r="I153" s="10"/>
      <c r="J153" s="94">
        <f>SUM(J129:J152)</f>
        <v>911728</v>
      </c>
      <c r="K153" s="94">
        <f>SUM(K129:K152)</f>
        <v>0</v>
      </c>
      <c r="L153" s="10"/>
      <c r="M153" s="94">
        <f>SUM(M129:M152)</f>
        <v>882549</v>
      </c>
      <c r="N153" s="94">
        <f>SUM(N129:N152)</f>
        <v>55326</v>
      </c>
      <c r="O153" s="10"/>
      <c r="P153" s="95">
        <f>SUM(P129:P152)</f>
        <v>849607</v>
      </c>
      <c r="Q153" s="96">
        <f>SUM(Q129:Q152)</f>
        <v>2917</v>
      </c>
      <c r="R153" s="10"/>
      <c r="S153" s="94">
        <f>SUM(S129:S152)</f>
        <v>908459</v>
      </c>
      <c r="T153" s="94">
        <f>SUM(T129:T152)</f>
        <v>101943</v>
      </c>
      <c r="U153" s="10"/>
      <c r="V153" s="94">
        <f>SUM(V129:V152)</f>
        <v>908459</v>
      </c>
      <c r="W153" s="94">
        <f>SUM(W129:W152)</f>
        <v>81730</v>
      </c>
      <c r="X153" s="10"/>
    </row>
    <row r="154" spans="1:24" x14ac:dyDescent="0.25">
      <c r="A154" s="69"/>
      <c r="C154" s="10"/>
      <c r="D154" s="89"/>
      <c r="E154" s="61"/>
      <c r="F154" s="10"/>
      <c r="G154" s="89"/>
      <c r="H154" s="61"/>
      <c r="I154" s="10"/>
      <c r="J154" s="89"/>
      <c r="K154" s="61"/>
      <c r="L154" s="10"/>
      <c r="M154" s="89"/>
      <c r="N154" s="61"/>
      <c r="O154" s="10"/>
      <c r="P154" s="89"/>
      <c r="Q154" s="61"/>
      <c r="R154" s="10"/>
      <c r="S154" s="89"/>
      <c r="T154" s="61"/>
      <c r="U154" s="10"/>
      <c r="V154" s="89"/>
      <c r="W154" s="61"/>
      <c r="X154" s="10"/>
    </row>
    <row r="155" spans="1:24" x14ac:dyDescent="0.25">
      <c r="A155" s="72" t="s">
        <v>223</v>
      </c>
      <c r="C155" s="10"/>
      <c r="D155" s="89"/>
      <c r="E155" s="61"/>
      <c r="F155" s="10"/>
      <c r="G155" s="89"/>
      <c r="H155" s="61"/>
      <c r="I155" s="10"/>
      <c r="J155" s="89"/>
      <c r="K155" s="61"/>
      <c r="L155" s="10"/>
      <c r="M155" s="89"/>
      <c r="N155" s="61"/>
      <c r="O155" s="10"/>
      <c r="P155" s="89"/>
      <c r="Q155" s="61"/>
      <c r="R155" s="10"/>
      <c r="S155" s="89"/>
      <c r="T155" s="61"/>
      <c r="U155" s="10"/>
      <c r="V155" s="89"/>
      <c r="W155" s="61"/>
      <c r="X155" s="10"/>
    </row>
    <row r="156" spans="1:24" x14ac:dyDescent="0.25">
      <c r="A156" s="69" t="s">
        <v>224</v>
      </c>
      <c r="B156" s="1" t="s">
        <v>225</v>
      </c>
      <c r="C156" s="10"/>
      <c r="D156" s="89">
        <f>'Study 2'!$D155</f>
        <v>2129</v>
      </c>
      <c r="E156" s="61">
        <f>'Study 2'!$E155</f>
        <v>0</v>
      </c>
      <c r="F156" s="10"/>
      <c r="G156" s="89">
        <f>'Study 1'!D155</f>
        <v>1951</v>
      </c>
      <c r="H156" s="61">
        <f>'Study 1'!E155</f>
        <v>0</v>
      </c>
      <c r="I156" s="10"/>
      <c r="J156" s="89">
        <f>'Study 1b'!D155</f>
        <v>1431</v>
      </c>
      <c r="K156" s="61">
        <f>'Study 1b'!E155</f>
        <v>0</v>
      </c>
      <c r="L156" s="10"/>
      <c r="M156" s="89">
        <f>'Study 3'!D155</f>
        <v>1795</v>
      </c>
      <c r="N156" s="61">
        <f>'Study 3'!E155</f>
        <v>0</v>
      </c>
      <c r="O156" s="10"/>
      <c r="P156" s="89">
        <f>'Study 3b'!D155</f>
        <v>1436</v>
      </c>
      <c r="Q156" s="89">
        <f>'Study 3b'!E155</f>
        <v>0</v>
      </c>
      <c r="R156" s="10"/>
      <c r="S156" s="89">
        <f>'Study 4a'!D155</f>
        <v>5000</v>
      </c>
      <c r="T156" s="61">
        <f>'Study 4a'!E155</f>
        <v>0</v>
      </c>
      <c r="U156" s="10"/>
      <c r="V156" s="89">
        <f>'Study 4b'!D155</f>
        <v>5000</v>
      </c>
      <c r="W156" s="61">
        <f>'Study 4b'!E155</f>
        <v>0</v>
      </c>
      <c r="X156" s="10"/>
    </row>
    <row r="157" spans="1:24" x14ac:dyDescent="0.25">
      <c r="A157" s="69" t="s">
        <v>226</v>
      </c>
      <c r="B157" s="1" t="s">
        <v>227</v>
      </c>
      <c r="C157" s="10"/>
      <c r="D157" s="89">
        <f>'Study 2'!$D156</f>
        <v>901</v>
      </c>
      <c r="E157" s="61">
        <f>'Study 2'!$E156</f>
        <v>0</v>
      </c>
      <c r="F157" s="10"/>
      <c r="G157" s="89">
        <f>'Study 1'!D156</f>
        <v>1329</v>
      </c>
      <c r="H157" s="61">
        <f>'Study 1'!E156</f>
        <v>0</v>
      </c>
      <c r="I157" s="10"/>
      <c r="J157" s="89">
        <f>'Study 1b'!D156</f>
        <v>1322</v>
      </c>
      <c r="K157" s="61">
        <f>'Study 1b'!E156</f>
        <v>0</v>
      </c>
      <c r="L157" s="10"/>
      <c r="M157" s="89">
        <f>'Study 3'!D156</f>
        <v>2691</v>
      </c>
      <c r="N157" s="61">
        <f>'Study 3'!E156</f>
        <v>0</v>
      </c>
      <c r="O157" s="10"/>
      <c r="P157" s="89">
        <f>'Study 3b'!D156</f>
        <v>2220</v>
      </c>
      <c r="Q157" s="89">
        <f>'Study 3b'!E156</f>
        <v>0</v>
      </c>
      <c r="R157" s="10"/>
      <c r="S157" s="89">
        <f>'Study 4a'!D156</f>
        <v>2952</v>
      </c>
      <c r="T157" s="61">
        <f>'Study 4a'!E156</f>
        <v>0</v>
      </c>
      <c r="U157" s="10"/>
      <c r="V157" s="89">
        <f>'Study 4b'!D156</f>
        <v>2952</v>
      </c>
      <c r="W157" s="61">
        <f>'Study 4b'!E156</f>
        <v>0</v>
      </c>
      <c r="X157" s="10"/>
    </row>
    <row r="158" spans="1:24" x14ac:dyDescent="0.25">
      <c r="A158" s="69" t="s">
        <v>228</v>
      </c>
      <c r="B158" s="1" t="s">
        <v>229</v>
      </c>
      <c r="C158" s="10"/>
      <c r="D158" s="89">
        <f>'Study 2'!$D157</f>
        <v>569</v>
      </c>
      <c r="E158" s="61">
        <f>'Study 2'!$E157</f>
        <v>0</v>
      </c>
      <c r="F158" s="10"/>
      <c r="G158" s="89">
        <f>'Study 1'!D157</f>
        <v>929</v>
      </c>
      <c r="H158" s="61">
        <f>'Study 1'!E157</f>
        <v>0</v>
      </c>
      <c r="I158" s="10"/>
      <c r="J158" s="89">
        <f>'Study 1b'!D157</f>
        <v>839</v>
      </c>
      <c r="K158" s="61">
        <f>'Study 1b'!E157</f>
        <v>0</v>
      </c>
      <c r="L158" s="10"/>
      <c r="M158" s="89">
        <f>'Study 3'!D157</f>
        <v>919</v>
      </c>
      <c r="N158" s="61">
        <f>'Study 3'!E157</f>
        <v>0</v>
      </c>
      <c r="O158" s="10"/>
      <c r="P158" s="89">
        <f>'Study 3b'!D157</f>
        <v>627</v>
      </c>
      <c r="Q158" s="89">
        <f>'Study 3b'!E157</f>
        <v>0</v>
      </c>
      <c r="R158" s="10"/>
      <c r="S158" s="89">
        <f>'Study 4a'!D157</f>
        <v>806</v>
      </c>
      <c r="T158" s="61">
        <f>'Study 4a'!E157</f>
        <v>0</v>
      </c>
      <c r="U158" s="10"/>
      <c r="V158" s="89">
        <f>'Study 4b'!D157</f>
        <v>569</v>
      </c>
      <c r="W158" s="61">
        <f>'Study 4b'!E157</f>
        <v>0</v>
      </c>
      <c r="X158" s="10"/>
    </row>
    <row r="159" spans="1:24" x14ac:dyDescent="0.25">
      <c r="A159" s="69" t="s">
        <v>230</v>
      </c>
      <c r="B159" s="1" t="s">
        <v>231</v>
      </c>
      <c r="C159" s="10"/>
      <c r="D159" s="89">
        <f>'Study 2'!$D158</f>
        <v>478</v>
      </c>
      <c r="E159" s="61">
        <f>'Study 2'!$E158</f>
        <v>0</v>
      </c>
      <c r="F159" s="10"/>
      <c r="G159" s="89">
        <f>'Study 1'!D158</f>
        <v>770</v>
      </c>
      <c r="H159" s="61">
        <f>'Study 1'!E158</f>
        <v>0</v>
      </c>
      <c r="I159" s="10"/>
      <c r="J159" s="89">
        <f>'Study 1b'!D158</f>
        <v>368</v>
      </c>
      <c r="K159" s="61">
        <f>'Study 1b'!E158</f>
        <v>0</v>
      </c>
      <c r="L159" s="10"/>
      <c r="M159" s="89">
        <f>'Study 3'!D158</f>
        <v>793</v>
      </c>
      <c r="N159" s="61">
        <f>'Study 3'!E158</f>
        <v>0</v>
      </c>
      <c r="O159" s="10"/>
      <c r="P159" s="89">
        <f>'Study 3b'!D158</f>
        <v>515</v>
      </c>
      <c r="Q159" s="89">
        <f>'Study 3b'!E158</f>
        <v>0</v>
      </c>
      <c r="R159" s="10"/>
      <c r="S159" s="89">
        <f>'Study 4a'!D158</f>
        <v>793</v>
      </c>
      <c r="T159" s="61">
        <f>'Study 4a'!E158</f>
        <v>0</v>
      </c>
      <c r="U159" s="10"/>
      <c r="V159" s="89">
        <f>'Study 4b'!D158</f>
        <v>793</v>
      </c>
      <c r="W159" s="61">
        <f>'Study 4b'!E158</f>
        <v>0</v>
      </c>
      <c r="X159" s="10"/>
    </row>
    <row r="160" spans="1:24" x14ac:dyDescent="0.25">
      <c r="A160" s="69" t="s">
        <v>232</v>
      </c>
      <c r="B160" s="1" t="s">
        <v>233</v>
      </c>
      <c r="C160" s="10"/>
      <c r="D160" s="89">
        <f>'Study 2'!$D159</f>
        <v>1710</v>
      </c>
      <c r="E160" s="61">
        <f>'Study 2'!$E159</f>
        <v>0</v>
      </c>
      <c r="F160" s="10"/>
      <c r="G160" s="89">
        <f>'Study 1'!D159</f>
        <v>2709</v>
      </c>
      <c r="H160" s="61">
        <f>'Study 1'!E159</f>
        <v>0</v>
      </c>
      <c r="I160" s="10"/>
      <c r="J160" s="89">
        <f>'Study 1b'!D159</f>
        <v>2470</v>
      </c>
      <c r="K160" s="61">
        <f>'Study 1b'!E159</f>
        <v>0</v>
      </c>
      <c r="L160" s="10"/>
      <c r="M160" s="89">
        <f>'Study 3'!D159</f>
        <v>3392</v>
      </c>
      <c r="N160" s="61">
        <f>'Study 3'!E159</f>
        <v>0</v>
      </c>
      <c r="O160" s="10"/>
      <c r="P160" s="89">
        <f>'Study 3b'!D159</f>
        <v>2597</v>
      </c>
      <c r="Q160" s="89">
        <f>'Study 3b'!E159</f>
        <v>0</v>
      </c>
      <c r="R160" s="10"/>
      <c r="S160" s="89">
        <f>'Study 4a'!D159</f>
        <v>3392</v>
      </c>
      <c r="T160" s="61">
        <f>'Study 4a'!E159</f>
        <v>0</v>
      </c>
      <c r="U160" s="10"/>
      <c r="V160" s="89">
        <f>'Study 4b'!D159</f>
        <v>3392</v>
      </c>
      <c r="W160" s="61">
        <f>'Study 4b'!E159</f>
        <v>0</v>
      </c>
      <c r="X160" s="10"/>
    </row>
    <row r="161" spans="1:24" x14ac:dyDescent="0.25">
      <c r="A161" s="69" t="s">
        <v>234</v>
      </c>
      <c r="B161" s="1" t="s">
        <v>235</v>
      </c>
      <c r="C161" s="10"/>
      <c r="D161" s="89">
        <f>'Study 2'!$D160</f>
        <v>916</v>
      </c>
      <c r="E161" s="61">
        <f>'Study 2'!$E160</f>
        <v>0</v>
      </c>
      <c r="F161" s="10"/>
      <c r="G161" s="89">
        <f>'Study 1'!D160</f>
        <v>1446</v>
      </c>
      <c r="H161" s="61">
        <f>'Study 1'!E160</f>
        <v>0</v>
      </c>
      <c r="I161" s="10"/>
      <c r="J161" s="89">
        <f>'Study 1b'!D160</f>
        <v>756</v>
      </c>
      <c r="K161" s="61">
        <f>'Study 1b'!E160</f>
        <v>0</v>
      </c>
      <c r="L161" s="10"/>
      <c r="M161" s="89">
        <f>'Study 3'!D160</f>
        <v>1409</v>
      </c>
      <c r="N161" s="61">
        <f>'Study 3'!E160</f>
        <v>0</v>
      </c>
      <c r="O161" s="10"/>
      <c r="P161" s="89">
        <f>'Study 3b'!D160</f>
        <v>906</v>
      </c>
      <c r="Q161" s="89">
        <f>'Study 3b'!E160</f>
        <v>0</v>
      </c>
      <c r="R161" s="10"/>
      <c r="S161" s="89">
        <f>'Study 4a'!D160</f>
        <v>1446</v>
      </c>
      <c r="T161" s="61">
        <f>'Study 4a'!E160</f>
        <v>0</v>
      </c>
      <c r="U161" s="10"/>
      <c r="V161" s="89">
        <f>'Study 4b'!D160</f>
        <v>1446</v>
      </c>
      <c r="W161" s="61">
        <f>'Study 4b'!E160</f>
        <v>0</v>
      </c>
      <c r="X161" s="10"/>
    </row>
    <row r="162" spans="1:24" x14ac:dyDescent="0.25">
      <c r="A162" s="69" t="s">
        <v>236</v>
      </c>
      <c r="B162" s="1" t="s">
        <v>237</v>
      </c>
      <c r="C162" s="10"/>
      <c r="D162" s="89">
        <f>'Study 2'!$D161</f>
        <v>64</v>
      </c>
      <c r="E162" s="61">
        <f>'Study 2'!$E161</f>
        <v>0</v>
      </c>
      <c r="F162" s="10"/>
      <c r="G162" s="89">
        <f>'Study 1'!D161</f>
        <v>106</v>
      </c>
      <c r="H162" s="61">
        <f>'Study 1'!E161</f>
        <v>0</v>
      </c>
      <c r="I162" s="10"/>
      <c r="J162" s="89">
        <f>'Study 1b'!D161</f>
        <v>57</v>
      </c>
      <c r="K162" s="61">
        <f>'Study 1b'!E161</f>
        <v>0</v>
      </c>
      <c r="L162" s="10"/>
      <c r="M162" s="89">
        <f>'Study 3'!D161</f>
        <v>103</v>
      </c>
      <c r="N162" s="61">
        <f>'Study 3'!E161</f>
        <v>0</v>
      </c>
      <c r="O162" s="10"/>
      <c r="P162" s="89">
        <f>'Study 3b'!D161</f>
        <v>66</v>
      </c>
      <c r="Q162" s="89">
        <f>'Study 3b'!E161</f>
        <v>0</v>
      </c>
      <c r="R162" s="10"/>
      <c r="S162" s="89">
        <f>'Study 4a'!D161</f>
        <v>106</v>
      </c>
      <c r="T162" s="61">
        <f>'Study 4a'!E161</f>
        <v>0</v>
      </c>
      <c r="U162" s="10"/>
      <c r="V162" s="89">
        <f>'Study 4b'!D161</f>
        <v>106</v>
      </c>
      <c r="W162" s="61">
        <f>'Study 4b'!E161</f>
        <v>0</v>
      </c>
      <c r="X162" s="10"/>
    </row>
    <row r="163" spans="1:24" x14ac:dyDescent="0.25">
      <c r="A163" s="69" t="s">
        <v>238</v>
      </c>
      <c r="B163" s="1" t="s">
        <v>239</v>
      </c>
      <c r="C163" s="10"/>
      <c r="D163" s="89">
        <f>'Study 2'!$D162</f>
        <v>477</v>
      </c>
      <c r="E163" s="61">
        <f>'Study 2'!$E162</f>
        <v>0</v>
      </c>
      <c r="F163" s="10"/>
      <c r="G163" s="89">
        <f>'Study 1'!D162</f>
        <v>721</v>
      </c>
      <c r="H163" s="61">
        <f>'Study 1'!E162</f>
        <v>0</v>
      </c>
      <c r="I163" s="10"/>
      <c r="J163" s="89">
        <f>'Study 1b'!D162</f>
        <v>460</v>
      </c>
      <c r="K163" s="61">
        <f>'Study 1b'!E162</f>
        <v>0</v>
      </c>
      <c r="L163" s="10"/>
      <c r="M163" s="89">
        <f>'Study 3'!D162</f>
        <v>787</v>
      </c>
      <c r="N163" s="61">
        <f>'Study 3'!E162</f>
        <v>0</v>
      </c>
      <c r="O163" s="10"/>
      <c r="P163" s="89">
        <f>'Study 3b'!D162</f>
        <v>541</v>
      </c>
      <c r="Q163" s="89">
        <f>'Study 3b'!E162</f>
        <v>0</v>
      </c>
      <c r="R163" s="10"/>
      <c r="S163" s="89">
        <f>'Study 4a'!D162</f>
        <v>787</v>
      </c>
      <c r="T163" s="61">
        <f>'Study 4a'!E162</f>
        <v>0</v>
      </c>
      <c r="U163" s="10"/>
      <c r="V163" s="89">
        <f>'Study 4b'!D162</f>
        <v>787</v>
      </c>
      <c r="W163" s="61">
        <f>'Study 4b'!E162</f>
        <v>0</v>
      </c>
      <c r="X163" s="10"/>
    </row>
    <row r="164" spans="1:24" x14ac:dyDescent="0.25">
      <c r="A164" s="69" t="s">
        <v>240</v>
      </c>
      <c r="B164" s="1" t="s">
        <v>241</v>
      </c>
      <c r="C164" s="10"/>
      <c r="D164" s="89">
        <f>'Study 2'!$D163</f>
        <v>281</v>
      </c>
      <c r="E164" s="61">
        <f>'Study 2'!$E163</f>
        <v>0</v>
      </c>
      <c r="F164" s="10"/>
      <c r="G164" s="89">
        <f>'Study 1'!D163</f>
        <v>431</v>
      </c>
      <c r="H164" s="61">
        <f>'Study 1'!E163</f>
        <v>0</v>
      </c>
      <c r="I164" s="10"/>
      <c r="J164" s="89">
        <f>'Study 1b'!D163</f>
        <v>256</v>
      </c>
      <c r="K164" s="61">
        <f>'Study 1b'!E163</f>
        <v>0</v>
      </c>
      <c r="L164" s="10"/>
      <c r="M164" s="89">
        <f>'Study 3'!D163</f>
        <v>526</v>
      </c>
      <c r="N164" s="61">
        <f>'Study 3'!E163</f>
        <v>0</v>
      </c>
      <c r="O164" s="10"/>
      <c r="P164" s="89">
        <f>'Study 3b'!D163</f>
        <v>344</v>
      </c>
      <c r="Q164" s="89">
        <f>'Study 3b'!E163</f>
        <v>0</v>
      </c>
      <c r="R164" s="10"/>
      <c r="S164" s="89">
        <f>'Study 4a'!D163</f>
        <v>526</v>
      </c>
      <c r="T164" s="61">
        <f>'Study 4a'!E163</f>
        <v>0</v>
      </c>
      <c r="U164" s="10"/>
      <c r="V164" s="89">
        <f>'Study 4b'!D163</f>
        <v>526</v>
      </c>
      <c r="W164" s="61">
        <f>'Study 4b'!E163</f>
        <v>0</v>
      </c>
      <c r="X164" s="10"/>
    </row>
    <row r="165" spans="1:24" x14ac:dyDescent="0.25">
      <c r="A165" s="69" t="s">
        <v>242</v>
      </c>
      <c r="B165" s="1" t="s">
        <v>243</v>
      </c>
      <c r="C165" s="10"/>
      <c r="D165" s="89">
        <f>'Study 2'!$D164</f>
        <v>1301</v>
      </c>
      <c r="E165" s="61">
        <f>'Study 2'!$E164</f>
        <v>0</v>
      </c>
      <c r="F165" s="10"/>
      <c r="G165" s="89">
        <f>'Study 1'!D164</f>
        <v>2043</v>
      </c>
      <c r="H165" s="61">
        <f>'Study 1'!E164</f>
        <v>0</v>
      </c>
      <c r="I165" s="10"/>
      <c r="J165" s="89">
        <f>'Study 1b'!D164</f>
        <v>1869</v>
      </c>
      <c r="K165" s="61">
        <f>'Study 1b'!E164</f>
        <v>0</v>
      </c>
      <c r="L165" s="10"/>
      <c r="M165" s="89">
        <f>'Study 3'!D164</f>
        <v>2076</v>
      </c>
      <c r="N165" s="61">
        <f>'Study 3'!E164</f>
        <v>0</v>
      </c>
      <c r="O165" s="10"/>
      <c r="P165" s="89">
        <f>'Study 3b'!D164</f>
        <v>1656</v>
      </c>
      <c r="Q165" s="89">
        <f>'Study 3b'!E164</f>
        <v>0</v>
      </c>
      <c r="R165" s="10"/>
      <c r="S165" s="89">
        <f>'Study 4a'!D164</f>
        <v>2076</v>
      </c>
      <c r="T165" s="61">
        <f>'Study 4a'!E164</f>
        <v>0</v>
      </c>
      <c r="U165" s="10"/>
      <c r="V165" s="89">
        <f>'Study 4b'!D164</f>
        <v>2076</v>
      </c>
      <c r="W165" s="61">
        <f>'Study 4b'!E164</f>
        <v>0</v>
      </c>
      <c r="X165" s="10"/>
    </row>
    <row r="166" spans="1:24" x14ac:dyDescent="0.25">
      <c r="A166" s="69" t="s">
        <v>244</v>
      </c>
      <c r="B166" s="1" t="s">
        <v>245</v>
      </c>
      <c r="C166" s="10"/>
      <c r="D166" s="89">
        <f>'Study 2'!$D165</f>
        <v>1060</v>
      </c>
      <c r="E166" s="61">
        <f>'Study 2'!$E165</f>
        <v>0</v>
      </c>
      <c r="F166" s="10"/>
      <c r="G166" s="89">
        <f>'Study 1'!D165</f>
        <v>1668</v>
      </c>
      <c r="H166" s="61">
        <f>'Study 1'!E165</f>
        <v>0</v>
      </c>
      <c r="I166" s="10"/>
      <c r="J166" s="89">
        <f>'Study 1b'!D165</f>
        <v>1487</v>
      </c>
      <c r="K166" s="61">
        <f>'Study 1b'!E165</f>
        <v>0</v>
      </c>
      <c r="L166" s="10"/>
      <c r="M166" s="89">
        <f>'Study 3'!D165</f>
        <v>2403</v>
      </c>
      <c r="N166" s="61">
        <f>'Study 3'!E165</f>
        <v>0</v>
      </c>
      <c r="O166" s="10"/>
      <c r="P166" s="89">
        <f>'Study 3b'!D165</f>
        <v>1802</v>
      </c>
      <c r="Q166" s="89">
        <f>'Study 3b'!E165</f>
        <v>0</v>
      </c>
      <c r="R166" s="10"/>
      <c r="S166" s="89">
        <f>'Study 4a'!D165</f>
        <v>2569</v>
      </c>
      <c r="T166" s="61">
        <f>'Study 4a'!E165</f>
        <v>0</v>
      </c>
      <c r="U166" s="10"/>
      <c r="V166" s="89">
        <f>'Study 4b'!D165</f>
        <v>2569</v>
      </c>
      <c r="W166" s="61">
        <f>'Study 4b'!E165</f>
        <v>0</v>
      </c>
      <c r="X166" s="10"/>
    </row>
    <row r="167" spans="1:24" x14ac:dyDescent="0.25">
      <c r="A167" s="69" t="s">
        <v>246</v>
      </c>
      <c r="B167" s="1" t="s">
        <v>247</v>
      </c>
      <c r="C167" s="10"/>
      <c r="D167" s="89">
        <f>'Study 2'!$D166</f>
        <v>195</v>
      </c>
      <c r="E167" s="61">
        <f>'Study 2'!$E166</f>
        <v>0</v>
      </c>
      <c r="F167" s="10"/>
      <c r="G167" s="89">
        <f>'Study 1'!D166</f>
        <v>355</v>
      </c>
      <c r="H167" s="61">
        <f>'Study 1'!E166</f>
        <v>0</v>
      </c>
      <c r="I167" s="10"/>
      <c r="J167" s="89">
        <f>'Study 1b'!D166</f>
        <v>144</v>
      </c>
      <c r="K167" s="61">
        <f>'Study 1b'!E166</f>
        <v>0</v>
      </c>
      <c r="L167" s="10"/>
      <c r="M167" s="89">
        <f>'Study 3'!D166</f>
        <v>384</v>
      </c>
      <c r="N167" s="61">
        <f>'Study 3'!E166</f>
        <v>0</v>
      </c>
      <c r="O167" s="10"/>
      <c r="P167" s="89">
        <f>'Study 3b'!D166</f>
        <v>225</v>
      </c>
      <c r="Q167" s="89">
        <f>'Study 3b'!E166</f>
        <v>0</v>
      </c>
      <c r="R167" s="10"/>
      <c r="S167" s="89">
        <f>'Study 4a'!D166</f>
        <v>384</v>
      </c>
      <c r="T167" s="61">
        <f>'Study 4a'!E166</f>
        <v>0</v>
      </c>
      <c r="U167" s="10"/>
      <c r="V167" s="89">
        <f>'Study 4b'!D166</f>
        <v>384</v>
      </c>
      <c r="W167" s="61">
        <f>'Study 4b'!E166</f>
        <v>0</v>
      </c>
      <c r="X167" s="10"/>
    </row>
    <row r="168" spans="1:24" x14ac:dyDescent="0.25">
      <c r="A168" s="69" t="s">
        <v>248</v>
      </c>
      <c r="B168" s="1" t="s">
        <v>249</v>
      </c>
      <c r="C168" s="10"/>
      <c r="D168" s="89">
        <f>'Study 2'!$D167</f>
        <v>101</v>
      </c>
      <c r="E168" s="61">
        <f>'Study 2'!$E167</f>
        <v>0</v>
      </c>
      <c r="F168" s="10"/>
      <c r="G168" s="89">
        <f>'Study 1'!D167</f>
        <v>149</v>
      </c>
      <c r="H168" s="61">
        <f>'Study 1'!E167</f>
        <v>0</v>
      </c>
      <c r="I168" s="10"/>
      <c r="J168" s="89">
        <f>'Study 1b'!D167</f>
        <v>147</v>
      </c>
      <c r="K168" s="61">
        <f>'Study 1b'!E167</f>
        <v>0</v>
      </c>
      <c r="L168" s="10"/>
      <c r="M168" s="89">
        <f>'Study 3'!D167</f>
        <v>169</v>
      </c>
      <c r="N168" s="61">
        <f>'Study 3'!E167</f>
        <v>0</v>
      </c>
      <c r="O168" s="10"/>
      <c r="P168" s="89">
        <f>'Study 3b'!D167</f>
        <v>168</v>
      </c>
      <c r="Q168" s="89">
        <f>'Study 3b'!E167</f>
        <v>0</v>
      </c>
      <c r="R168" s="10"/>
      <c r="S168" s="89">
        <f>'Study 4a'!D167</f>
        <v>169</v>
      </c>
      <c r="T168" s="61">
        <f>'Study 4a'!E167</f>
        <v>0</v>
      </c>
      <c r="U168" s="10"/>
      <c r="V168" s="89">
        <f>'Study 4b'!D167</f>
        <v>169</v>
      </c>
      <c r="W168" s="61">
        <f>'Study 4b'!E167</f>
        <v>0</v>
      </c>
      <c r="X168" s="10"/>
    </row>
    <row r="169" spans="1:24" x14ac:dyDescent="0.25">
      <c r="A169" s="69" t="s">
        <v>250</v>
      </c>
      <c r="B169" s="1" t="s">
        <v>251</v>
      </c>
      <c r="C169" s="10"/>
      <c r="D169" s="89">
        <f>'Study 2'!$D168</f>
        <v>616</v>
      </c>
      <c r="E169" s="61">
        <f>'Study 2'!$E168</f>
        <v>0</v>
      </c>
      <c r="F169" s="10"/>
      <c r="G169" s="89">
        <f>'Study 1'!D168</f>
        <v>991</v>
      </c>
      <c r="H169" s="61">
        <f>'Study 1'!E168</f>
        <v>0</v>
      </c>
      <c r="I169" s="10"/>
      <c r="J169" s="89">
        <f>'Study 1b'!D168</f>
        <v>894</v>
      </c>
      <c r="K169" s="61">
        <f>'Study 1b'!E168</f>
        <v>0</v>
      </c>
      <c r="L169" s="10"/>
      <c r="M169" s="89">
        <f>'Study 3'!D168</f>
        <v>1052</v>
      </c>
      <c r="N169" s="61">
        <f>'Study 3'!E168</f>
        <v>0</v>
      </c>
      <c r="O169" s="10"/>
      <c r="P169" s="89">
        <f>'Study 3b'!D168</f>
        <v>586</v>
      </c>
      <c r="Q169" s="89">
        <f>'Study 3b'!E168</f>
        <v>0</v>
      </c>
      <c r="R169" s="10"/>
      <c r="S169" s="89">
        <f>'Study 4a'!D168</f>
        <v>1052</v>
      </c>
      <c r="T169" s="61">
        <f>'Study 4a'!E168</f>
        <v>0</v>
      </c>
      <c r="U169" s="10"/>
      <c r="V169" s="89">
        <f>'Study 4b'!D168</f>
        <v>1052</v>
      </c>
      <c r="W169" s="61">
        <f>'Study 4b'!E168</f>
        <v>0</v>
      </c>
      <c r="X169" s="10"/>
    </row>
    <row r="170" spans="1:24" x14ac:dyDescent="0.25">
      <c r="A170" s="69" t="s">
        <v>252</v>
      </c>
      <c r="B170" s="1" t="s">
        <v>253</v>
      </c>
      <c r="C170" s="10"/>
      <c r="D170" s="89">
        <f>'Study 2'!$D169</f>
        <v>35</v>
      </c>
      <c r="E170" s="61">
        <f>'Study 2'!$E169</f>
        <v>0</v>
      </c>
      <c r="F170" s="10"/>
      <c r="G170" s="89">
        <f>'Study 1'!D169</f>
        <v>52</v>
      </c>
      <c r="H170" s="61">
        <f>'Study 1'!E169</f>
        <v>0</v>
      </c>
      <c r="I170" s="10"/>
      <c r="J170" s="89">
        <f>'Study 1b'!D169</f>
        <v>51</v>
      </c>
      <c r="K170" s="61">
        <f>'Study 1b'!E169</f>
        <v>0</v>
      </c>
      <c r="L170" s="10"/>
      <c r="M170" s="89">
        <f>'Study 3'!D169</f>
        <v>73</v>
      </c>
      <c r="N170" s="61">
        <f>'Study 3'!E169</f>
        <v>0</v>
      </c>
      <c r="O170" s="10"/>
      <c r="P170" s="89">
        <f>'Study 3b'!D169</f>
        <v>63</v>
      </c>
      <c r="Q170" s="89">
        <f>'Study 3b'!E169</f>
        <v>0</v>
      </c>
      <c r="R170" s="10"/>
      <c r="S170" s="89">
        <f>'Study 4a'!D169</f>
        <v>73</v>
      </c>
      <c r="T170" s="61">
        <f>'Study 4a'!E169</f>
        <v>0</v>
      </c>
      <c r="U170" s="10"/>
      <c r="V170" s="89">
        <f>'Study 4b'!D169</f>
        <v>73</v>
      </c>
      <c r="W170" s="61">
        <f>'Study 4b'!E169</f>
        <v>0</v>
      </c>
      <c r="X170" s="10"/>
    </row>
    <row r="171" spans="1:24" x14ac:dyDescent="0.25">
      <c r="A171" s="69" t="s">
        <v>254</v>
      </c>
      <c r="B171" s="1" t="s">
        <v>255</v>
      </c>
      <c r="C171" s="10"/>
      <c r="D171" s="89">
        <f>'Study 2'!$D170</f>
        <v>2989</v>
      </c>
      <c r="E171" s="61">
        <f>'Study 2'!$E170</f>
        <v>0</v>
      </c>
      <c r="F171" s="10"/>
      <c r="G171" s="89">
        <f>'Study 1'!D170</f>
        <v>5010</v>
      </c>
      <c r="H171" s="61">
        <f>'Study 1'!E170</f>
        <v>0</v>
      </c>
      <c r="I171" s="10"/>
      <c r="J171" s="89">
        <f>'Study 1b'!D170</f>
        <v>2729</v>
      </c>
      <c r="K171" s="61">
        <f>'Study 1b'!E170</f>
        <v>0</v>
      </c>
      <c r="L171" s="10"/>
      <c r="M171" s="89">
        <f>'Study 3'!D170</f>
        <v>5391</v>
      </c>
      <c r="N171" s="61">
        <f>'Study 3'!E170</f>
        <v>0</v>
      </c>
      <c r="O171" s="10"/>
      <c r="P171" s="89">
        <f>'Study 3b'!D170</f>
        <v>3542</v>
      </c>
      <c r="Q171" s="89">
        <f>'Study 3b'!E170</f>
        <v>0</v>
      </c>
      <c r="R171" s="10"/>
      <c r="S171" s="89">
        <f>'Study 4a'!D170</f>
        <v>7332</v>
      </c>
      <c r="T171" s="61">
        <f>'Study 4a'!E170</f>
        <v>0</v>
      </c>
      <c r="U171" s="10"/>
      <c r="V171" s="89">
        <f>'Study 4b'!D170</f>
        <v>7332</v>
      </c>
      <c r="W171" s="61">
        <f>'Study 4b'!E170</f>
        <v>0</v>
      </c>
      <c r="X171" s="10"/>
    </row>
    <row r="172" spans="1:24" x14ac:dyDescent="0.25">
      <c r="A172" s="69" t="s">
        <v>256</v>
      </c>
      <c r="B172" s="1" t="s">
        <v>257</v>
      </c>
      <c r="C172" s="10"/>
      <c r="D172" s="89">
        <f>'Study 2'!$D171</f>
        <v>232</v>
      </c>
      <c r="E172" s="61">
        <f>'Study 2'!$E171</f>
        <v>0</v>
      </c>
      <c r="F172" s="10"/>
      <c r="G172" s="89">
        <f>'Study 1'!D171</f>
        <v>343</v>
      </c>
      <c r="H172" s="61">
        <f>'Study 1'!E171</f>
        <v>0</v>
      </c>
      <c r="I172" s="10"/>
      <c r="J172" s="89">
        <f>'Study 1b'!D171</f>
        <v>319</v>
      </c>
      <c r="K172" s="61">
        <f>'Study 1b'!E171</f>
        <v>0</v>
      </c>
      <c r="L172" s="10"/>
      <c r="M172" s="89">
        <f>'Study 3'!D171</f>
        <v>406</v>
      </c>
      <c r="N172" s="61">
        <f>'Study 3'!E171</f>
        <v>0</v>
      </c>
      <c r="O172" s="10"/>
      <c r="P172" s="89">
        <f>'Study 3b'!D171</f>
        <v>336</v>
      </c>
      <c r="Q172" s="89">
        <f>'Study 3b'!E171</f>
        <v>0</v>
      </c>
      <c r="R172" s="10"/>
      <c r="S172" s="89">
        <f>'Study 4a'!D171</f>
        <v>406</v>
      </c>
      <c r="T172" s="61">
        <f>'Study 4a'!E171</f>
        <v>0</v>
      </c>
      <c r="U172" s="10"/>
      <c r="V172" s="89">
        <f>'Study 4b'!D171</f>
        <v>406</v>
      </c>
      <c r="W172" s="61">
        <f>'Study 4b'!E171</f>
        <v>0</v>
      </c>
      <c r="X172" s="10"/>
    </row>
    <row r="173" spans="1:24" x14ac:dyDescent="0.25">
      <c r="A173" s="69" t="s">
        <v>258</v>
      </c>
      <c r="B173" s="1" t="s">
        <v>259</v>
      </c>
      <c r="C173" s="10"/>
      <c r="D173" s="89">
        <f>'Study 2'!$D172</f>
        <v>1907</v>
      </c>
      <c r="E173" s="61">
        <f>'Study 2'!$E172</f>
        <v>0</v>
      </c>
      <c r="F173" s="10"/>
      <c r="G173" s="89">
        <f>'Study 1'!D172</f>
        <v>2854</v>
      </c>
      <c r="H173" s="61">
        <f>'Study 1'!E172</f>
        <v>0</v>
      </c>
      <c r="I173" s="10"/>
      <c r="J173" s="89">
        <f>'Study 1b'!D172</f>
        <v>2415</v>
      </c>
      <c r="K173" s="61">
        <f>'Study 1b'!E172</f>
        <v>0</v>
      </c>
      <c r="L173" s="10"/>
      <c r="M173" s="89">
        <f>'Study 3'!D172</f>
        <v>4088</v>
      </c>
      <c r="N173" s="61">
        <f>'Study 3'!E172</f>
        <v>0</v>
      </c>
      <c r="O173" s="10"/>
      <c r="P173" s="89">
        <f>'Study 3b'!D172</f>
        <v>3290</v>
      </c>
      <c r="Q173" s="89">
        <f>'Study 3b'!E172</f>
        <v>0</v>
      </c>
      <c r="R173" s="10"/>
      <c r="S173" s="89">
        <f>'Study 4a'!D172</f>
        <v>4362</v>
      </c>
      <c r="T173" s="61">
        <f>'Study 4a'!E172</f>
        <v>0</v>
      </c>
      <c r="U173" s="10"/>
      <c r="V173" s="89">
        <f>'Study 4b'!D172</f>
        <v>4362</v>
      </c>
      <c r="W173" s="61">
        <f>'Study 4b'!E172</f>
        <v>0</v>
      </c>
      <c r="X173" s="10"/>
    </row>
    <row r="174" spans="1:24" x14ac:dyDescent="0.25">
      <c r="A174" s="69" t="s">
        <v>260</v>
      </c>
      <c r="B174" s="1" t="s">
        <v>261</v>
      </c>
      <c r="C174" s="10"/>
      <c r="D174" s="89">
        <f>'Study 2'!$D173</f>
        <v>1310</v>
      </c>
      <c r="E174" s="61">
        <f>'Study 2'!$E173</f>
        <v>0</v>
      </c>
      <c r="F174" s="10"/>
      <c r="G174" s="89">
        <f>'Study 1'!D173</f>
        <v>1967</v>
      </c>
      <c r="H174" s="61">
        <f>'Study 1'!E173</f>
        <v>0</v>
      </c>
      <c r="I174" s="10"/>
      <c r="J174" s="89">
        <f>'Study 1b'!D173</f>
        <v>1909</v>
      </c>
      <c r="K174" s="61">
        <f>'Study 1b'!E173</f>
        <v>0</v>
      </c>
      <c r="L174" s="10"/>
      <c r="M174" s="89">
        <f>'Study 3'!D173</f>
        <v>2320</v>
      </c>
      <c r="N174" s="61">
        <f>'Study 3'!E173</f>
        <v>0</v>
      </c>
      <c r="O174" s="10"/>
      <c r="P174" s="89">
        <f>'Study 3b'!D173</f>
        <v>1915</v>
      </c>
      <c r="Q174" s="89">
        <f>'Study 3b'!E173</f>
        <v>0</v>
      </c>
      <c r="R174" s="10"/>
      <c r="S174" s="89">
        <f>'Study 4a'!D173</f>
        <v>2320</v>
      </c>
      <c r="T174" s="61">
        <f>'Study 4a'!E173</f>
        <v>0</v>
      </c>
      <c r="U174" s="10"/>
      <c r="V174" s="89">
        <f>'Study 4b'!D173</f>
        <v>2320</v>
      </c>
      <c r="W174" s="61">
        <f>'Study 4b'!E173</f>
        <v>0</v>
      </c>
      <c r="X174" s="10"/>
    </row>
    <row r="175" spans="1:24" x14ac:dyDescent="0.25">
      <c r="A175" s="69" t="s">
        <v>262</v>
      </c>
      <c r="B175" s="1" t="s">
        <v>263</v>
      </c>
      <c r="C175" s="10"/>
      <c r="D175" s="89">
        <f>'Study 2'!$D174</f>
        <v>321</v>
      </c>
      <c r="E175" s="61">
        <f>'Study 2'!$E174</f>
        <v>0</v>
      </c>
      <c r="F175" s="10"/>
      <c r="G175" s="89">
        <f>'Study 1'!D174</f>
        <v>508</v>
      </c>
      <c r="H175" s="61">
        <f>'Study 1'!E174</f>
        <v>0</v>
      </c>
      <c r="I175" s="10"/>
      <c r="J175" s="89">
        <f>'Study 1b'!D174</f>
        <v>250</v>
      </c>
      <c r="K175" s="61">
        <f>'Study 1b'!E174</f>
        <v>0</v>
      </c>
      <c r="L175" s="10"/>
      <c r="M175" s="89">
        <f>'Study 3'!D174</f>
        <v>513</v>
      </c>
      <c r="N175" s="61">
        <f>'Study 3'!E174</f>
        <v>0</v>
      </c>
      <c r="O175" s="10"/>
      <c r="P175" s="89">
        <f>'Study 3b'!D174</f>
        <v>340</v>
      </c>
      <c r="Q175" s="89">
        <f>'Study 3b'!E174</f>
        <v>0</v>
      </c>
      <c r="R175" s="10"/>
      <c r="S175" s="89">
        <f>'Study 4a'!D174</f>
        <v>626</v>
      </c>
      <c r="T175" s="61">
        <f>'Study 4a'!E174</f>
        <v>0</v>
      </c>
      <c r="U175" s="10"/>
      <c r="V175" s="89">
        <f>'Study 4b'!D174</f>
        <v>626</v>
      </c>
      <c r="W175" s="61">
        <f>'Study 4b'!E174</f>
        <v>0</v>
      </c>
      <c r="X175" s="10"/>
    </row>
    <row r="176" spans="1:24" x14ac:dyDescent="0.25">
      <c r="A176" s="69" t="s">
        <v>264</v>
      </c>
      <c r="B176" s="1" t="s">
        <v>190</v>
      </c>
      <c r="C176" s="10"/>
      <c r="D176" s="89">
        <f>'Study 2'!$D175</f>
        <v>734</v>
      </c>
      <c r="E176" s="61">
        <f>'Study 2'!$E175</f>
        <v>0</v>
      </c>
      <c r="F176" s="10"/>
      <c r="G176" s="89">
        <f>'Study 1'!D175</f>
        <v>2092</v>
      </c>
      <c r="H176" s="61">
        <f>'Study 1'!E175</f>
        <v>0</v>
      </c>
      <c r="I176" s="10"/>
      <c r="J176" s="89">
        <f>'Study 1b'!D175</f>
        <v>833</v>
      </c>
      <c r="K176" s="61">
        <f>'Study 1b'!E175</f>
        <v>0</v>
      </c>
      <c r="L176" s="10"/>
      <c r="M176" s="89">
        <f>'Study 3'!D175</f>
        <v>5211</v>
      </c>
      <c r="N176" s="61">
        <f>'Study 3'!E175</f>
        <v>0</v>
      </c>
      <c r="O176" s="10"/>
      <c r="P176" s="89">
        <f>'Study 3b'!D175</f>
        <v>549</v>
      </c>
      <c r="Q176" s="89">
        <f>'Study 3b'!E175</f>
        <v>0</v>
      </c>
      <c r="R176" s="10"/>
      <c r="S176" s="89">
        <f>'Study 4a'!D175</f>
        <v>5211</v>
      </c>
      <c r="T176" s="61">
        <f>'Study 4a'!E175</f>
        <v>0</v>
      </c>
      <c r="U176" s="10"/>
      <c r="V176" s="89">
        <f>'Study 4b'!D175</f>
        <v>5211</v>
      </c>
      <c r="W176" s="61">
        <f>'Study 4b'!E175</f>
        <v>0</v>
      </c>
      <c r="X176" s="10"/>
    </row>
    <row r="177" spans="1:24" x14ac:dyDescent="0.25">
      <c r="A177" s="69" t="s">
        <v>265</v>
      </c>
      <c r="B177" s="1" t="s">
        <v>266</v>
      </c>
      <c r="C177" s="10"/>
      <c r="D177" s="89">
        <f>'Study 2'!$D176</f>
        <v>148</v>
      </c>
      <c r="E177" s="61">
        <f>'Study 2'!$E176</f>
        <v>0</v>
      </c>
      <c r="F177" s="10"/>
      <c r="G177" s="89">
        <f>'Study 1'!D176</f>
        <v>174</v>
      </c>
      <c r="H177" s="61">
        <f>'Study 1'!E176</f>
        <v>0</v>
      </c>
      <c r="I177" s="10"/>
      <c r="J177" s="89">
        <f>'Study 1b'!D176</f>
        <v>20</v>
      </c>
      <c r="K177" s="61">
        <f>'Study 1b'!E176</f>
        <v>0</v>
      </c>
      <c r="L177" s="10"/>
      <c r="M177" s="89">
        <f>'Study 3'!D176</f>
        <v>64</v>
      </c>
      <c r="N177" s="61">
        <f>'Study 3'!E176</f>
        <v>0</v>
      </c>
      <c r="O177" s="10"/>
      <c r="P177" s="89">
        <f>'Study 3b'!D176</f>
        <v>17</v>
      </c>
      <c r="Q177" s="89">
        <f>'Study 3b'!E176</f>
        <v>0</v>
      </c>
      <c r="R177" s="10"/>
      <c r="S177" s="89">
        <f>'Study 4a'!D176</f>
        <v>174</v>
      </c>
      <c r="T177" s="61">
        <f>'Study 4a'!E176</f>
        <v>0</v>
      </c>
      <c r="U177" s="10"/>
      <c r="V177" s="89">
        <f>'Study 4b'!D176</f>
        <v>174</v>
      </c>
      <c r="W177" s="61">
        <f>'Study 4b'!E176</f>
        <v>0</v>
      </c>
      <c r="X177" s="10"/>
    </row>
    <row r="178" spans="1:24" x14ac:dyDescent="0.25">
      <c r="A178" s="69" t="s">
        <v>267</v>
      </c>
      <c r="B178" s="1" t="s">
        <v>268</v>
      </c>
      <c r="C178" s="10"/>
      <c r="D178" s="89">
        <f>'Study 2'!$D177</f>
        <v>4737</v>
      </c>
      <c r="E178" s="61">
        <f>'Study 2'!$E177</f>
        <v>0</v>
      </c>
      <c r="F178" s="10"/>
      <c r="G178" s="89">
        <f>'Study 1'!D177</f>
        <v>5221</v>
      </c>
      <c r="H178" s="61">
        <f>'Study 1'!E177</f>
        <v>0</v>
      </c>
      <c r="I178" s="10"/>
      <c r="J178" s="89">
        <f>'Study 1b'!D177</f>
        <v>5762</v>
      </c>
      <c r="K178" s="61">
        <f>'Study 1b'!E177</f>
        <v>0</v>
      </c>
      <c r="L178" s="10"/>
      <c r="M178" s="89">
        <f>'Study 3'!D177</f>
        <v>7367</v>
      </c>
      <c r="N178" s="61">
        <f>'Study 3'!E177</f>
        <v>0</v>
      </c>
      <c r="O178" s="10"/>
      <c r="P178" s="89">
        <f>'Study 3b'!D177</f>
        <v>6757</v>
      </c>
      <c r="Q178" s="89">
        <f>'Study 3b'!E177</f>
        <v>0</v>
      </c>
      <c r="R178" s="10"/>
      <c r="S178" s="89">
        <f>'Study 4a'!D177</f>
        <v>11000</v>
      </c>
      <c r="T178" s="61">
        <f>'Study 4a'!E177</f>
        <v>0</v>
      </c>
      <c r="U178" s="10"/>
      <c r="V178" s="89">
        <f>'Study 4b'!D177</f>
        <v>3000</v>
      </c>
      <c r="W178" s="61">
        <f>'Study 4b'!E177</f>
        <v>0</v>
      </c>
      <c r="X178" s="10"/>
    </row>
    <row r="179" spans="1:24" x14ac:dyDescent="0.25">
      <c r="A179" s="69" t="s">
        <v>269</v>
      </c>
      <c r="B179" s="1" t="s">
        <v>270</v>
      </c>
      <c r="C179" s="10"/>
      <c r="D179" s="89">
        <f>'Study 2'!$D178</f>
        <v>99</v>
      </c>
      <c r="E179" s="61">
        <f>'Study 2'!$E178</f>
        <v>0</v>
      </c>
      <c r="F179" s="10"/>
      <c r="G179" s="89">
        <f>'Study 1'!D178</f>
        <v>146</v>
      </c>
      <c r="H179" s="61">
        <f>'Study 1'!E178</f>
        <v>0</v>
      </c>
      <c r="I179" s="10"/>
      <c r="J179" s="89">
        <f>'Study 1b'!D178</f>
        <v>77</v>
      </c>
      <c r="K179" s="61">
        <f>'Study 1b'!E178</f>
        <v>0</v>
      </c>
      <c r="L179" s="10"/>
      <c r="M179" s="89">
        <f>'Study 3'!D178</f>
        <v>291</v>
      </c>
      <c r="N179" s="61">
        <f>'Study 3'!E178</f>
        <v>0</v>
      </c>
      <c r="O179" s="10"/>
      <c r="P179" s="89">
        <f>'Study 3b'!D178</f>
        <v>173</v>
      </c>
      <c r="Q179" s="89">
        <f>'Study 3b'!E178</f>
        <v>0</v>
      </c>
      <c r="R179" s="10"/>
      <c r="S179" s="89">
        <f>'Study 4a'!D178</f>
        <v>291</v>
      </c>
      <c r="T179" s="61">
        <f>'Study 4a'!E178</f>
        <v>0</v>
      </c>
      <c r="U179" s="10"/>
      <c r="V179" s="89">
        <f>'Study 4b'!D178</f>
        <v>291</v>
      </c>
      <c r="W179" s="61">
        <f>'Study 4b'!E178</f>
        <v>0</v>
      </c>
      <c r="X179" s="10"/>
    </row>
    <row r="180" spans="1:24" x14ac:dyDescent="0.25">
      <c r="A180" s="69" t="s">
        <v>271</v>
      </c>
      <c r="B180" s="1" t="s">
        <v>272</v>
      </c>
      <c r="C180" s="10"/>
      <c r="D180" s="89">
        <f>'Study 2'!$D179</f>
        <v>218</v>
      </c>
      <c r="E180" s="61">
        <f>'Study 2'!$E179</f>
        <v>0</v>
      </c>
      <c r="F180" s="10"/>
      <c r="G180" s="89">
        <f>'Study 1'!D179</f>
        <v>339</v>
      </c>
      <c r="H180" s="61">
        <f>'Study 1'!E179</f>
        <v>0</v>
      </c>
      <c r="I180" s="10"/>
      <c r="J180" s="89">
        <f>'Study 1b'!D179</f>
        <v>319</v>
      </c>
      <c r="K180" s="61">
        <f>'Study 1b'!E179</f>
        <v>0</v>
      </c>
      <c r="L180" s="10"/>
      <c r="M180" s="89">
        <f>'Study 3'!D179</f>
        <v>186</v>
      </c>
      <c r="N180" s="61">
        <f>'Study 3'!E179</f>
        <v>0</v>
      </c>
      <c r="O180" s="10"/>
      <c r="P180" s="89">
        <f>'Study 3b'!D179</f>
        <v>155</v>
      </c>
      <c r="Q180" s="89">
        <f>'Study 3b'!E179</f>
        <v>0</v>
      </c>
      <c r="R180" s="10"/>
      <c r="S180" s="89">
        <f>'Study 4a'!D179</f>
        <v>339</v>
      </c>
      <c r="T180" s="61">
        <f>'Study 4a'!E179</f>
        <v>0</v>
      </c>
      <c r="U180" s="10"/>
      <c r="V180" s="89">
        <f>'Study 4b'!D179</f>
        <v>339</v>
      </c>
      <c r="W180" s="61">
        <f>'Study 4b'!E179</f>
        <v>0</v>
      </c>
      <c r="X180" s="10"/>
    </row>
    <row r="181" spans="1:24" x14ac:dyDescent="0.25">
      <c r="A181" s="69" t="s">
        <v>273</v>
      </c>
      <c r="B181" s="1" t="s">
        <v>274</v>
      </c>
      <c r="C181" s="10"/>
      <c r="D181" s="89">
        <f>'Study 2'!$D180</f>
        <v>409</v>
      </c>
      <c r="E181" s="61">
        <f>'Study 2'!$E180</f>
        <v>0</v>
      </c>
      <c r="F181" s="10"/>
      <c r="G181" s="89">
        <f>'Study 1'!D180</f>
        <v>675</v>
      </c>
      <c r="H181" s="61">
        <f>'Study 1'!E180</f>
        <v>63</v>
      </c>
      <c r="I181" s="10"/>
      <c r="J181" s="89">
        <f>'Study 1b'!D180</f>
        <v>377</v>
      </c>
      <c r="K181" s="61">
        <f>'Study 1b'!E180</f>
        <v>0</v>
      </c>
      <c r="L181" s="10"/>
      <c r="M181" s="89">
        <f>'Study 3'!D180</f>
        <v>580</v>
      </c>
      <c r="N181" s="61">
        <f>'Study 3'!E180</f>
        <v>0</v>
      </c>
      <c r="O181" s="10"/>
      <c r="P181" s="89">
        <f>'Study 3b'!D180</f>
        <v>369</v>
      </c>
      <c r="Q181" s="89">
        <f>'Study 3b'!E180</f>
        <v>0</v>
      </c>
      <c r="R181" s="10"/>
      <c r="S181" s="89">
        <f>'Study 4a'!D180</f>
        <v>1027</v>
      </c>
      <c r="T181" s="61">
        <f>'Study 4a'!E180</f>
        <v>415</v>
      </c>
      <c r="U181" s="10"/>
      <c r="V181" s="89">
        <f>'Study 4b'!D180</f>
        <v>1027</v>
      </c>
      <c r="W181" s="61">
        <f>'Study 4b'!E180</f>
        <v>415</v>
      </c>
      <c r="X181" s="10"/>
    </row>
    <row r="182" spans="1:24" x14ac:dyDescent="0.25">
      <c r="A182" s="69"/>
      <c r="B182" s="71" t="s">
        <v>275</v>
      </c>
      <c r="C182" s="10"/>
      <c r="D182" s="94">
        <f>'Study 2'!$D181</f>
        <v>23937</v>
      </c>
      <c r="E182" s="94">
        <f>'Study 2'!$E181</f>
        <v>0</v>
      </c>
      <c r="F182" s="10"/>
      <c r="G182" s="94">
        <f>'Study 1'!D181</f>
        <v>34979</v>
      </c>
      <c r="H182" s="94">
        <f>'Study 1'!E181</f>
        <v>63</v>
      </c>
      <c r="I182" s="10"/>
      <c r="J182" s="94">
        <f>'Study 1b'!D181</f>
        <v>27561</v>
      </c>
      <c r="K182" s="94">
        <f>'Study 1b'!E181</f>
        <v>0</v>
      </c>
      <c r="L182" s="10"/>
      <c r="M182" s="94">
        <f>'Study 3'!D181</f>
        <v>44989</v>
      </c>
      <c r="N182" s="94">
        <f>'Study 3'!E181</f>
        <v>0</v>
      </c>
      <c r="O182" s="10"/>
      <c r="P182" s="95">
        <f>'Study 3b'!D181</f>
        <v>31195</v>
      </c>
      <c r="Q182" s="96">
        <f>'Study 3b'!E181</f>
        <v>0</v>
      </c>
      <c r="R182" s="10"/>
      <c r="S182" s="94">
        <f>'Study 4a'!D181</f>
        <v>55219</v>
      </c>
      <c r="T182" s="94">
        <f>'Study 4a'!E181</f>
        <v>415</v>
      </c>
      <c r="U182" s="10"/>
      <c r="V182" s="94">
        <f>'Study 4b'!D181</f>
        <v>46982</v>
      </c>
      <c r="W182" s="94">
        <f>'Study 4b'!E181</f>
        <v>415</v>
      </c>
      <c r="X182" s="10"/>
    </row>
    <row r="183" spans="1:24" x14ac:dyDescent="0.25">
      <c r="A183" s="69"/>
      <c r="C183" s="10"/>
      <c r="D183" s="89"/>
      <c r="E183" s="61"/>
      <c r="F183" s="10"/>
      <c r="G183" s="89"/>
      <c r="H183" s="61"/>
      <c r="I183" s="10"/>
      <c r="J183" s="89"/>
      <c r="K183" s="61"/>
      <c r="L183" s="10"/>
      <c r="M183" s="89"/>
      <c r="N183" s="61"/>
      <c r="O183" s="10"/>
      <c r="P183" s="89"/>
      <c r="Q183" s="61"/>
      <c r="R183" s="10"/>
      <c r="S183" s="89"/>
      <c r="T183" s="61"/>
      <c r="U183" s="10"/>
      <c r="V183" s="89"/>
      <c r="W183" s="61"/>
      <c r="X183" s="10"/>
    </row>
    <row r="184" spans="1:24" x14ac:dyDescent="0.25">
      <c r="A184" s="72" t="s">
        <v>276</v>
      </c>
      <c r="C184" s="10"/>
      <c r="D184" s="89"/>
      <c r="E184" s="61"/>
      <c r="F184" s="10"/>
      <c r="G184" s="89"/>
      <c r="H184" s="61"/>
      <c r="I184" s="10"/>
      <c r="J184" s="89"/>
      <c r="K184" s="61"/>
      <c r="L184" s="10"/>
      <c r="M184" s="89"/>
      <c r="N184" s="61"/>
      <c r="O184" s="10"/>
      <c r="P184" s="89"/>
      <c r="Q184" s="61"/>
      <c r="R184" s="10"/>
      <c r="S184" s="89"/>
      <c r="T184" s="61"/>
      <c r="U184" s="10"/>
      <c r="V184" s="89"/>
      <c r="W184" s="61"/>
      <c r="X184" s="10"/>
    </row>
    <row r="185" spans="1:24" x14ac:dyDescent="0.25">
      <c r="A185" s="69" t="s">
        <v>277</v>
      </c>
      <c r="B185" s="1" t="s">
        <v>278</v>
      </c>
      <c r="C185" s="10"/>
      <c r="D185" s="89">
        <f>'Study 2'!$D184</f>
        <v>17880</v>
      </c>
      <c r="E185" s="61">
        <f>'Study 2'!$E184</f>
        <v>0</v>
      </c>
      <c r="F185" s="10"/>
      <c r="G185" s="89">
        <f>'Study 1'!D184</f>
        <v>21973</v>
      </c>
      <c r="H185" s="61">
        <f>'Study 1'!E184</f>
        <v>647</v>
      </c>
      <c r="I185" s="10"/>
      <c r="J185" s="89">
        <f>'Study 1b'!D184</f>
        <v>11057</v>
      </c>
      <c r="K185" s="61">
        <f>'Study 1b'!E184</f>
        <v>0</v>
      </c>
      <c r="L185" s="10"/>
      <c r="M185" s="89">
        <f>'Study 3'!D184</f>
        <v>46590</v>
      </c>
      <c r="N185" s="61">
        <f>'Study 3'!E184</f>
        <v>13041</v>
      </c>
      <c r="O185" s="10"/>
      <c r="P185" s="89">
        <f>'Study 3b'!D184</f>
        <v>25676</v>
      </c>
      <c r="Q185" s="89">
        <f>'Study 3b'!E184</f>
        <v>349</v>
      </c>
      <c r="R185" s="10"/>
      <c r="S185" s="89">
        <f>'Study 4a'!D184</f>
        <v>46590</v>
      </c>
      <c r="T185" s="61">
        <f>'Study 4a'!E184</f>
        <v>22786</v>
      </c>
      <c r="U185" s="10"/>
      <c r="V185" s="89">
        <f>'Study 4b'!D184</f>
        <v>46590</v>
      </c>
      <c r="W185" s="61">
        <f>'Study 4b'!E184</f>
        <v>18521</v>
      </c>
      <c r="X185" s="10"/>
    </row>
    <row r="186" spans="1:24" x14ac:dyDescent="0.25">
      <c r="A186" s="69" t="s">
        <v>279</v>
      </c>
      <c r="B186" s="1" t="s">
        <v>280</v>
      </c>
      <c r="C186" s="10"/>
      <c r="D186" s="89">
        <f>'Study 2'!$D185</f>
        <v>66042</v>
      </c>
      <c r="E186" s="61">
        <f>'Study 2'!$E185</f>
        <v>0</v>
      </c>
      <c r="F186" s="10"/>
      <c r="G186" s="89">
        <f>'Study 1'!D185</f>
        <v>141803</v>
      </c>
      <c r="H186" s="61">
        <f>'Study 1'!E185</f>
        <v>4170</v>
      </c>
      <c r="I186" s="10"/>
      <c r="J186" s="89">
        <f>'Study 1b'!D185</f>
        <v>58271</v>
      </c>
      <c r="K186" s="61">
        <f>'Study 1b'!E185</f>
        <v>0</v>
      </c>
      <c r="L186" s="10"/>
      <c r="M186" s="89">
        <f>'Study 3'!D185</f>
        <v>269427</v>
      </c>
      <c r="N186" s="61">
        <f>'Study 3'!E185</f>
        <v>77718</v>
      </c>
      <c r="O186" s="10"/>
      <c r="P186" s="89">
        <f>'Study 3b'!D185</f>
        <v>161392</v>
      </c>
      <c r="Q186" s="89">
        <f>'Study 3b'!E185</f>
        <v>2197</v>
      </c>
      <c r="R186" s="10"/>
      <c r="S186" s="89">
        <f>'Study 4a'!D185</f>
        <v>567000</v>
      </c>
      <c r="T186" s="61">
        <f>'Study 4a'!E185</f>
        <v>277259</v>
      </c>
      <c r="U186" s="10"/>
      <c r="V186" s="89">
        <f>'Study 4b'!D185</f>
        <v>299000</v>
      </c>
      <c r="W186" s="61">
        <f>'Study 4b'!E185</f>
        <v>118840</v>
      </c>
      <c r="X186" s="10"/>
    </row>
    <row r="187" spans="1:24" x14ac:dyDescent="0.25">
      <c r="A187" s="69" t="s">
        <v>281</v>
      </c>
      <c r="B187" s="1" t="s">
        <v>282</v>
      </c>
      <c r="C187" s="10"/>
      <c r="D187" s="89">
        <f>'Study 2'!$D186</f>
        <v>2993</v>
      </c>
      <c r="E187" s="61">
        <f>'Study 2'!$E186</f>
        <v>0</v>
      </c>
      <c r="F187" s="10"/>
      <c r="G187" s="89">
        <f>'Study 1'!D186</f>
        <v>5254</v>
      </c>
      <c r="H187" s="61">
        <f>'Study 1'!E186</f>
        <v>155</v>
      </c>
      <c r="I187" s="10"/>
      <c r="J187" s="89">
        <f>'Study 1b'!D186</f>
        <v>4887</v>
      </c>
      <c r="K187" s="61">
        <f>'Study 1b'!E186</f>
        <v>0</v>
      </c>
      <c r="L187" s="10"/>
      <c r="M187" s="89">
        <f>'Study 3'!D186</f>
        <v>4495</v>
      </c>
      <c r="N187" s="61">
        <f>'Study 3'!E186</f>
        <v>1261</v>
      </c>
      <c r="O187" s="10"/>
      <c r="P187" s="89">
        <f>'Study 3b'!D186</f>
        <v>3995</v>
      </c>
      <c r="Q187" s="89">
        <f>'Study 3b'!E186</f>
        <v>55</v>
      </c>
      <c r="R187" s="10"/>
      <c r="S187" s="89">
        <f>'Study 4a'!D186</f>
        <v>4000</v>
      </c>
      <c r="T187" s="61">
        <f>'Study 4a'!E186</f>
        <v>1960</v>
      </c>
      <c r="U187" s="10"/>
      <c r="V187" s="89">
        <f>'Study 4b'!D186</f>
        <v>4000</v>
      </c>
      <c r="W187" s="61">
        <f>'Study 4b'!E186</f>
        <v>1594</v>
      </c>
      <c r="X187" s="10"/>
    </row>
    <row r="188" spans="1:24" x14ac:dyDescent="0.25">
      <c r="A188" s="69" t="s">
        <v>283</v>
      </c>
      <c r="B188" s="1" t="s">
        <v>284</v>
      </c>
      <c r="C188" s="10"/>
      <c r="D188" s="89">
        <f>'Study 2'!$D187</f>
        <v>5962</v>
      </c>
      <c r="E188" s="61">
        <f>'Study 2'!$E187</f>
        <v>0</v>
      </c>
      <c r="F188" s="10"/>
      <c r="G188" s="89">
        <f>'Study 1'!D187</f>
        <v>6892</v>
      </c>
      <c r="H188" s="61">
        <f>'Study 1'!E187</f>
        <v>203</v>
      </c>
      <c r="I188" s="10"/>
      <c r="J188" s="89">
        <f>'Study 1b'!D187</f>
        <v>6167</v>
      </c>
      <c r="K188" s="61">
        <f>'Study 1b'!E187</f>
        <v>0</v>
      </c>
      <c r="L188" s="10"/>
      <c r="M188" s="89">
        <f>'Study 3'!D187</f>
        <v>5557</v>
      </c>
      <c r="N188" s="61">
        <f>'Study 3'!E187</f>
        <v>1543</v>
      </c>
      <c r="O188" s="10"/>
      <c r="P188" s="89">
        <f>'Study 3b'!D187</f>
        <v>0</v>
      </c>
      <c r="Q188" s="89">
        <f>'Study 3b'!E187</f>
        <v>0</v>
      </c>
      <c r="R188" s="10"/>
      <c r="S188" s="89">
        <f>'Study 4a'!D187</f>
        <v>5962</v>
      </c>
      <c r="T188" s="61">
        <f>'Study 4a'!E187</f>
        <v>2920</v>
      </c>
      <c r="U188" s="10"/>
      <c r="V188" s="89">
        <f>'Study 4b'!D187</f>
        <v>5962</v>
      </c>
      <c r="W188" s="61">
        <f>'Study 4b'!E187</f>
        <v>2373</v>
      </c>
      <c r="X188" s="10"/>
    </row>
    <row r="189" spans="1:24" x14ac:dyDescent="0.25">
      <c r="A189" s="69" t="s">
        <v>285</v>
      </c>
      <c r="B189" s="1" t="s">
        <v>286</v>
      </c>
      <c r="C189" s="10"/>
      <c r="D189" s="89">
        <f>'Study 2'!$D188</f>
        <v>13207</v>
      </c>
      <c r="E189" s="61">
        <f>'Study 2'!$E188</f>
        <v>0</v>
      </c>
      <c r="F189" s="10"/>
      <c r="G189" s="89">
        <f>'Study 1'!D188</f>
        <v>22532</v>
      </c>
      <c r="H189" s="61">
        <f>'Study 1'!E188</f>
        <v>663</v>
      </c>
      <c r="I189" s="10"/>
      <c r="J189" s="89">
        <f>'Study 1b'!D188</f>
        <v>18617</v>
      </c>
      <c r="K189" s="61">
        <f>'Study 1b'!E188</f>
        <v>0</v>
      </c>
      <c r="L189" s="10"/>
      <c r="M189" s="89">
        <f>'Study 3'!D188</f>
        <v>361</v>
      </c>
      <c r="N189" s="61">
        <f>'Study 3'!E188</f>
        <v>103</v>
      </c>
      <c r="O189" s="10"/>
      <c r="P189" s="89">
        <f>'Study 3b'!D188</f>
        <v>344</v>
      </c>
      <c r="Q189" s="89">
        <f>'Study 3b'!E188</f>
        <v>6</v>
      </c>
      <c r="R189" s="10"/>
      <c r="S189" s="89">
        <f>'Study 4a'!D188</f>
        <v>22532</v>
      </c>
      <c r="T189" s="61">
        <f>'Study 4a'!E188</f>
        <v>11022</v>
      </c>
      <c r="U189" s="10"/>
      <c r="V189" s="89">
        <f>'Study 4b'!D188</f>
        <v>22532</v>
      </c>
      <c r="W189" s="61">
        <f>'Study 4b'!E188</f>
        <v>8960</v>
      </c>
      <c r="X189" s="10"/>
    </row>
    <row r="190" spans="1:24" x14ac:dyDescent="0.25">
      <c r="A190" s="69" t="s">
        <v>287</v>
      </c>
      <c r="B190" s="1" t="s">
        <v>288</v>
      </c>
      <c r="C190" s="10"/>
      <c r="D190" s="89">
        <f>'Study 2'!$D189</f>
        <v>2108</v>
      </c>
      <c r="E190" s="61">
        <f>'Study 2'!$E189</f>
        <v>0</v>
      </c>
      <c r="F190" s="10"/>
      <c r="G190" s="89">
        <f>'Study 1'!D189</f>
        <v>2085</v>
      </c>
      <c r="H190" s="61">
        <f>'Study 1'!E189</f>
        <v>62</v>
      </c>
      <c r="I190" s="10"/>
      <c r="J190" s="89">
        <f>'Study 1b'!D189</f>
        <v>1476</v>
      </c>
      <c r="K190" s="61">
        <f>'Study 1b'!E189</f>
        <v>0</v>
      </c>
      <c r="L190" s="10"/>
      <c r="M190" s="89">
        <f>'Study 3'!D189</f>
        <v>2421</v>
      </c>
      <c r="N190" s="61">
        <f>'Study 3'!E189</f>
        <v>681</v>
      </c>
      <c r="O190" s="10"/>
      <c r="P190" s="89">
        <f>'Study 3b'!D189</f>
        <v>0</v>
      </c>
      <c r="Q190" s="89">
        <f>'Study 3b'!E189</f>
        <v>0</v>
      </c>
      <c r="R190" s="10"/>
      <c r="S190" s="89">
        <f>'Study 4a'!D189</f>
        <v>10192</v>
      </c>
      <c r="T190" s="61">
        <f>'Study 4a'!E189</f>
        <v>6707</v>
      </c>
      <c r="U190" s="10"/>
      <c r="V190" s="89">
        <f>'Study 4b'!D189</f>
        <v>10192</v>
      </c>
      <c r="W190" s="61">
        <f>'Study 4b'!E189</f>
        <v>6083</v>
      </c>
      <c r="X190" s="10"/>
    </row>
    <row r="191" spans="1:24" x14ac:dyDescent="0.25">
      <c r="A191" s="69" t="s">
        <v>289</v>
      </c>
      <c r="B191" s="1" t="s">
        <v>290</v>
      </c>
      <c r="C191" s="10"/>
      <c r="D191" s="89">
        <f>'Study 2'!$D190</f>
        <v>37611</v>
      </c>
      <c r="E191" s="61">
        <f>'Study 2'!$E190</f>
        <v>0</v>
      </c>
      <c r="F191" s="10"/>
      <c r="G191" s="89">
        <f>'Study 1'!D190</f>
        <v>64618</v>
      </c>
      <c r="H191" s="61">
        <f>'Study 1'!E190</f>
        <v>1906</v>
      </c>
      <c r="I191" s="10"/>
      <c r="J191" s="89">
        <f>'Study 1b'!D190</f>
        <v>37048</v>
      </c>
      <c r="K191" s="61">
        <f>'Study 1b'!E190</f>
        <v>0</v>
      </c>
      <c r="L191" s="10"/>
      <c r="M191" s="89">
        <f>'Study 3'!D190</f>
        <v>106368</v>
      </c>
      <c r="N191" s="61">
        <f>'Study 3'!E190</f>
        <v>28051</v>
      </c>
      <c r="O191" s="10"/>
      <c r="P191" s="89">
        <f>'Study 3b'!D190</f>
        <v>35274</v>
      </c>
      <c r="Q191" s="89">
        <f>'Study 3b'!E190</f>
        <v>487</v>
      </c>
      <c r="R191" s="10"/>
      <c r="S191" s="89">
        <f>'Study 4a'!D190</f>
        <v>131800</v>
      </c>
      <c r="T191" s="61">
        <f>'Study 4a'!E190</f>
        <v>56077</v>
      </c>
      <c r="U191" s="10"/>
      <c r="V191" s="89">
        <f>'Study 4b'!D190</f>
        <v>131800</v>
      </c>
      <c r="W191" s="61">
        <f>'Study 4b'!E190</f>
        <v>47908</v>
      </c>
      <c r="X191" s="10"/>
    </row>
    <row r="192" spans="1:24" x14ac:dyDescent="0.25">
      <c r="A192" s="69" t="s">
        <v>291</v>
      </c>
      <c r="B192" s="1" t="s">
        <v>292</v>
      </c>
      <c r="C192" s="10"/>
      <c r="D192" s="89">
        <f>'Study 2'!$D191</f>
        <v>12680</v>
      </c>
      <c r="E192" s="61">
        <f>'Study 2'!$E191</f>
        <v>0</v>
      </c>
      <c r="F192" s="10"/>
      <c r="G192" s="89">
        <f>'Study 1'!D191</f>
        <v>17079</v>
      </c>
      <c r="H192" s="61">
        <f>'Study 1'!E191</f>
        <v>503</v>
      </c>
      <c r="I192" s="10"/>
      <c r="J192" s="89">
        <f>'Study 1b'!D191</f>
        <v>13546</v>
      </c>
      <c r="K192" s="61">
        <f>'Study 1b'!E191</f>
        <v>0</v>
      </c>
      <c r="L192" s="10"/>
      <c r="M192" s="89">
        <f>'Study 3'!D191</f>
        <v>25504</v>
      </c>
      <c r="N192" s="61">
        <f>'Study 3'!E191</f>
        <v>6900</v>
      </c>
      <c r="O192" s="10"/>
      <c r="P192" s="89">
        <f>'Study 3b'!D191</f>
        <v>18933</v>
      </c>
      <c r="Q192" s="89">
        <f>'Study 3b'!E191</f>
        <v>258</v>
      </c>
      <c r="R192" s="10"/>
      <c r="S192" s="89">
        <f>'Study 4a'!D191</f>
        <v>30000</v>
      </c>
      <c r="T192" s="61">
        <f>'Study 4a'!E191</f>
        <v>14204</v>
      </c>
      <c r="U192" s="10"/>
      <c r="V192" s="89">
        <f>'Study 4b'!D191</f>
        <v>30000</v>
      </c>
      <c r="W192" s="61">
        <f>'Study 4b'!E191</f>
        <v>11523</v>
      </c>
      <c r="X192" s="10"/>
    </row>
    <row r="193" spans="1:24" x14ac:dyDescent="0.25">
      <c r="A193" s="69" t="s">
        <v>293</v>
      </c>
      <c r="B193" s="1" t="s">
        <v>294</v>
      </c>
      <c r="C193" s="10"/>
      <c r="D193" s="89">
        <f>'Study 2'!$D192</f>
        <v>795</v>
      </c>
      <c r="E193" s="61">
        <f>'Study 2'!$E192</f>
        <v>0</v>
      </c>
      <c r="F193" s="10"/>
      <c r="G193" s="89">
        <f>'Study 1'!D192</f>
        <v>694</v>
      </c>
      <c r="H193" s="61">
        <f>'Study 1'!E192</f>
        <v>22</v>
      </c>
      <c r="I193" s="10"/>
      <c r="J193" s="89">
        <f>'Study 1b'!D192</f>
        <v>618</v>
      </c>
      <c r="K193" s="61">
        <f>'Study 1b'!E192</f>
        <v>0</v>
      </c>
      <c r="L193" s="10"/>
      <c r="M193" s="89">
        <f>'Study 3'!D192</f>
        <v>731</v>
      </c>
      <c r="N193" s="61">
        <f>'Study 3'!E192</f>
        <v>208</v>
      </c>
      <c r="O193" s="10"/>
      <c r="P193" s="89">
        <f>'Study 3b'!D192</f>
        <v>536</v>
      </c>
      <c r="Q193" s="89">
        <f>'Study 3b'!E192</f>
        <v>9</v>
      </c>
      <c r="R193" s="10"/>
      <c r="S193" s="89">
        <f>'Study 4a'!D192</f>
        <v>795</v>
      </c>
      <c r="T193" s="61">
        <f>'Study 4a'!E192</f>
        <v>395</v>
      </c>
      <c r="U193" s="10"/>
      <c r="V193" s="89">
        <f>'Study 4b'!D192</f>
        <v>795</v>
      </c>
      <c r="W193" s="61">
        <f>'Study 4b'!E192</f>
        <v>322</v>
      </c>
      <c r="X193" s="10"/>
    </row>
    <row r="194" spans="1:24" x14ac:dyDescent="0.25">
      <c r="A194" s="69" t="s">
        <v>295</v>
      </c>
      <c r="B194" s="1" t="s">
        <v>296</v>
      </c>
      <c r="C194" s="10"/>
      <c r="D194" s="89">
        <f>'Study 2'!$D193</f>
        <v>14247</v>
      </c>
      <c r="E194" s="61">
        <f>'Study 2'!$E193</f>
        <v>0</v>
      </c>
      <c r="F194" s="10"/>
      <c r="G194" s="89">
        <f>'Study 1'!D193</f>
        <v>17373</v>
      </c>
      <c r="H194" s="61">
        <f>'Study 1'!E193</f>
        <v>513</v>
      </c>
      <c r="I194" s="10"/>
      <c r="J194" s="89">
        <f>'Study 1b'!D193</f>
        <v>16734</v>
      </c>
      <c r="K194" s="61">
        <f>'Study 1b'!E193</f>
        <v>0</v>
      </c>
      <c r="L194" s="10"/>
      <c r="M194" s="89">
        <f>'Study 3'!D193</f>
        <v>25288</v>
      </c>
      <c r="N194" s="61">
        <f>'Study 3'!E193</f>
        <v>6911</v>
      </c>
      <c r="O194" s="10"/>
      <c r="P194" s="89">
        <f>'Study 3b'!D193</f>
        <v>12000</v>
      </c>
      <c r="Q194" s="89">
        <f>'Study 3b'!E193</f>
        <v>165</v>
      </c>
      <c r="R194" s="10"/>
      <c r="S194" s="89">
        <f>'Study 4a'!D193</f>
        <v>29000</v>
      </c>
      <c r="T194" s="61">
        <f>'Study 4a'!E193</f>
        <v>13752</v>
      </c>
      <c r="U194" s="10"/>
      <c r="V194" s="89">
        <f>'Study 4b'!D193</f>
        <v>29000</v>
      </c>
      <c r="W194" s="61">
        <f>'Study 4b'!E193</f>
        <v>11146</v>
      </c>
      <c r="X194" s="10"/>
    </row>
    <row r="195" spans="1:24" x14ac:dyDescent="0.25">
      <c r="A195" s="69" t="s">
        <v>297</v>
      </c>
      <c r="B195" s="1" t="s">
        <v>298</v>
      </c>
      <c r="C195" s="10"/>
      <c r="D195" s="89">
        <f>'Study 2'!$D194</f>
        <v>37318</v>
      </c>
      <c r="E195" s="61">
        <f>'Study 2'!$E194</f>
        <v>0</v>
      </c>
      <c r="F195" s="10"/>
      <c r="G195" s="89">
        <f>'Study 1'!D194</f>
        <v>74293</v>
      </c>
      <c r="H195" s="61">
        <f>'Study 1'!E194</f>
        <v>4265</v>
      </c>
      <c r="I195" s="10"/>
      <c r="J195" s="89">
        <f>'Study 1b'!D194</f>
        <v>46653</v>
      </c>
      <c r="K195" s="61">
        <f>'Study 1b'!E194</f>
        <v>0</v>
      </c>
      <c r="L195" s="10"/>
      <c r="M195" s="89">
        <f>'Study 3'!D194</f>
        <v>139336</v>
      </c>
      <c r="N195" s="61">
        <f>'Study 3'!E194</f>
        <v>47878</v>
      </c>
      <c r="O195" s="10"/>
      <c r="P195" s="89">
        <f>'Study 3b'!D194</f>
        <v>70782</v>
      </c>
      <c r="Q195" s="89">
        <f>'Study 3b'!E194</f>
        <v>1696</v>
      </c>
      <c r="R195" s="10"/>
      <c r="S195" s="89">
        <f>'Study 4a'!D194</f>
        <v>110000</v>
      </c>
      <c r="T195" s="61">
        <f>'Study 4a'!E194</f>
        <v>56913</v>
      </c>
      <c r="U195" s="10"/>
      <c r="V195" s="89">
        <f>'Study 4b'!D194</f>
        <v>110000</v>
      </c>
      <c r="W195" s="61">
        <f>'Study 4b'!E194</f>
        <v>49904</v>
      </c>
      <c r="X195" s="10"/>
    </row>
    <row r="196" spans="1:24" x14ac:dyDescent="0.25">
      <c r="A196" s="69" t="s">
        <v>299</v>
      </c>
      <c r="B196" s="1" t="s">
        <v>300</v>
      </c>
      <c r="C196" s="10"/>
      <c r="D196" s="89">
        <f>'Study 2'!$D195</f>
        <v>23000</v>
      </c>
      <c r="E196" s="61">
        <f>'Study 2'!$E195</f>
        <v>0</v>
      </c>
      <c r="F196" s="10"/>
      <c r="G196" s="89">
        <f>'Study 1'!D195</f>
        <v>8975</v>
      </c>
      <c r="H196" s="61">
        <f>'Study 1'!E195</f>
        <v>264</v>
      </c>
      <c r="I196" s="10"/>
      <c r="J196" s="89">
        <f>'Study 1b'!D195</f>
        <v>7771</v>
      </c>
      <c r="K196" s="61">
        <f>'Study 1b'!E195</f>
        <v>0</v>
      </c>
      <c r="L196" s="10"/>
      <c r="M196" s="89">
        <f>'Study 3'!D195</f>
        <v>52949</v>
      </c>
      <c r="N196" s="61">
        <f>'Study 3'!E195</f>
        <v>30572</v>
      </c>
      <c r="O196" s="10"/>
      <c r="P196" s="89">
        <f>'Study 3b'!D195</f>
        <v>4662</v>
      </c>
      <c r="Q196" s="89">
        <f>'Study 3b'!E195</f>
        <v>64</v>
      </c>
      <c r="R196" s="10"/>
      <c r="S196" s="89">
        <f>'Study 4a'!D195</f>
        <v>30000</v>
      </c>
      <c r="T196" s="61">
        <f>'Study 4a'!E195</f>
        <v>14675</v>
      </c>
      <c r="U196" s="10"/>
      <c r="V196" s="89">
        <f>'Study 4b'!D195</f>
        <v>30000</v>
      </c>
      <c r="W196" s="61">
        <f>'Study 4b'!E195</f>
        <v>11927</v>
      </c>
      <c r="X196" s="10"/>
    </row>
    <row r="197" spans="1:24" x14ac:dyDescent="0.25">
      <c r="A197" s="69" t="s">
        <v>301</v>
      </c>
      <c r="B197" s="1" t="s">
        <v>302</v>
      </c>
      <c r="C197" s="10"/>
      <c r="D197" s="89">
        <f>'Study 2'!$D196</f>
        <v>12419</v>
      </c>
      <c r="E197" s="61">
        <f>'Study 2'!$E196</f>
        <v>0</v>
      </c>
      <c r="F197" s="10"/>
      <c r="G197" s="89">
        <f>'Study 1'!D196</f>
        <v>18480</v>
      </c>
      <c r="H197" s="61">
        <f>'Study 1'!E196</f>
        <v>1</v>
      </c>
      <c r="I197" s="10"/>
      <c r="J197" s="89">
        <f>'Study 1b'!D196</f>
        <v>6539</v>
      </c>
      <c r="K197" s="61">
        <f>'Study 1b'!E196</f>
        <v>0</v>
      </c>
      <c r="L197" s="10"/>
      <c r="M197" s="89">
        <f>'Study 3'!D196</f>
        <v>18033</v>
      </c>
      <c r="N197" s="61">
        <f>'Study 3'!E196</f>
        <v>28</v>
      </c>
      <c r="O197" s="10"/>
      <c r="P197" s="89">
        <f>'Study 3b'!D196</f>
        <v>7908</v>
      </c>
      <c r="Q197" s="89">
        <f>'Study 3b'!E196</f>
        <v>3</v>
      </c>
      <c r="R197" s="10"/>
      <c r="S197" s="89">
        <f>'Study 4a'!D196</f>
        <v>26000</v>
      </c>
      <c r="T197" s="61">
        <f>'Study 4a'!E196</f>
        <v>8</v>
      </c>
      <c r="U197" s="10"/>
      <c r="V197" s="89">
        <f>'Study 4b'!D196</f>
        <v>24000</v>
      </c>
      <c r="W197" s="61">
        <f>'Study 4b'!E196</f>
        <v>36</v>
      </c>
      <c r="X197" s="10"/>
    </row>
    <row r="198" spans="1:24" x14ac:dyDescent="0.25">
      <c r="A198" s="69" t="s">
        <v>303</v>
      </c>
      <c r="B198" s="1" t="s">
        <v>304</v>
      </c>
      <c r="C198" s="10"/>
      <c r="D198" s="89">
        <f>'Study 2'!$D197</f>
        <v>20256</v>
      </c>
      <c r="E198" s="61">
        <f>'Study 2'!$E197</f>
        <v>0</v>
      </c>
      <c r="F198" s="10"/>
      <c r="G198" s="89">
        <f>'Study 1'!D197</f>
        <v>38867</v>
      </c>
      <c r="H198" s="61">
        <f>'Study 1'!E197</f>
        <v>1150</v>
      </c>
      <c r="I198" s="10"/>
      <c r="J198" s="89">
        <f>'Study 1b'!D197</f>
        <v>23225</v>
      </c>
      <c r="K198" s="61">
        <f>'Study 1b'!E197</f>
        <v>0</v>
      </c>
      <c r="L198" s="10"/>
      <c r="M198" s="89">
        <f>'Study 3'!D197</f>
        <v>57639</v>
      </c>
      <c r="N198" s="61">
        <f>'Study 3'!E197</f>
        <v>16154</v>
      </c>
      <c r="O198" s="10"/>
      <c r="P198" s="89">
        <f>'Study 3b'!D197</f>
        <v>27194</v>
      </c>
      <c r="Q198" s="89">
        <f>'Study 3b'!E197</f>
        <v>380</v>
      </c>
      <c r="R198" s="10"/>
      <c r="S198" s="89">
        <f>'Study 4a'!D197</f>
        <v>49870</v>
      </c>
      <c r="T198" s="61">
        <f>'Study 4a'!E197</f>
        <v>24421</v>
      </c>
      <c r="U198" s="10"/>
      <c r="V198" s="89">
        <f>'Study 4b'!D197</f>
        <v>49870</v>
      </c>
      <c r="W198" s="61">
        <f>'Study 4b'!E197</f>
        <v>19854</v>
      </c>
      <c r="X198" s="10"/>
    </row>
    <row r="199" spans="1:24" x14ac:dyDescent="0.25">
      <c r="A199" s="69" t="s">
        <v>305</v>
      </c>
      <c r="B199" s="1" t="s">
        <v>306</v>
      </c>
      <c r="C199" s="10"/>
      <c r="D199" s="89">
        <f>'Study 2'!$D198</f>
        <v>33215</v>
      </c>
      <c r="E199" s="61">
        <f>'Study 2'!$E198</f>
        <v>0</v>
      </c>
      <c r="F199" s="10"/>
      <c r="G199" s="89">
        <f>'Study 1'!D198</f>
        <v>113478</v>
      </c>
      <c r="H199" s="61">
        <f>'Study 1'!E198</f>
        <v>198</v>
      </c>
      <c r="I199" s="10"/>
      <c r="J199" s="89">
        <f>'Study 1b'!D198</f>
        <v>80675</v>
      </c>
      <c r="K199" s="61">
        <f>'Study 1b'!E198</f>
        <v>0</v>
      </c>
      <c r="L199" s="10"/>
      <c r="M199" s="89">
        <f>'Study 3'!D198</f>
        <v>134365</v>
      </c>
      <c r="N199" s="61">
        <f>'Study 3'!E198</f>
        <v>14199</v>
      </c>
      <c r="O199" s="10"/>
      <c r="P199" s="89">
        <f>'Study 3b'!D198</f>
        <v>68961</v>
      </c>
      <c r="Q199" s="89">
        <f>'Study 3b'!E198</f>
        <v>179</v>
      </c>
      <c r="R199" s="10"/>
      <c r="S199" s="89">
        <f>'Study 4a'!D198</f>
        <v>183061</v>
      </c>
      <c r="T199" s="61">
        <f>'Study 4a'!E198</f>
        <v>32484</v>
      </c>
      <c r="U199" s="10"/>
      <c r="V199" s="89">
        <f>'Study 4b'!D198</f>
        <v>183061</v>
      </c>
      <c r="W199" s="61">
        <f>'Study 4b'!E198</f>
        <v>26119</v>
      </c>
      <c r="X199" s="10"/>
    </row>
    <row r="200" spans="1:24" x14ac:dyDescent="0.25">
      <c r="A200" s="69" t="s">
        <v>307</v>
      </c>
      <c r="B200" s="1" t="s">
        <v>308</v>
      </c>
      <c r="C200" s="10"/>
      <c r="D200" s="89">
        <f>'Study 2'!$D199</f>
        <v>48341</v>
      </c>
      <c r="E200" s="61">
        <f>'Study 2'!$E199</f>
        <v>0</v>
      </c>
      <c r="F200" s="10"/>
      <c r="G200" s="89">
        <f>'Study 1'!D199</f>
        <v>106406</v>
      </c>
      <c r="H200" s="61">
        <f>'Study 1'!E199</f>
        <v>0</v>
      </c>
      <c r="I200" s="10"/>
      <c r="J200" s="89">
        <f>'Study 1b'!D199</f>
        <v>4729</v>
      </c>
      <c r="K200" s="61">
        <f>'Study 1b'!E199</f>
        <v>0</v>
      </c>
      <c r="L200" s="10"/>
      <c r="M200" s="89">
        <f>'Study 3'!D199</f>
        <v>262891</v>
      </c>
      <c r="N200" s="61">
        <f>'Study 3'!E199</f>
        <v>0</v>
      </c>
      <c r="O200" s="10"/>
      <c r="P200" s="89">
        <f>'Study 3b'!D199</f>
        <v>142406</v>
      </c>
      <c r="Q200" s="89">
        <f>'Study 3b'!E199</f>
        <v>0</v>
      </c>
      <c r="R200" s="10"/>
      <c r="S200" s="89">
        <f>'Study 4a'!D199</f>
        <v>364000</v>
      </c>
      <c r="T200" s="61">
        <f>'Study 4a'!E199</f>
        <v>25918</v>
      </c>
      <c r="U200" s="10"/>
      <c r="V200" s="89">
        <f>'Study 4b'!D199</f>
        <v>230000</v>
      </c>
      <c r="W200" s="61">
        <f>'Study 4b'!E199</f>
        <v>2059</v>
      </c>
      <c r="X200" s="10"/>
    </row>
    <row r="201" spans="1:24" x14ac:dyDescent="0.25">
      <c r="A201" s="69" t="s">
        <v>309</v>
      </c>
      <c r="B201" s="1" t="s">
        <v>310</v>
      </c>
      <c r="C201" s="10"/>
      <c r="D201" s="89">
        <f>'Study 2'!$D200</f>
        <v>2</v>
      </c>
      <c r="E201" s="61">
        <f>'Study 2'!$E200</f>
        <v>0</v>
      </c>
      <c r="F201" s="10"/>
      <c r="G201" s="89">
        <f>'Study 1'!D200</f>
        <v>2</v>
      </c>
      <c r="H201" s="61">
        <f>'Study 1'!E200</f>
        <v>1</v>
      </c>
      <c r="I201" s="10"/>
      <c r="J201" s="89">
        <f>'Study 1b'!D200</f>
        <v>0</v>
      </c>
      <c r="K201" s="61">
        <f>'Study 1b'!E200</f>
        <v>0</v>
      </c>
      <c r="L201" s="10"/>
      <c r="M201" s="89">
        <f>'Study 3'!D200</f>
        <v>2</v>
      </c>
      <c r="N201" s="61">
        <f>'Study 3'!E200</f>
        <v>2</v>
      </c>
      <c r="O201" s="10"/>
      <c r="P201" s="89">
        <f>'Study 3b'!D200</f>
        <v>0</v>
      </c>
      <c r="Q201" s="89">
        <f>'Study 3b'!E200</f>
        <v>0</v>
      </c>
      <c r="R201" s="10"/>
      <c r="S201" s="89">
        <f>'Study 4a'!D200</f>
        <v>2</v>
      </c>
      <c r="T201" s="61">
        <f>'Study 4a'!E200</f>
        <v>2</v>
      </c>
      <c r="U201" s="10"/>
      <c r="V201" s="89">
        <f>'Study 4b'!D200</f>
        <v>2</v>
      </c>
      <c r="W201" s="61">
        <f>'Study 4b'!E200</f>
        <v>2</v>
      </c>
      <c r="X201" s="10"/>
    </row>
    <row r="202" spans="1:24" x14ac:dyDescent="0.25">
      <c r="A202" s="69" t="s">
        <v>311</v>
      </c>
      <c r="B202" s="1" t="s">
        <v>312</v>
      </c>
      <c r="C202" s="10"/>
      <c r="D202" s="89">
        <f>'Study 2'!$D201</f>
        <v>78688</v>
      </c>
      <c r="E202" s="61">
        <f>'Study 2'!$E201</f>
        <v>0</v>
      </c>
      <c r="F202" s="10"/>
      <c r="G202" s="89">
        <f>'Study 1'!D201</f>
        <v>118076</v>
      </c>
      <c r="H202" s="61">
        <f>'Study 1'!E201</f>
        <v>2778</v>
      </c>
      <c r="I202" s="10"/>
      <c r="J202" s="89">
        <f>'Study 1b'!D201</f>
        <v>98383</v>
      </c>
      <c r="K202" s="61">
        <f>'Study 1b'!E201</f>
        <v>0</v>
      </c>
      <c r="L202" s="10"/>
      <c r="M202" s="89">
        <f>'Study 3'!D201</f>
        <v>167701</v>
      </c>
      <c r="N202" s="61">
        <f>'Study 3'!E201</f>
        <v>40278</v>
      </c>
      <c r="O202" s="10"/>
      <c r="P202" s="89">
        <f>'Study 3b'!D201</f>
        <v>122110</v>
      </c>
      <c r="Q202" s="89">
        <f>'Study 3b'!E201</f>
        <v>1430</v>
      </c>
      <c r="R202" s="10"/>
      <c r="S202" s="89">
        <f>'Study 4a'!D201</f>
        <v>280600</v>
      </c>
      <c r="T202" s="61">
        <f>'Study 4a'!E201</f>
        <v>126085</v>
      </c>
      <c r="U202" s="10"/>
      <c r="V202" s="89">
        <f>'Study 4b'!D201</f>
        <v>280600</v>
      </c>
      <c r="W202" s="61">
        <f>'Study 4b'!E201</f>
        <v>96280</v>
      </c>
      <c r="X202" s="10"/>
    </row>
    <row r="203" spans="1:24" x14ac:dyDescent="0.25">
      <c r="A203" s="69" t="s">
        <v>313</v>
      </c>
      <c r="B203" s="1" t="s">
        <v>192</v>
      </c>
      <c r="C203" s="10"/>
      <c r="D203" s="89">
        <f>'Study 2'!$D202</f>
        <v>337338</v>
      </c>
      <c r="E203" s="61">
        <f>'Study 2'!$E202</f>
        <v>0</v>
      </c>
      <c r="F203" s="10"/>
      <c r="G203" s="89">
        <f>'Study 1'!D202</f>
        <v>313301</v>
      </c>
      <c r="H203" s="61">
        <f>'Study 1'!E202</f>
        <v>9216</v>
      </c>
      <c r="I203" s="10"/>
      <c r="J203" s="89">
        <f>'Study 1b'!D202</f>
        <v>326873</v>
      </c>
      <c r="K203" s="61">
        <f>'Study 1b'!E202</f>
        <v>0</v>
      </c>
      <c r="L203" s="10"/>
      <c r="M203" s="89">
        <f>'Study 3'!D202</f>
        <v>584011</v>
      </c>
      <c r="N203" s="61">
        <f>'Study 3'!E202</f>
        <v>164894</v>
      </c>
      <c r="O203" s="10"/>
      <c r="P203" s="89">
        <f>'Study 3b'!D202</f>
        <v>351658</v>
      </c>
      <c r="Q203" s="89">
        <f>'Study 3b'!E202</f>
        <v>4787</v>
      </c>
      <c r="R203" s="10"/>
      <c r="S203" s="89">
        <f>'Study 4a'!D202</f>
        <v>952699</v>
      </c>
      <c r="T203" s="61">
        <f>'Study 4a'!E202</f>
        <v>465253</v>
      </c>
      <c r="U203" s="10"/>
      <c r="V203" s="89">
        <f>'Study 4b'!D202</f>
        <v>952699</v>
      </c>
      <c r="W203" s="61">
        <f>'Study 4b'!E202</f>
        <v>378331</v>
      </c>
      <c r="X203" s="10"/>
    </row>
    <row r="204" spans="1:24" x14ac:dyDescent="0.25">
      <c r="A204" s="69"/>
      <c r="B204" s="71" t="s">
        <v>275</v>
      </c>
      <c r="C204" s="10"/>
      <c r="D204" s="94">
        <f>'Study 2'!$D203</f>
        <v>764102</v>
      </c>
      <c r="E204" s="94">
        <f>'Study 2'!$E203</f>
        <v>0</v>
      </c>
      <c r="F204" s="10"/>
      <c r="G204" s="94">
        <f>'Study 1'!D203</f>
        <v>1092181</v>
      </c>
      <c r="H204" s="94">
        <f>'Study 1'!E203</f>
        <v>26717</v>
      </c>
      <c r="I204" s="10"/>
      <c r="J204" s="94">
        <f>'Study 1b'!D203</f>
        <v>763269</v>
      </c>
      <c r="K204" s="94">
        <f>'Study 1b'!E203</f>
        <v>0</v>
      </c>
      <c r="L204" s="10"/>
      <c r="M204" s="94">
        <f>'Study 3'!D203</f>
        <v>1903669</v>
      </c>
      <c r="N204" s="94">
        <f>'Study 3'!E203</f>
        <v>450422</v>
      </c>
      <c r="O204" s="10"/>
      <c r="P204" s="95">
        <f>'Study 3b'!D203</f>
        <v>1053831</v>
      </c>
      <c r="Q204" s="96">
        <f>'Study 3b'!E203</f>
        <v>12065</v>
      </c>
      <c r="R204" s="10"/>
      <c r="S204" s="94">
        <f>'Study 4a'!D203</f>
        <v>2844103</v>
      </c>
      <c r="T204" s="94">
        <f>'Study 4a'!E203</f>
        <v>1152841</v>
      </c>
      <c r="U204" s="10"/>
      <c r="V204" s="94">
        <f>'Study 4b'!D203</f>
        <v>2440103</v>
      </c>
      <c r="W204" s="94">
        <f>'Study 4b'!E203</f>
        <v>811782</v>
      </c>
      <c r="X204" s="10"/>
    </row>
    <row r="205" spans="1:24" x14ac:dyDescent="0.25">
      <c r="A205" s="69"/>
      <c r="C205" s="10"/>
      <c r="D205" s="89"/>
      <c r="E205" s="61"/>
      <c r="F205" s="10"/>
      <c r="G205" s="89"/>
      <c r="H205" s="61"/>
      <c r="I205" s="10"/>
      <c r="J205" s="89"/>
      <c r="K205" s="61"/>
      <c r="L205" s="10"/>
      <c r="M205" s="89"/>
      <c r="N205" s="61"/>
      <c r="O205" s="10"/>
      <c r="P205" s="89"/>
      <c r="Q205" s="61"/>
      <c r="R205" s="10"/>
      <c r="S205" s="89"/>
      <c r="T205" s="61"/>
      <c r="U205" s="10"/>
      <c r="V205" s="89"/>
      <c r="W205" s="61"/>
      <c r="X205" s="10"/>
    </row>
    <row r="206" spans="1:24" x14ac:dyDescent="0.25">
      <c r="A206" s="69"/>
      <c r="B206" s="70" t="s">
        <v>314</v>
      </c>
      <c r="C206" s="10"/>
      <c r="D206" s="89">
        <f>'Study 2'!$D205</f>
        <v>4315713</v>
      </c>
      <c r="E206" s="89">
        <f>'Study 2'!$E205</f>
        <v>0</v>
      </c>
      <c r="F206" s="10"/>
      <c r="G206" s="89">
        <f>'Study 1'!D205</f>
        <v>4338994</v>
      </c>
      <c r="H206" s="89">
        <f>'Study 1'!E205</f>
        <v>53114</v>
      </c>
      <c r="I206" s="10"/>
      <c r="J206" s="89">
        <f>'Study 1b'!D205</f>
        <v>4342263</v>
      </c>
      <c r="K206" s="89">
        <f>'Study 1b'!E205</f>
        <v>0</v>
      </c>
      <c r="L206" s="10"/>
      <c r="M206" s="89">
        <f>'Study 3'!D205</f>
        <v>4313084</v>
      </c>
      <c r="N206" s="89">
        <f>'Study 3'!E205</f>
        <v>411214</v>
      </c>
      <c r="O206" s="10"/>
      <c r="P206" s="89">
        <f>'Study 3b'!D205</f>
        <v>4280142</v>
      </c>
      <c r="Q206" s="89">
        <f>'Study 3b'!E205</f>
        <v>23431</v>
      </c>
      <c r="R206" s="10"/>
      <c r="S206" s="89">
        <f>'Study 4a'!D205</f>
        <v>4338994</v>
      </c>
      <c r="T206" s="89">
        <f>'Study 4a'!E205</f>
        <v>638024</v>
      </c>
      <c r="U206" s="10"/>
      <c r="V206" s="89">
        <f>'Study 4b'!D205</f>
        <v>4338994</v>
      </c>
      <c r="W206" s="89">
        <f>'Study 4b'!E205</f>
        <v>551908</v>
      </c>
      <c r="X206" s="10"/>
    </row>
    <row r="207" spans="1:24" x14ac:dyDescent="0.25">
      <c r="A207" s="69"/>
      <c r="B207" s="70" t="s">
        <v>315</v>
      </c>
      <c r="C207" s="10"/>
      <c r="D207" s="89">
        <f>'Study 2'!$D206</f>
        <v>788039</v>
      </c>
      <c r="E207" s="89">
        <f>'Study 2'!$E206</f>
        <v>0</v>
      </c>
      <c r="F207" s="10"/>
      <c r="G207" s="89">
        <f>'Study 1'!D206</f>
        <v>1127160</v>
      </c>
      <c r="H207" s="89">
        <f>'Study 1'!E206</f>
        <v>26780</v>
      </c>
      <c r="I207" s="10"/>
      <c r="J207" s="89">
        <f>'Study 1b'!D206</f>
        <v>790830</v>
      </c>
      <c r="K207" s="89">
        <f>'Study 1b'!E206</f>
        <v>0</v>
      </c>
      <c r="L207" s="10"/>
      <c r="M207" s="89">
        <f>'Study 3'!D206</f>
        <v>1948658</v>
      </c>
      <c r="N207" s="89">
        <f>'Study 3'!E206</f>
        <v>450422</v>
      </c>
      <c r="O207" s="10"/>
      <c r="P207" s="89">
        <f>'Study 3b'!D206</f>
        <v>1085026</v>
      </c>
      <c r="Q207" s="89">
        <f>'Study 3b'!E206</f>
        <v>12065</v>
      </c>
      <c r="R207" s="10"/>
      <c r="S207" s="89">
        <f>'Study 4a'!D206</f>
        <v>2899322</v>
      </c>
      <c r="T207" s="89">
        <f>'Study 4a'!E206</f>
        <v>1153256</v>
      </c>
      <c r="U207" s="10"/>
      <c r="V207" s="89">
        <f>'Study 4b'!D206</f>
        <v>2487085</v>
      </c>
      <c r="W207" s="89">
        <f>'Study 4b'!E206</f>
        <v>812197</v>
      </c>
      <c r="X207" s="10"/>
    </row>
    <row r="208" spans="1:24" x14ac:dyDescent="0.25">
      <c r="A208" s="69"/>
      <c r="C208" s="10"/>
      <c r="D208" s="89"/>
      <c r="E208" s="89"/>
      <c r="F208" s="10"/>
      <c r="G208" s="89"/>
      <c r="H208" s="89"/>
      <c r="I208" s="10"/>
      <c r="J208" s="89"/>
      <c r="K208" s="89"/>
      <c r="L208" s="10"/>
      <c r="M208" s="89"/>
      <c r="N208" s="89"/>
      <c r="O208" s="10"/>
      <c r="P208" s="89"/>
      <c r="Q208" s="89"/>
      <c r="R208" s="10"/>
      <c r="S208" s="89"/>
      <c r="T208" s="89"/>
      <c r="U208" s="10"/>
      <c r="V208" s="89"/>
      <c r="W208" s="89"/>
      <c r="X208" s="10"/>
    </row>
    <row r="209" spans="1:24" x14ac:dyDescent="0.25">
      <c r="A209" s="69"/>
      <c r="B209" s="70" t="s">
        <v>5</v>
      </c>
      <c r="C209" s="10"/>
      <c r="D209" s="89">
        <f>'Study 2'!$D208</f>
        <v>5103752</v>
      </c>
      <c r="E209" s="89">
        <f>'Study 2'!$E208</f>
        <v>0</v>
      </c>
      <c r="F209" s="10"/>
      <c r="G209" s="89">
        <f>'Study 1'!D208</f>
        <v>5466154</v>
      </c>
      <c r="H209" s="89">
        <f>'Study 1'!E208</f>
        <v>79894</v>
      </c>
      <c r="I209" s="10"/>
      <c r="J209" s="89">
        <f>'Study 1b'!D208</f>
        <v>5133093</v>
      </c>
      <c r="K209" s="89">
        <f>'Study 1b'!E208</f>
        <v>0</v>
      </c>
      <c r="L209" s="10"/>
      <c r="M209" s="89">
        <f>'Study 3'!D208</f>
        <v>6261742</v>
      </c>
      <c r="N209" s="89">
        <f>'Study 3'!E208</f>
        <v>861636</v>
      </c>
      <c r="O209" s="10"/>
      <c r="P209" s="89">
        <f>'Study 3b'!D208</f>
        <v>5365168</v>
      </c>
      <c r="Q209" s="89">
        <f>'Study 3b'!E208</f>
        <v>35496</v>
      </c>
      <c r="R209" s="10"/>
      <c r="S209" s="89">
        <f>'Study 4a'!D208</f>
        <v>7238316</v>
      </c>
      <c r="T209" s="89">
        <f>'Study 4a'!E208</f>
        <v>1791280</v>
      </c>
      <c r="U209" s="10"/>
      <c r="V209" s="89">
        <f>'Study 4b'!D208</f>
        <v>6826079</v>
      </c>
      <c r="W209" s="89">
        <f>'Study 4b'!E208</f>
        <v>1364105</v>
      </c>
      <c r="X209" s="10"/>
    </row>
    <row r="210" spans="1:24" x14ac:dyDescent="0.25">
      <c r="A210" s="69"/>
      <c r="C210" s="10"/>
      <c r="D210" s="89"/>
      <c r="E210" s="89"/>
      <c r="F210" s="10"/>
      <c r="G210" s="89"/>
      <c r="H210" s="89"/>
      <c r="I210" s="10"/>
      <c r="J210" s="89"/>
      <c r="K210" s="89"/>
      <c r="L210" s="10"/>
      <c r="M210" s="89"/>
      <c r="N210" s="89"/>
      <c r="O210" s="10"/>
      <c r="P210" s="89"/>
      <c r="Q210" s="89"/>
      <c r="R210" s="10"/>
      <c r="S210" s="89"/>
      <c r="T210" s="89"/>
      <c r="U210" s="10"/>
      <c r="V210" s="89"/>
      <c r="W210" s="89"/>
      <c r="X210" s="10"/>
    </row>
    <row r="211" spans="1:24" x14ac:dyDescent="0.25">
      <c r="B211" s="70" t="s">
        <v>316</v>
      </c>
      <c r="C211" s="10"/>
      <c r="D211" s="89">
        <f>'Study 2'!$D210</f>
        <v>0</v>
      </c>
      <c r="E211" s="89">
        <f>'Study 2'!$E210</f>
        <v>0</v>
      </c>
      <c r="F211" s="10"/>
      <c r="G211" s="89">
        <f>'Study 1'!D210</f>
        <v>0</v>
      </c>
      <c r="H211" s="89">
        <f>'Study 1'!E210</f>
        <v>0</v>
      </c>
      <c r="I211" s="10"/>
      <c r="J211" s="89">
        <f>'Study 1b'!D210</f>
        <v>0</v>
      </c>
      <c r="K211" s="89">
        <f>'Study 1b'!E210</f>
        <v>0</v>
      </c>
      <c r="L211" s="10"/>
      <c r="M211" s="89">
        <f>'Study 3'!D210</f>
        <v>0</v>
      </c>
      <c r="N211" s="89">
        <f>'Study 3'!E210</f>
        <v>0</v>
      </c>
      <c r="O211" s="10"/>
      <c r="P211" s="89">
        <f>'Study 3b'!D210</f>
        <v>0</v>
      </c>
      <c r="Q211" s="89">
        <f>'Study 3b'!E210</f>
        <v>0</v>
      </c>
      <c r="R211" s="10"/>
      <c r="S211" s="89">
        <f>'Study 4a'!D210</f>
        <v>0</v>
      </c>
      <c r="T211" s="89">
        <f>'Study 4a'!E210</f>
        <v>0</v>
      </c>
      <c r="U211" s="10"/>
      <c r="V211" s="89">
        <f>'Study 4b'!D210</f>
        <v>0</v>
      </c>
      <c r="W211" s="89">
        <f>'Study 4b'!E210</f>
        <v>0</v>
      </c>
      <c r="X211" s="10"/>
    </row>
    <row r="212" spans="1:24" x14ac:dyDescent="0.25">
      <c r="C212" s="10"/>
    </row>
    <row r="213" spans="1:24" x14ac:dyDescent="0.25">
      <c r="C213" s="10"/>
    </row>
    <row r="214" spans="1:24" x14ac:dyDescent="0.25">
      <c r="C214" s="10"/>
    </row>
    <row r="215" spans="1:24" x14ac:dyDescent="0.25">
      <c r="C215" s="10"/>
    </row>
    <row r="216" spans="1:24" x14ac:dyDescent="0.25">
      <c r="C216" s="10"/>
    </row>
    <row r="217" spans="1:24" s="68" customFormat="1" x14ac:dyDescent="0.25">
      <c r="A217" s="25" t="s">
        <v>538</v>
      </c>
      <c r="B217" s="35"/>
      <c r="C217" s="40"/>
      <c r="D217" s="36"/>
      <c r="E217" s="35"/>
      <c r="F217" s="132"/>
      <c r="G217" s="36"/>
      <c r="H217" s="35"/>
      <c r="I217" s="132"/>
      <c r="J217" s="36"/>
      <c r="K217" s="35"/>
      <c r="L217" s="132"/>
      <c r="M217" s="36"/>
      <c r="N217" s="35"/>
      <c r="O217" s="132"/>
      <c r="P217" s="36"/>
      <c r="Q217" s="35"/>
      <c r="R217" s="132"/>
      <c r="S217" s="36"/>
      <c r="T217" s="35"/>
      <c r="U217" s="132"/>
      <c r="V217" s="36"/>
      <c r="W217" s="35"/>
      <c r="X217" s="132"/>
    </row>
    <row r="218" spans="1:24" x14ac:dyDescent="0.25">
      <c r="B218" s="1" t="s">
        <v>45</v>
      </c>
      <c r="C218" s="10"/>
      <c r="D218" s="82">
        <f>SUMIF($B$15:$B$203,$B218,D$15:D$203)</f>
        <v>2016</v>
      </c>
      <c r="E218" s="82">
        <f>SUMIF($B$15:$B$203,$B218,E$15:E$203)</f>
        <v>0</v>
      </c>
      <c r="G218" s="82">
        <f>SUMIF($B$15:$B$203,$B218,G$15:G$203)</f>
        <v>2016</v>
      </c>
      <c r="H218" s="82">
        <f>SUMIF($B$15:$B$203,$B218,H$15:H$203)</f>
        <v>61</v>
      </c>
      <c r="J218" s="82">
        <f>SUMIF($B$15:$B$203,$B218,J$15:J$203)</f>
        <v>2016</v>
      </c>
      <c r="K218" s="82">
        <f>SUMIF($B$15:$B$203,$B218,K$15:K$203)</f>
        <v>0</v>
      </c>
      <c r="M218" s="82">
        <f t="shared" ref="M218:N233" si="2">SUMIF($B$15:$B$203,$B218,M$15:M$203)</f>
        <v>2016</v>
      </c>
      <c r="N218" s="82">
        <f t="shared" si="2"/>
        <v>523</v>
      </c>
      <c r="P218" s="82">
        <f t="shared" ref="P218:Q233" si="3">SUMIF($B$15:$B$203,$B218,P$15:P$203)</f>
        <v>2016</v>
      </c>
      <c r="Q218" s="82">
        <f t="shared" si="3"/>
        <v>29</v>
      </c>
      <c r="S218" s="82">
        <f t="shared" ref="S218:T233" si="4">SUMIF($B$15:$B$203,$B218,S$15:S$203)</f>
        <v>2016</v>
      </c>
      <c r="T218" s="82">
        <f t="shared" si="4"/>
        <v>856</v>
      </c>
      <c r="V218" s="82">
        <f t="shared" ref="V218:W233" si="5">SUMIF($B$15:$B$203,$B218,V$15:V$203)</f>
        <v>2016</v>
      </c>
      <c r="W218" s="82">
        <f t="shared" si="5"/>
        <v>733</v>
      </c>
    </row>
    <row r="219" spans="1:24" x14ac:dyDescent="0.25">
      <c r="B219" s="1" t="s">
        <v>47</v>
      </c>
      <c r="C219" s="10"/>
      <c r="D219" s="82">
        <f t="shared" ref="D219:H282" si="6">SUMIF($B$15:$B$203,$B219,D$15:D$203)</f>
        <v>11418</v>
      </c>
      <c r="E219" s="82">
        <f t="shared" si="6"/>
        <v>0</v>
      </c>
      <c r="G219" s="82">
        <f t="shared" si="6"/>
        <v>11418</v>
      </c>
      <c r="H219" s="82">
        <f t="shared" si="6"/>
        <v>0</v>
      </c>
      <c r="J219" s="82">
        <f t="shared" ref="J219:K282" si="7">SUMIF($B$15:$B$203,$B219,J$15:J$203)</f>
        <v>11418</v>
      </c>
      <c r="K219" s="82">
        <f t="shared" si="7"/>
        <v>0</v>
      </c>
      <c r="M219" s="82">
        <f t="shared" si="2"/>
        <v>11418</v>
      </c>
      <c r="N219" s="82">
        <f t="shared" si="2"/>
        <v>0</v>
      </c>
      <c r="P219" s="82">
        <f t="shared" si="3"/>
        <v>11418</v>
      </c>
      <c r="Q219" s="82">
        <f t="shared" si="3"/>
        <v>0</v>
      </c>
      <c r="S219" s="82">
        <f t="shared" si="4"/>
        <v>11418</v>
      </c>
      <c r="T219" s="82">
        <f t="shared" si="4"/>
        <v>0</v>
      </c>
      <c r="V219" s="82">
        <f t="shared" si="5"/>
        <v>11418</v>
      </c>
      <c r="W219" s="82">
        <f t="shared" si="5"/>
        <v>0</v>
      </c>
    </row>
    <row r="220" spans="1:24" x14ac:dyDescent="0.25">
      <c r="B220" s="1" t="s">
        <v>49</v>
      </c>
      <c r="C220" s="10"/>
      <c r="D220" s="82">
        <f t="shared" si="6"/>
        <v>20460</v>
      </c>
      <c r="E220" s="82">
        <f t="shared" si="6"/>
        <v>0</v>
      </c>
      <c r="G220" s="82">
        <f t="shared" si="6"/>
        <v>20460</v>
      </c>
      <c r="H220" s="82">
        <f t="shared" si="6"/>
        <v>0</v>
      </c>
      <c r="J220" s="82">
        <f t="shared" si="7"/>
        <v>20460</v>
      </c>
      <c r="K220" s="82">
        <f t="shared" si="7"/>
        <v>0</v>
      </c>
      <c r="M220" s="82">
        <f t="shared" si="2"/>
        <v>20460</v>
      </c>
      <c r="N220" s="82">
        <f t="shared" si="2"/>
        <v>0</v>
      </c>
      <c r="P220" s="82">
        <f t="shared" si="3"/>
        <v>20460</v>
      </c>
      <c r="Q220" s="82">
        <f t="shared" si="3"/>
        <v>0</v>
      </c>
      <c r="S220" s="82">
        <f t="shared" si="4"/>
        <v>20460</v>
      </c>
      <c r="T220" s="82">
        <f t="shared" si="4"/>
        <v>0</v>
      </c>
      <c r="V220" s="82">
        <f t="shared" si="5"/>
        <v>20460</v>
      </c>
      <c r="W220" s="82">
        <f t="shared" si="5"/>
        <v>0</v>
      </c>
    </row>
    <row r="221" spans="1:24" x14ac:dyDescent="0.25">
      <c r="B221" s="1" t="s">
        <v>52</v>
      </c>
      <c r="C221" s="10"/>
      <c r="D221" s="82">
        <f t="shared" si="6"/>
        <v>11418</v>
      </c>
      <c r="E221" s="82">
        <f t="shared" si="6"/>
        <v>0</v>
      </c>
      <c r="G221" s="82">
        <f t="shared" si="6"/>
        <v>11418</v>
      </c>
      <c r="H221" s="82">
        <f t="shared" si="6"/>
        <v>0</v>
      </c>
      <c r="J221" s="82">
        <f t="shared" si="7"/>
        <v>11418</v>
      </c>
      <c r="K221" s="82">
        <f t="shared" si="7"/>
        <v>0</v>
      </c>
      <c r="M221" s="82">
        <f t="shared" si="2"/>
        <v>11418</v>
      </c>
      <c r="N221" s="82">
        <f t="shared" si="2"/>
        <v>0</v>
      </c>
      <c r="P221" s="82">
        <f t="shared" si="3"/>
        <v>11418</v>
      </c>
      <c r="Q221" s="82">
        <f t="shared" si="3"/>
        <v>0</v>
      </c>
      <c r="S221" s="82">
        <f t="shared" si="4"/>
        <v>11418</v>
      </c>
      <c r="T221" s="82">
        <f t="shared" si="4"/>
        <v>0</v>
      </c>
      <c r="V221" s="82">
        <f t="shared" si="5"/>
        <v>11418</v>
      </c>
      <c r="W221" s="82">
        <f t="shared" si="5"/>
        <v>0</v>
      </c>
    </row>
    <row r="222" spans="1:24" x14ac:dyDescent="0.25">
      <c r="B222" s="1" t="s">
        <v>54</v>
      </c>
      <c r="C222" s="10"/>
      <c r="D222" s="82">
        <f t="shared" si="6"/>
        <v>18806</v>
      </c>
      <c r="E222" s="82">
        <f t="shared" si="6"/>
        <v>0</v>
      </c>
      <c r="G222" s="82">
        <f t="shared" si="6"/>
        <v>18806</v>
      </c>
      <c r="H222" s="82">
        <f t="shared" si="6"/>
        <v>0</v>
      </c>
      <c r="J222" s="82">
        <f t="shared" si="7"/>
        <v>18806</v>
      </c>
      <c r="K222" s="82">
        <f t="shared" si="7"/>
        <v>0</v>
      </c>
      <c r="M222" s="82">
        <f t="shared" si="2"/>
        <v>18806</v>
      </c>
      <c r="N222" s="82">
        <f t="shared" si="2"/>
        <v>0</v>
      </c>
      <c r="P222" s="82">
        <f t="shared" si="3"/>
        <v>18806</v>
      </c>
      <c r="Q222" s="82">
        <f t="shared" si="3"/>
        <v>0</v>
      </c>
      <c r="S222" s="82">
        <f t="shared" si="4"/>
        <v>18806</v>
      </c>
      <c r="T222" s="82">
        <f t="shared" si="4"/>
        <v>0</v>
      </c>
      <c r="V222" s="82">
        <f t="shared" si="5"/>
        <v>18806</v>
      </c>
      <c r="W222" s="82">
        <f t="shared" si="5"/>
        <v>0</v>
      </c>
    </row>
    <row r="223" spans="1:24" x14ac:dyDescent="0.25">
      <c r="B223" s="1" t="s">
        <v>225</v>
      </c>
      <c r="C223" s="10"/>
      <c r="D223" s="82">
        <f t="shared" si="6"/>
        <v>2129</v>
      </c>
      <c r="E223" s="82">
        <f t="shared" si="6"/>
        <v>0</v>
      </c>
      <c r="G223" s="82">
        <f t="shared" si="6"/>
        <v>1951</v>
      </c>
      <c r="H223" s="82">
        <f t="shared" si="6"/>
        <v>0</v>
      </c>
      <c r="J223" s="82">
        <f t="shared" si="7"/>
        <v>1431</v>
      </c>
      <c r="K223" s="82">
        <f t="shared" si="7"/>
        <v>0</v>
      </c>
      <c r="M223" s="82">
        <f t="shared" si="2"/>
        <v>1795</v>
      </c>
      <c r="N223" s="82">
        <f t="shared" si="2"/>
        <v>0</v>
      </c>
      <c r="P223" s="82">
        <f t="shared" si="3"/>
        <v>1436</v>
      </c>
      <c r="Q223" s="82">
        <f t="shared" si="3"/>
        <v>0</v>
      </c>
      <c r="S223" s="82">
        <f t="shared" si="4"/>
        <v>5000</v>
      </c>
      <c r="T223" s="82">
        <f t="shared" si="4"/>
        <v>0</v>
      </c>
      <c r="V223" s="82">
        <f t="shared" si="5"/>
        <v>5000</v>
      </c>
      <c r="W223" s="82">
        <f t="shared" si="5"/>
        <v>0</v>
      </c>
    </row>
    <row r="224" spans="1:24" x14ac:dyDescent="0.25">
      <c r="B224" s="1" t="s">
        <v>278</v>
      </c>
      <c r="C224" s="10"/>
      <c r="D224" s="82">
        <f t="shared" si="6"/>
        <v>17880</v>
      </c>
      <c r="E224" s="82">
        <f t="shared" si="6"/>
        <v>0</v>
      </c>
      <c r="G224" s="82">
        <f t="shared" si="6"/>
        <v>21973</v>
      </c>
      <c r="H224" s="82">
        <f t="shared" si="6"/>
        <v>647</v>
      </c>
      <c r="J224" s="82">
        <f t="shared" si="7"/>
        <v>11057</v>
      </c>
      <c r="K224" s="82">
        <f t="shared" si="7"/>
        <v>0</v>
      </c>
      <c r="M224" s="82">
        <f t="shared" si="2"/>
        <v>46590</v>
      </c>
      <c r="N224" s="82">
        <f t="shared" si="2"/>
        <v>13041</v>
      </c>
      <c r="P224" s="82">
        <f t="shared" si="3"/>
        <v>25676</v>
      </c>
      <c r="Q224" s="82">
        <f t="shared" si="3"/>
        <v>349</v>
      </c>
      <c r="S224" s="82">
        <f t="shared" si="4"/>
        <v>46590</v>
      </c>
      <c r="T224" s="82">
        <f t="shared" si="4"/>
        <v>22786</v>
      </c>
      <c r="V224" s="82">
        <f t="shared" si="5"/>
        <v>46590</v>
      </c>
      <c r="W224" s="82">
        <f t="shared" si="5"/>
        <v>18521</v>
      </c>
    </row>
    <row r="225" spans="2:23" x14ac:dyDescent="0.25">
      <c r="B225" s="1" t="s">
        <v>280</v>
      </c>
      <c r="C225" s="10"/>
      <c r="D225" s="82">
        <f t="shared" si="6"/>
        <v>66042</v>
      </c>
      <c r="E225" s="82">
        <f t="shared" si="6"/>
        <v>0</v>
      </c>
      <c r="G225" s="82">
        <f t="shared" si="6"/>
        <v>141803</v>
      </c>
      <c r="H225" s="82">
        <f t="shared" si="6"/>
        <v>4170</v>
      </c>
      <c r="J225" s="82">
        <f t="shared" si="7"/>
        <v>58271</v>
      </c>
      <c r="K225" s="82">
        <f t="shared" si="7"/>
        <v>0</v>
      </c>
      <c r="M225" s="82">
        <f t="shared" si="2"/>
        <v>269427</v>
      </c>
      <c r="N225" s="82">
        <f t="shared" si="2"/>
        <v>77718</v>
      </c>
      <c r="P225" s="82">
        <f t="shared" si="3"/>
        <v>161392</v>
      </c>
      <c r="Q225" s="82">
        <f t="shared" si="3"/>
        <v>2197</v>
      </c>
      <c r="S225" s="82">
        <f t="shared" si="4"/>
        <v>567000</v>
      </c>
      <c r="T225" s="82">
        <f t="shared" si="4"/>
        <v>277259</v>
      </c>
      <c r="V225" s="82">
        <f t="shared" si="5"/>
        <v>299000</v>
      </c>
      <c r="W225" s="82">
        <f t="shared" si="5"/>
        <v>118840</v>
      </c>
    </row>
    <row r="226" spans="2:23" x14ac:dyDescent="0.25">
      <c r="B226" s="1" t="s">
        <v>282</v>
      </c>
      <c r="C226" s="10"/>
      <c r="D226" s="82">
        <f t="shared" si="6"/>
        <v>2993</v>
      </c>
      <c r="E226" s="82">
        <f t="shared" si="6"/>
        <v>0</v>
      </c>
      <c r="G226" s="82">
        <f t="shared" si="6"/>
        <v>5254</v>
      </c>
      <c r="H226" s="82">
        <f t="shared" si="6"/>
        <v>155</v>
      </c>
      <c r="J226" s="82">
        <f t="shared" si="7"/>
        <v>4887</v>
      </c>
      <c r="K226" s="82">
        <f t="shared" si="7"/>
        <v>0</v>
      </c>
      <c r="M226" s="82">
        <f t="shared" si="2"/>
        <v>4495</v>
      </c>
      <c r="N226" s="82">
        <f t="shared" si="2"/>
        <v>1261</v>
      </c>
      <c r="P226" s="82">
        <f t="shared" si="3"/>
        <v>3995</v>
      </c>
      <c r="Q226" s="82">
        <f t="shared" si="3"/>
        <v>55</v>
      </c>
      <c r="S226" s="82">
        <f t="shared" si="4"/>
        <v>4000</v>
      </c>
      <c r="T226" s="82">
        <f t="shared" si="4"/>
        <v>1960</v>
      </c>
      <c r="V226" s="82">
        <f t="shared" si="5"/>
        <v>4000</v>
      </c>
      <c r="W226" s="82">
        <f t="shared" si="5"/>
        <v>1594</v>
      </c>
    </row>
    <row r="227" spans="2:23" x14ac:dyDescent="0.25">
      <c r="B227" s="1" t="s">
        <v>284</v>
      </c>
      <c r="C227" s="10"/>
      <c r="D227" s="82">
        <f t="shared" si="6"/>
        <v>5962</v>
      </c>
      <c r="E227" s="82">
        <f t="shared" si="6"/>
        <v>0</v>
      </c>
      <c r="G227" s="82">
        <f t="shared" si="6"/>
        <v>6892</v>
      </c>
      <c r="H227" s="82">
        <f t="shared" si="6"/>
        <v>203</v>
      </c>
      <c r="J227" s="82">
        <f t="shared" si="7"/>
        <v>6167</v>
      </c>
      <c r="K227" s="82">
        <f t="shared" si="7"/>
        <v>0</v>
      </c>
      <c r="M227" s="82">
        <f t="shared" si="2"/>
        <v>5557</v>
      </c>
      <c r="N227" s="82">
        <f t="shared" si="2"/>
        <v>1543</v>
      </c>
      <c r="P227" s="82">
        <f t="shared" si="3"/>
        <v>0</v>
      </c>
      <c r="Q227" s="82">
        <f t="shared" si="3"/>
        <v>0</v>
      </c>
      <c r="S227" s="82">
        <f t="shared" si="4"/>
        <v>5962</v>
      </c>
      <c r="T227" s="82">
        <f t="shared" si="4"/>
        <v>2920</v>
      </c>
      <c r="V227" s="82">
        <f t="shared" si="5"/>
        <v>5962</v>
      </c>
      <c r="W227" s="82">
        <f t="shared" si="5"/>
        <v>2373</v>
      </c>
    </row>
    <row r="228" spans="2:23" x14ac:dyDescent="0.25">
      <c r="B228" s="1" t="s">
        <v>286</v>
      </c>
      <c r="C228" s="10"/>
      <c r="D228" s="82">
        <f t="shared" si="6"/>
        <v>13207</v>
      </c>
      <c r="E228" s="82">
        <f t="shared" si="6"/>
        <v>0</v>
      </c>
      <c r="G228" s="82">
        <f t="shared" si="6"/>
        <v>22532</v>
      </c>
      <c r="H228" s="82">
        <f t="shared" si="6"/>
        <v>663</v>
      </c>
      <c r="J228" s="82">
        <f t="shared" si="7"/>
        <v>18617</v>
      </c>
      <c r="K228" s="82">
        <f t="shared" si="7"/>
        <v>0</v>
      </c>
      <c r="M228" s="82">
        <f t="shared" si="2"/>
        <v>361</v>
      </c>
      <c r="N228" s="82">
        <f t="shared" si="2"/>
        <v>103</v>
      </c>
      <c r="P228" s="82">
        <f t="shared" si="3"/>
        <v>344</v>
      </c>
      <c r="Q228" s="82">
        <f t="shared" si="3"/>
        <v>6</v>
      </c>
      <c r="S228" s="82">
        <f t="shared" si="4"/>
        <v>22532</v>
      </c>
      <c r="T228" s="82">
        <f t="shared" si="4"/>
        <v>11022</v>
      </c>
      <c r="V228" s="82">
        <f t="shared" si="5"/>
        <v>22532</v>
      </c>
      <c r="W228" s="82">
        <f t="shared" si="5"/>
        <v>8960</v>
      </c>
    </row>
    <row r="229" spans="2:23" x14ac:dyDescent="0.25">
      <c r="B229" s="1" t="s">
        <v>227</v>
      </c>
      <c r="C229" s="10"/>
      <c r="D229" s="82">
        <f t="shared" si="6"/>
        <v>901</v>
      </c>
      <c r="E229" s="82">
        <f t="shared" si="6"/>
        <v>0</v>
      </c>
      <c r="G229" s="82">
        <f t="shared" si="6"/>
        <v>1329</v>
      </c>
      <c r="H229" s="82">
        <f t="shared" si="6"/>
        <v>0</v>
      </c>
      <c r="J229" s="82">
        <f t="shared" si="7"/>
        <v>1322</v>
      </c>
      <c r="K229" s="82">
        <f t="shared" si="7"/>
        <v>0</v>
      </c>
      <c r="M229" s="82">
        <f t="shared" si="2"/>
        <v>2691</v>
      </c>
      <c r="N229" s="82">
        <f t="shared" si="2"/>
        <v>0</v>
      </c>
      <c r="P229" s="82">
        <f t="shared" si="3"/>
        <v>2220</v>
      </c>
      <c r="Q229" s="82">
        <f t="shared" si="3"/>
        <v>0</v>
      </c>
      <c r="S229" s="82">
        <f t="shared" si="4"/>
        <v>2952</v>
      </c>
      <c r="T229" s="82">
        <f t="shared" si="4"/>
        <v>0</v>
      </c>
      <c r="V229" s="82">
        <f t="shared" si="5"/>
        <v>2952</v>
      </c>
      <c r="W229" s="82">
        <f t="shared" si="5"/>
        <v>0</v>
      </c>
    </row>
    <row r="230" spans="2:23" x14ac:dyDescent="0.25">
      <c r="B230" s="1" t="s">
        <v>211</v>
      </c>
      <c r="C230" s="10"/>
      <c r="D230" s="82">
        <f t="shared" si="6"/>
        <v>61380</v>
      </c>
      <c r="E230" s="82">
        <f t="shared" si="6"/>
        <v>0</v>
      </c>
      <c r="G230" s="82">
        <f t="shared" si="6"/>
        <v>61380</v>
      </c>
      <c r="H230" s="82">
        <f t="shared" si="6"/>
        <v>0</v>
      </c>
      <c r="J230" s="82">
        <f t="shared" si="7"/>
        <v>61380</v>
      </c>
      <c r="K230" s="82">
        <f t="shared" si="7"/>
        <v>0</v>
      </c>
      <c r="M230" s="82">
        <f t="shared" si="2"/>
        <v>61380</v>
      </c>
      <c r="N230" s="82">
        <f t="shared" si="2"/>
        <v>0</v>
      </c>
      <c r="P230" s="82">
        <f t="shared" si="3"/>
        <v>61380</v>
      </c>
      <c r="Q230" s="82">
        <f t="shared" si="3"/>
        <v>0</v>
      </c>
      <c r="S230" s="82">
        <f t="shared" si="4"/>
        <v>61380</v>
      </c>
      <c r="T230" s="82">
        <f t="shared" si="4"/>
        <v>0</v>
      </c>
      <c r="V230" s="82">
        <f t="shared" si="5"/>
        <v>61380</v>
      </c>
      <c r="W230" s="82">
        <f t="shared" si="5"/>
        <v>0</v>
      </c>
    </row>
    <row r="231" spans="2:23" x14ac:dyDescent="0.25">
      <c r="B231" s="1" t="s">
        <v>58</v>
      </c>
      <c r="C231" s="10"/>
      <c r="D231" s="82">
        <f t="shared" si="6"/>
        <v>28988</v>
      </c>
      <c r="E231" s="82">
        <f t="shared" si="6"/>
        <v>0</v>
      </c>
      <c r="G231" s="82">
        <f t="shared" si="6"/>
        <v>28988</v>
      </c>
      <c r="H231" s="82">
        <f t="shared" si="6"/>
        <v>747</v>
      </c>
      <c r="J231" s="82">
        <f t="shared" si="7"/>
        <v>28988</v>
      </c>
      <c r="K231" s="82">
        <f t="shared" si="7"/>
        <v>0</v>
      </c>
      <c r="M231" s="82">
        <f t="shared" si="2"/>
        <v>28988</v>
      </c>
      <c r="N231" s="82">
        <f t="shared" si="2"/>
        <v>4155</v>
      </c>
      <c r="P231" s="82">
        <f t="shared" si="3"/>
        <v>28988</v>
      </c>
      <c r="Q231" s="82">
        <f t="shared" si="3"/>
        <v>312</v>
      </c>
      <c r="S231" s="82">
        <f t="shared" si="4"/>
        <v>28988</v>
      </c>
      <c r="T231" s="82">
        <f t="shared" si="4"/>
        <v>5672</v>
      </c>
      <c r="V231" s="82">
        <f t="shared" si="5"/>
        <v>28988</v>
      </c>
      <c r="W231" s="82">
        <f t="shared" si="5"/>
        <v>5351</v>
      </c>
    </row>
    <row r="232" spans="2:23" x14ac:dyDescent="0.25">
      <c r="B232" s="1" t="s">
        <v>222</v>
      </c>
      <c r="C232" s="10"/>
      <c r="D232" s="82">
        <f t="shared" si="6"/>
        <v>25575</v>
      </c>
      <c r="E232" s="82">
        <f t="shared" si="6"/>
        <v>0</v>
      </c>
      <c r="G232" s="82">
        <f t="shared" si="6"/>
        <v>25575</v>
      </c>
      <c r="H232" s="82">
        <f t="shared" si="6"/>
        <v>0</v>
      </c>
      <c r="J232" s="82">
        <f t="shared" si="7"/>
        <v>25575</v>
      </c>
      <c r="K232" s="82">
        <f t="shared" si="7"/>
        <v>0</v>
      </c>
      <c r="M232" s="82">
        <f t="shared" si="2"/>
        <v>25575</v>
      </c>
      <c r="N232" s="82">
        <f t="shared" si="2"/>
        <v>0</v>
      </c>
      <c r="P232" s="82">
        <f t="shared" si="3"/>
        <v>25575</v>
      </c>
      <c r="Q232" s="82">
        <f t="shared" si="3"/>
        <v>94</v>
      </c>
      <c r="S232" s="82">
        <f t="shared" si="4"/>
        <v>25575</v>
      </c>
      <c r="T232" s="82">
        <f t="shared" si="4"/>
        <v>0</v>
      </c>
      <c r="V232" s="82">
        <f t="shared" si="5"/>
        <v>25575</v>
      </c>
      <c r="W232" s="82">
        <f t="shared" si="5"/>
        <v>0</v>
      </c>
    </row>
    <row r="233" spans="2:23" x14ac:dyDescent="0.25">
      <c r="B233" s="1" t="s">
        <v>62</v>
      </c>
      <c r="C233" s="10"/>
      <c r="D233" s="82">
        <f t="shared" si="6"/>
        <v>7008</v>
      </c>
      <c r="E233" s="82">
        <f t="shared" si="6"/>
        <v>0</v>
      </c>
      <c r="G233" s="82">
        <f t="shared" si="6"/>
        <v>7008</v>
      </c>
      <c r="H233" s="82">
        <f t="shared" si="6"/>
        <v>90</v>
      </c>
      <c r="J233" s="82">
        <f t="shared" si="7"/>
        <v>7008</v>
      </c>
      <c r="K233" s="82">
        <f t="shared" si="7"/>
        <v>0</v>
      </c>
      <c r="M233" s="82">
        <f t="shared" si="2"/>
        <v>7008</v>
      </c>
      <c r="N233" s="82">
        <f t="shared" si="2"/>
        <v>785</v>
      </c>
      <c r="P233" s="82">
        <f t="shared" si="3"/>
        <v>7008</v>
      </c>
      <c r="Q233" s="82">
        <f t="shared" si="3"/>
        <v>43</v>
      </c>
      <c r="S233" s="82">
        <f t="shared" si="4"/>
        <v>7008</v>
      </c>
      <c r="T233" s="82">
        <f t="shared" si="4"/>
        <v>1275</v>
      </c>
      <c r="V233" s="82">
        <f t="shared" si="5"/>
        <v>7008</v>
      </c>
      <c r="W233" s="82">
        <f t="shared" si="5"/>
        <v>1098</v>
      </c>
    </row>
    <row r="234" spans="2:23" x14ac:dyDescent="0.25">
      <c r="B234" s="1" t="s">
        <v>65</v>
      </c>
      <c r="C234" s="10"/>
      <c r="D234" s="82">
        <f t="shared" si="6"/>
        <v>187210</v>
      </c>
      <c r="E234" s="82">
        <f t="shared" si="6"/>
        <v>0</v>
      </c>
      <c r="G234" s="82">
        <f t="shared" si="6"/>
        <v>187210</v>
      </c>
      <c r="H234" s="82">
        <f t="shared" si="6"/>
        <v>5505</v>
      </c>
      <c r="J234" s="82">
        <f t="shared" si="7"/>
        <v>187210</v>
      </c>
      <c r="K234" s="82">
        <f t="shared" si="7"/>
        <v>0</v>
      </c>
      <c r="M234" s="82">
        <f t="shared" ref="M234:N249" si="8">SUMIF($B$15:$B$203,$B234,M$15:M$203)</f>
        <v>187210</v>
      </c>
      <c r="N234" s="82">
        <f t="shared" si="8"/>
        <v>50067</v>
      </c>
      <c r="P234" s="82">
        <f t="shared" ref="P234:Q249" si="9">SUMIF($B$15:$B$203,$B234,P$15:P$203)</f>
        <v>187210</v>
      </c>
      <c r="Q234" s="82">
        <f t="shared" si="9"/>
        <v>2546</v>
      </c>
      <c r="S234" s="82">
        <f t="shared" ref="S234:T249" si="10">SUMIF($B$15:$B$203,$B234,S$15:S$203)</f>
        <v>187210</v>
      </c>
      <c r="T234" s="82">
        <f t="shared" si="10"/>
        <v>84090</v>
      </c>
      <c r="V234" s="82">
        <f t="shared" ref="V234:W249" si="11">SUMIF($B$15:$B$203,$B234,V$15:V$203)</f>
        <v>187210</v>
      </c>
      <c r="W234" s="82">
        <f t="shared" si="11"/>
        <v>70543</v>
      </c>
    </row>
    <row r="235" spans="2:23" x14ac:dyDescent="0.25">
      <c r="B235" s="1" t="s">
        <v>213</v>
      </c>
      <c r="C235" s="10"/>
      <c r="D235" s="82">
        <f t="shared" si="6"/>
        <v>306900</v>
      </c>
      <c r="E235" s="82">
        <f t="shared" si="6"/>
        <v>0</v>
      </c>
      <c r="G235" s="82">
        <f t="shared" si="6"/>
        <v>306900</v>
      </c>
      <c r="H235" s="82">
        <f t="shared" si="6"/>
        <v>0</v>
      </c>
      <c r="J235" s="82">
        <f t="shared" si="7"/>
        <v>306900</v>
      </c>
      <c r="K235" s="82">
        <f t="shared" si="7"/>
        <v>0</v>
      </c>
      <c r="M235" s="82">
        <f t="shared" si="8"/>
        <v>306900</v>
      </c>
      <c r="N235" s="82">
        <f t="shared" si="8"/>
        <v>0</v>
      </c>
      <c r="P235" s="82">
        <f t="shared" si="9"/>
        <v>306900</v>
      </c>
      <c r="Q235" s="82">
        <f t="shared" si="9"/>
        <v>0</v>
      </c>
      <c r="S235" s="82">
        <f t="shared" si="10"/>
        <v>306900</v>
      </c>
      <c r="T235" s="82">
        <f t="shared" si="10"/>
        <v>0</v>
      </c>
      <c r="V235" s="82">
        <f t="shared" si="11"/>
        <v>306900</v>
      </c>
      <c r="W235" s="82">
        <f t="shared" si="11"/>
        <v>0</v>
      </c>
    </row>
    <row r="236" spans="2:23" x14ac:dyDescent="0.25">
      <c r="B236" s="1" t="s">
        <v>288</v>
      </c>
      <c r="C236" s="10"/>
      <c r="D236" s="82">
        <f t="shared" si="6"/>
        <v>2108</v>
      </c>
      <c r="E236" s="82">
        <f t="shared" si="6"/>
        <v>0</v>
      </c>
      <c r="G236" s="82">
        <f t="shared" si="6"/>
        <v>2085</v>
      </c>
      <c r="H236" s="82">
        <f t="shared" si="6"/>
        <v>62</v>
      </c>
      <c r="J236" s="82">
        <f t="shared" si="7"/>
        <v>1476</v>
      </c>
      <c r="K236" s="82">
        <f t="shared" si="7"/>
        <v>0</v>
      </c>
      <c r="M236" s="82">
        <f t="shared" si="8"/>
        <v>2421</v>
      </c>
      <c r="N236" s="82">
        <f t="shared" si="8"/>
        <v>681</v>
      </c>
      <c r="P236" s="82">
        <f t="shared" si="9"/>
        <v>0</v>
      </c>
      <c r="Q236" s="82">
        <f t="shared" si="9"/>
        <v>0</v>
      </c>
      <c r="S236" s="82">
        <f t="shared" si="10"/>
        <v>10192</v>
      </c>
      <c r="T236" s="82">
        <f t="shared" si="10"/>
        <v>6707</v>
      </c>
      <c r="V236" s="82">
        <f t="shared" si="11"/>
        <v>10192</v>
      </c>
      <c r="W236" s="82">
        <f t="shared" si="11"/>
        <v>6083</v>
      </c>
    </row>
    <row r="237" spans="2:23" x14ac:dyDescent="0.25">
      <c r="B237" s="1" t="s">
        <v>290</v>
      </c>
      <c r="C237" s="10"/>
      <c r="D237" s="82">
        <f t="shared" si="6"/>
        <v>37611</v>
      </c>
      <c r="E237" s="82">
        <f t="shared" si="6"/>
        <v>0</v>
      </c>
      <c r="G237" s="82">
        <f t="shared" si="6"/>
        <v>64618</v>
      </c>
      <c r="H237" s="82">
        <f t="shared" si="6"/>
        <v>1906</v>
      </c>
      <c r="J237" s="82">
        <f t="shared" si="7"/>
        <v>37048</v>
      </c>
      <c r="K237" s="82">
        <f t="shared" si="7"/>
        <v>0</v>
      </c>
      <c r="M237" s="82">
        <f t="shared" si="8"/>
        <v>106368</v>
      </c>
      <c r="N237" s="82">
        <f t="shared" si="8"/>
        <v>28051</v>
      </c>
      <c r="P237" s="82">
        <f t="shared" si="9"/>
        <v>35274</v>
      </c>
      <c r="Q237" s="82">
        <f t="shared" si="9"/>
        <v>487</v>
      </c>
      <c r="S237" s="82">
        <f t="shared" si="10"/>
        <v>131800</v>
      </c>
      <c r="T237" s="82">
        <f t="shared" si="10"/>
        <v>56077</v>
      </c>
      <c r="V237" s="82">
        <f t="shared" si="11"/>
        <v>131800</v>
      </c>
      <c r="W237" s="82">
        <f t="shared" si="11"/>
        <v>47908</v>
      </c>
    </row>
    <row r="238" spans="2:23" x14ac:dyDescent="0.25">
      <c r="B238" s="1" t="s">
        <v>229</v>
      </c>
      <c r="C238" s="10"/>
      <c r="D238" s="82">
        <f t="shared" si="6"/>
        <v>569</v>
      </c>
      <c r="E238" s="82">
        <f t="shared" si="6"/>
        <v>0</v>
      </c>
      <c r="G238" s="82">
        <f t="shared" si="6"/>
        <v>929</v>
      </c>
      <c r="H238" s="82">
        <f t="shared" si="6"/>
        <v>0</v>
      </c>
      <c r="J238" s="82">
        <f t="shared" si="7"/>
        <v>839</v>
      </c>
      <c r="K238" s="82">
        <f t="shared" si="7"/>
        <v>0</v>
      </c>
      <c r="M238" s="82">
        <f t="shared" si="8"/>
        <v>919</v>
      </c>
      <c r="N238" s="82">
        <f t="shared" si="8"/>
        <v>0</v>
      </c>
      <c r="P238" s="82">
        <f t="shared" si="9"/>
        <v>627</v>
      </c>
      <c r="Q238" s="82">
        <f t="shared" si="9"/>
        <v>0</v>
      </c>
      <c r="S238" s="82">
        <f t="shared" si="10"/>
        <v>806</v>
      </c>
      <c r="T238" s="82">
        <f t="shared" si="10"/>
        <v>0</v>
      </c>
      <c r="V238" s="82">
        <f t="shared" si="11"/>
        <v>569</v>
      </c>
      <c r="W238" s="82">
        <f t="shared" si="11"/>
        <v>0</v>
      </c>
    </row>
    <row r="239" spans="2:23" x14ac:dyDescent="0.25">
      <c r="B239" s="1" t="s">
        <v>231</v>
      </c>
      <c r="C239" s="10"/>
      <c r="D239" s="82">
        <f t="shared" si="6"/>
        <v>478</v>
      </c>
      <c r="E239" s="82">
        <f t="shared" si="6"/>
        <v>0</v>
      </c>
      <c r="G239" s="82">
        <f t="shared" si="6"/>
        <v>770</v>
      </c>
      <c r="H239" s="82">
        <f t="shared" si="6"/>
        <v>0</v>
      </c>
      <c r="J239" s="82">
        <f t="shared" si="7"/>
        <v>368</v>
      </c>
      <c r="K239" s="82">
        <f t="shared" si="7"/>
        <v>0</v>
      </c>
      <c r="M239" s="82">
        <f t="shared" si="8"/>
        <v>793</v>
      </c>
      <c r="N239" s="82">
        <f t="shared" si="8"/>
        <v>0</v>
      </c>
      <c r="P239" s="82">
        <f t="shared" si="9"/>
        <v>515</v>
      </c>
      <c r="Q239" s="82">
        <f t="shared" si="9"/>
        <v>0</v>
      </c>
      <c r="S239" s="82">
        <f t="shared" si="10"/>
        <v>793</v>
      </c>
      <c r="T239" s="82">
        <f t="shared" si="10"/>
        <v>0</v>
      </c>
      <c r="V239" s="82">
        <f t="shared" si="11"/>
        <v>793</v>
      </c>
      <c r="W239" s="82">
        <f t="shared" si="11"/>
        <v>0</v>
      </c>
    </row>
    <row r="240" spans="2:23" x14ac:dyDescent="0.25">
      <c r="B240" s="1" t="s">
        <v>233</v>
      </c>
      <c r="C240" s="10"/>
      <c r="D240" s="82">
        <f t="shared" si="6"/>
        <v>1710</v>
      </c>
      <c r="E240" s="82">
        <f t="shared" si="6"/>
        <v>0</v>
      </c>
      <c r="G240" s="82">
        <f t="shared" si="6"/>
        <v>2709</v>
      </c>
      <c r="H240" s="82">
        <f t="shared" si="6"/>
        <v>0</v>
      </c>
      <c r="J240" s="82">
        <f t="shared" si="7"/>
        <v>2470</v>
      </c>
      <c r="K240" s="82">
        <f t="shared" si="7"/>
        <v>0</v>
      </c>
      <c r="M240" s="82">
        <f t="shared" si="8"/>
        <v>3392</v>
      </c>
      <c r="N240" s="82">
        <f t="shared" si="8"/>
        <v>0</v>
      </c>
      <c r="P240" s="82">
        <f t="shared" si="9"/>
        <v>2597</v>
      </c>
      <c r="Q240" s="82">
        <f t="shared" si="9"/>
        <v>0</v>
      </c>
      <c r="S240" s="82">
        <f t="shared" si="10"/>
        <v>3392</v>
      </c>
      <c r="T240" s="82">
        <f t="shared" si="10"/>
        <v>0</v>
      </c>
      <c r="V240" s="82">
        <f t="shared" si="11"/>
        <v>3392</v>
      </c>
      <c r="W240" s="82">
        <f t="shared" si="11"/>
        <v>0</v>
      </c>
    </row>
    <row r="241" spans="2:23" x14ac:dyDescent="0.25">
      <c r="B241" s="1" t="s">
        <v>235</v>
      </c>
      <c r="C241" s="10"/>
      <c r="D241" s="82">
        <f t="shared" si="6"/>
        <v>916</v>
      </c>
      <c r="E241" s="82">
        <f t="shared" si="6"/>
        <v>0</v>
      </c>
      <c r="G241" s="82">
        <f t="shared" si="6"/>
        <v>1446</v>
      </c>
      <c r="H241" s="82">
        <f t="shared" si="6"/>
        <v>0</v>
      </c>
      <c r="J241" s="82">
        <f t="shared" si="7"/>
        <v>756</v>
      </c>
      <c r="K241" s="82">
        <f t="shared" si="7"/>
        <v>0</v>
      </c>
      <c r="M241" s="82">
        <f t="shared" si="8"/>
        <v>1409</v>
      </c>
      <c r="N241" s="82">
        <f t="shared" si="8"/>
        <v>0</v>
      </c>
      <c r="P241" s="82">
        <f t="shared" si="9"/>
        <v>906</v>
      </c>
      <c r="Q241" s="82">
        <f t="shared" si="9"/>
        <v>0</v>
      </c>
      <c r="S241" s="82">
        <f t="shared" si="10"/>
        <v>1446</v>
      </c>
      <c r="T241" s="82">
        <f t="shared" si="10"/>
        <v>0</v>
      </c>
      <c r="V241" s="82">
        <f t="shared" si="11"/>
        <v>1446</v>
      </c>
      <c r="W241" s="82">
        <f t="shared" si="11"/>
        <v>0</v>
      </c>
    </row>
    <row r="242" spans="2:23" x14ac:dyDescent="0.25">
      <c r="B242" s="1" t="s">
        <v>237</v>
      </c>
      <c r="C242" s="10"/>
      <c r="D242" s="82">
        <f t="shared" si="6"/>
        <v>64</v>
      </c>
      <c r="E242" s="82">
        <f t="shared" si="6"/>
        <v>0</v>
      </c>
      <c r="G242" s="82">
        <f t="shared" si="6"/>
        <v>106</v>
      </c>
      <c r="H242" s="82">
        <f t="shared" si="6"/>
        <v>0</v>
      </c>
      <c r="J242" s="82">
        <f t="shared" si="7"/>
        <v>57</v>
      </c>
      <c r="K242" s="82">
        <f t="shared" si="7"/>
        <v>0</v>
      </c>
      <c r="M242" s="82">
        <f t="shared" si="8"/>
        <v>103</v>
      </c>
      <c r="N242" s="82">
        <f t="shared" si="8"/>
        <v>0</v>
      </c>
      <c r="P242" s="82">
        <f t="shared" si="9"/>
        <v>66</v>
      </c>
      <c r="Q242" s="82">
        <f t="shared" si="9"/>
        <v>0</v>
      </c>
      <c r="S242" s="82">
        <f t="shared" si="10"/>
        <v>106</v>
      </c>
      <c r="T242" s="82">
        <f t="shared" si="10"/>
        <v>0</v>
      </c>
      <c r="V242" s="82">
        <f t="shared" si="11"/>
        <v>106</v>
      </c>
      <c r="W242" s="82">
        <f t="shared" si="11"/>
        <v>0</v>
      </c>
    </row>
    <row r="243" spans="2:23" x14ac:dyDescent="0.25">
      <c r="B243" s="1" t="s">
        <v>292</v>
      </c>
      <c r="C243" s="10"/>
      <c r="D243" s="82">
        <f t="shared" si="6"/>
        <v>12680</v>
      </c>
      <c r="E243" s="82">
        <f t="shared" si="6"/>
        <v>0</v>
      </c>
      <c r="G243" s="82">
        <f t="shared" si="6"/>
        <v>17079</v>
      </c>
      <c r="H243" s="82">
        <f t="shared" si="6"/>
        <v>503</v>
      </c>
      <c r="J243" s="82">
        <f t="shared" si="7"/>
        <v>13546</v>
      </c>
      <c r="K243" s="82">
        <f t="shared" si="7"/>
        <v>0</v>
      </c>
      <c r="M243" s="82">
        <f t="shared" si="8"/>
        <v>25504</v>
      </c>
      <c r="N243" s="82">
        <f t="shared" si="8"/>
        <v>6900</v>
      </c>
      <c r="P243" s="82">
        <f t="shared" si="9"/>
        <v>18933</v>
      </c>
      <c r="Q243" s="82">
        <f t="shared" si="9"/>
        <v>258</v>
      </c>
      <c r="S243" s="82">
        <f t="shared" si="10"/>
        <v>30000</v>
      </c>
      <c r="T243" s="82">
        <f t="shared" si="10"/>
        <v>14204</v>
      </c>
      <c r="V243" s="82">
        <f t="shared" si="11"/>
        <v>30000</v>
      </c>
      <c r="W243" s="82">
        <f t="shared" si="11"/>
        <v>11523</v>
      </c>
    </row>
    <row r="244" spans="2:23" x14ac:dyDescent="0.25">
      <c r="B244" s="1" t="s">
        <v>294</v>
      </c>
      <c r="C244" s="10"/>
      <c r="D244" s="82">
        <f t="shared" si="6"/>
        <v>795</v>
      </c>
      <c r="E244" s="82">
        <f t="shared" si="6"/>
        <v>0</v>
      </c>
      <c r="G244" s="82">
        <f t="shared" si="6"/>
        <v>694</v>
      </c>
      <c r="H244" s="82">
        <f t="shared" si="6"/>
        <v>22</v>
      </c>
      <c r="J244" s="82">
        <f t="shared" si="7"/>
        <v>618</v>
      </c>
      <c r="K244" s="82">
        <f t="shared" si="7"/>
        <v>0</v>
      </c>
      <c r="M244" s="82">
        <f t="shared" si="8"/>
        <v>731</v>
      </c>
      <c r="N244" s="82">
        <f t="shared" si="8"/>
        <v>208</v>
      </c>
      <c r="P244" s="82">
        <f t="shared" si="9"/>
        <v>536</v>
      </c>
      <c r="Q244" s="82">
        <f t="shared" si="9"/>
        <v>9</v>
      </c>
      <c r="S244" s="82">
        <f t="shared" si="10"/>
        <v>795</v>
      </c>
      <c r="T244" s="82">
        <f t="shared" si="10"/>
        <v>395</v>
      </c>
      <c r="V244" s="82">
        <f t="shared" si="11"/>
        <v>795</v>
      </c>
      <c r="W244" s="82">
        <f t="shared" si="11"/>
        <v>322</v>
      </c>
    </row>
    <row r="245" spans="2:23" x14ac:dyDescent="0.25">
      <c r="B245" s="1" t="s">
        <v>70</v>
      </c>
      <c r="C245" s="10"/>
      <c r="D245" s="82">
        <f t="shared" si="6"/>
        <v>36828</v>
      </c>
      <c r="E245" s="82">
        <f t="shared" si="6"/>
        <v>0</v>
      </c>
      <c r="G245" s="82">
        <f t="shared" si="6"/>
        <v>36828</v>
      </c>
      <c r="H245" s="82">
        <f t="shared" si="6"/>
        <v>1084</v>
      </c>
      <c r="J245" s="82">
        <f t="shared" si="7"/>
        <v>36828</v>
      </c>
      <c r="K245" s="82">
        <f t="shared" si="7"/>
        <v>0</v>
      </c>
      <c r="M245" s="82">
        <f t="shared" si="8"/>
        <v>36828</v>
      </c>
      <c r="N245" s="82">
        <f t="shared" si="8"/>
        <v>9503</v>
      </c>
      <c r="P245" s="82">
        <f t="shared" si="9"/>
        <v>36828</v>
      </c>
      <c r="Q245" s="82">
        <f t="shared" si="9"/>
        <v>502</v>
      </c>
      <c r="S245" s="82">
        <f t="shared" si="10"/>
        <v>36828</v>
      </c>
      <c r="T245" s="82">
        <f t="shared" si="10"/>
        <v>15528</v>
      </c>
      <c r="V245" s="82">
        <f t="shared" si="11"/>
        <v>36828</v>
      </c>
      <c r="W245" s="82">
        <f t="shared" si="11"/>
        <v>13308</v>
      </c>
    </row>
    <row r="246" spans="2:23" x14ac:dyDescent="0.25">
      <c r="B246" s="1" t="s">
        <v>296</v>
      </c>
      <c r="C246" s="10"/>
      <c r="D246" s="82">
        <f t="shared" si="6"/>
        <v>14247</v>
      </c>
      <c r="E246" s="82">
        <f t="shared" si="6"/>
        <v>0</v>
      </c>
      <c r="G246" s="82">
        <f t="shared" si="6"/>
        <v>17373</v>
      </c>
      <c r="H246" s="82">
        <f t="shared" si="6"/>
        <v>513</v>
      </c>
      <c r="J246" s="82">
        <f t="shared" si="7"/>
        <v>16734</v>
      </c>
      <c r="K246" s="82">
        <f t="shared" si="7"/>
        <v>0</v>
      </c>
      <c r="M246" s="82">
        <f t="shared" si="8"/>
        <v>25288</v>
      </c>
      <c r="N246" s="82">
        <f t="shared" si="8"/>
        <v>6911</v>
      </c>
      <c r="P246" s="82">
        <f t="shared" si="9"/>
        <v>12000</v>
      </c>
      <c r="Q246" s="82">
        <f t="shared" si="9"/>
        <v>165</v>
      </c>
      <c r="S246" s="82">
        <f t="shared" si="10"/>
        <v>29000</v>
      </c>
      <c r="T246" s="82">
        <f t="shared" si="10"/>
        <v>13752</v>
      </c>
      <c r="V246" s="82">
        <f t="shared" si="11"/>
        <v>29000</v>
      </c>
      <c r="W246" s="82">
        <f t="shared" si="11"/>
        <v>11146</v>
      </c>
    </row>
    <row r="247" spans="2:23" x14ac:dyDescent="0.25">
      <c r="B247" s="1" t="s">
        <v>239</v>
      </c>
      <c r="C247" s="10"/>
      <c r="D247" s="82">
        <f t="shared" si="6"/>
        <v>477</v>
      </c>
      <c r="E247" s="82">
        <f t="shared" si="6"/>
        <v>0</v>
      </c>
      <c r="G247" s="82">
        <f t="shared" si="6"/>
        <v>721</v>
      </c>
      <c r="H247" s="82">
        <f t="shared" si="6"/>
        <v>0</v>
      </c>
      <c r="J247" s="82">
        <f t="shared" si="7"/>
        <v>460</v>
      </c>
      <c r="K247" s="82">
        <f t="shared" si="7"/>
        <v>0</v>
      </c>
      <c r="M247" s="82">
        <f t="shared" si="8"/>
        <v>787</v>
      </c>
      <c r="N247" s="82">
        <f t="shared" si="8"/>
        <v>0</v>
      </c>
      <c r="P247" s="82">
        <f t="shared" si="9"/>
        <v>541</v>
      </c>
      <c r="Q247" s="82">
        <f t="shared" si="9"/>
        <v>0</v>
      </c>
      <c r="S247" s="82">
        <f t="shared" si="10"/>
        <v>787</v>
      </c>
      <c r="T247" s="82">
        <f t="shared" si="10"/>
        <v>0</v>
      </c>
      <c r="V247" s="82">
        <f t="shared" si="11"/>
        <v>787</v>
      </c>
      <c r="W247" s="82">
        <f t="shared" si="11"/>
        <v>0</v>
      </c>
    </row>
    <row r="248" spans="2:23" x14ac:dyDescent="0.25">
      <c r="B248" s="1" t="s">
        <v>241</v>
      </c>
      <c r="C248" s="10"/>
      <c r="D248" s="82">
        <f t="shared" si="6"/>
        <v>281</v>
      </c>
      <c r="E248" s="82">
        <f t="shared" si="6"/>
        <v>0</v>
      </c>
      <c r="G248" s="82">
        <f t="shared" si="6"/>
        <v>431</v>
      </c>
      <c r="H248" s="82">
        <f t="shared" si="6"/>
        <v>0</v>
      </c>
      <c r="J248" s="82">
        <f t="shared" si="7"/>
        <v>256</v>
      </c>
      <c r="K248" s="82">
        <f t="shared" si="7"/>
        <v>0</v>
      </c>
      <c r="M248" s="82">
        <f t="shared" si="8"/>
        <v>526</v>
      </c>
      <c r="N248" s="82">
        <f t="shared" si="8"/>
        <v>0</v>
      </c>
      <c r="P248" s="82">
        <f t="shared" si="9"/>
        <v>344</v>
      </c>
      <c r="Q248" s="82">
        <f t="shared" si="9"/>
        <v>0</v>
      </c>
      <c r="S248" s="82">
        <f t="shared" si="10"/>
        <v>526</v>
      </c>
      <c r="T248" s="82">
        <f t="shared" si="10"/>
        <v>0</v>
      </c>
      <c r="V248" s="82">
        <f t="shared" si="11"/>
        <v>526</v>
      </c>
      <c r="W248" s="82">
        <f t="shared" si="11"/>
        <v>0</v>
      </c>
    </row>
    <row r="249" spans="2:23" x14ac:dyDescent="0.25">
      <c r="B249" s="1" t="s">
        <v>243</v>
      </c>
      <c r="C249" s="10"/>
      <c r="D249" s="82">
        <f t="shared" si="6"/>
        <v>1301</v>
      </c>
      <c r="E249" s="82">
        <f t="shared" si="6"/>
        <v>0</v>
      </c>
      <c r="G249" s="82">
        <f t="shared" si="6"/>
        <v>2043</v>
      </c>
      <c r="H249" s="82">
        <f t="shared" si="6"/>
        <v>0</v>
      </c>
      <c r="J249" s="82">
        <f t="shared" si="7"/>
        <v>1869</v>
      </c>
      <c r="K249" s="82">
        <f t="shared" si="7"/>
        <v>0</v>
      </c>
      <c r="M249" s="82">
        <f t="shared" si="8"/>
        <v>2076</v>
      </c>
      <c r="N249" s="82">
        <f t="shared" si="8"/>
        <v>0</v>
      </c>
      <c r="P249" s="82">
        <f t="shared" si="9"/>
        <v>1656</v>
      </c>
      <c r="Q249" s="82">
        <f t="shared" si="9"/>
        <v>0</v>
      </c>
      <c r="S249" s="82">
        <f t="shared" si="10"/>
        <v>2076</v>
      </c>
      <c r="T249" s="82">
        <f t="shared" si="10"/>
        <v>0</v>
      </c>
      <c r="V249" s="82">
        <f t="shared" si="11"/>
        <v>2076</v>
      </c>
      <c r="W249" s="82">
        <f t="shared" si="11"/>
        <v>0</v>
      </c>
    </row>
    <row r="250" spans="2:23" x14ac:dyDescent="0.25">
      <c r="B250" s="1" t="s">
        <v>245</v>
      </c>
      <c r="C250" s="10"/>
      <c r="D250" s="82">
        <f t="shared" si="6"/>
        <v>1060</v>
      </c>
      <c r="E250" s="82">
        <f t="shared" si="6"/>
        <v>0</v>
      </c>
      <c r="G250" s="82">
        <f t="shared" si="6"/>
        <v>1668</v>
      </c>
      <c r="H250" s="82">
        <f t="shared" si="6"/>
        <v>0</v>
      </c>
      <c r="J250" s="82">
        <f t="shared" si="7"/>
        <v>1487</v>
      </c>
      <c r="K250" s="82">
        <f t="shared" si="7"/>
        <v>0</v>
      </c>
      <c r="M250" s="82">
        <f t="shared" ref="M250:N265" si="12">SUMIF($B$15:$B$203,$B250,M$15:M$203)</f>
        <v>2403</v>
      </c>
      <c r="N250" s="82">
        <f t="shared" si="12"/>
        <v>0</v>
      </c>
      <c r="P250" s="82">
        <f t="shared" ref="P250:Q265" si="13">SUMIF($B$15:$B$203,$B250,P$15:P$203)</f>
        <v>1802</v>
      </c>
      <c r="Q250" s="82">
        <f t="shared" si="13"/>
        <v>0</v>
      </c>
      <c r="S250" s="82">
        <f t="shared" ref="S250:T265" si="14">SUMIF($B$15:$B$203,$B250,S$15:S$203)</f>
        <v>2569</v>
      </c>
      <c r="T250" s="82">
        <f t="shared" si="14"/>
        <v>0</v>
      </c>
      <c r="V250" s="82">
        <f t="shared" ref="V250:W265" si="15">SUMIF($B$15:$B$203,$B250,V$15:V$203)</f>
        <v>2569</v>
      </c>
      <c r="W250" s="82">
        <f t="shared" si="15"/>
        <v>0</v>
      </c>
    </row>
    <row r="251" spans="2:23" x14ac:dyDescent="0.25">
      <c r="B251" s="1" t="s">
        <v>247</v>
      </c>
      <c r="C251" s="10"/>
      <c r="D251" s="82">
        <f t="shared" si="6"/>
        <v>195</v>
      </c>
      <c r="E251" s="82">
        <f t="shared" si="6"/>
        <v>0</v>
      </c>
      <c r="G251" s="82">
        <f t="shared" si="6"/>
        <v>355</v>
      </c>
      <c r="H251" s="82">
        <f t="shared" si="6"/>
        <v>0</v>
      </c>
      <c r="J251" s="82">
        <f t="shared" si="7"/>
        <v>144</v>
      </c>
      <c r="K251" s="82">
        <f t="shared" si="7"/>
        <v>0</v>
      </c>
      <c r="M251" s="82">
        <f t="shared" si="12"/>
        <v>384</v>
      </c>
      <c r="N251" s="82">
        <f t="shared" si="12"/>
        <v>0</v>
      </c>
      <c r="P251" s="82">
        <f t="shared" si="13"/>
        <v>225</v>
      </c>
      <c r="Q251" s="82">
        <f t="shared" si="13"/>
        <v>0</v>
      </c>
      <c r="S251" s="82">
        <f t="shared" si="14"/>
        <v>384</v>
      </c>
      <c r="T251" s="82">
        <f t="shared" si="14"/>
        <v>0</v>
      </c>
      <c r="V251" s="82">
        <f t="shared" si="15"/>
        <v>384</v>
      </c>
      <c r="W251" s="82">
        <f t="shared" si="15"/>
        <v>0</v>
      </c>
    </row>
    <row r="252" spans="2:23" x14ac:dyDescent="0.25">
      <c r="B252" s="1" t="s">
        <v>249</v>
      </c>
      <c r="C252" s="10"/>
      <c r="D252" s="82">
        <f t="shared" si="6"/>
        <v>101</v>
      </c>
      <c r="E252" s="82">
        <f t="shared" si="6"/>
        <v>0</v>
      </c>
      <c r="G252" s="82">
        <f t="shared" si="6"/>
        <v>149</v>
      </c>
      <c r="H252" s="82">
        <f t="shared" si="6"/>
        <v>0</v>
      </c>
      <c r="J252" s="82">
        <f t="shared" si="7"/>
        <v>147</v>
      </c>
      <c r="K252" s="82">
        <f t="shared" si="7"/>
        <v>0</v>
      </c>
      <c r="M252" s="82">
        <f t="shared" si="12"/>
        <v>169</v>
      </c>
      <c r="N252" s="82">
        <f t="shared" si="12"/>
        <v>0</v>
      </c>
      <c r="P252" s="82">
        <f t="shared" si="13"/>
        <v>168</v>
      </c>
      <c r="Q252" s="82">
        <f t="shared" si="13"/>
        <v>0</v>
      </c>
      <c r="S252" s="82">
        <f t="shared" si="14"/>
        <v>169</v>
      </c>
      <c r="T252" s="82">
        <f t="shared" si="14"/>
        <v>0</v>
      </c>
      <c r="V252" s="82">
        <f t="shared" si="15"/>
        <v>169</v>
      </c>
      <c r="W252" s="82">
        <f t="shared" si="15"/>
        <v>0</v>
      </c>
    </row>
    <row r="253" spans="2:23" x14ac:dyDescent="0.25">
      <c r="B253" s="1" t="s">
        <v>251</v>
      </c>
      <c r="C253" s="10"/>
      <c r="D253" s="82">
        <f t="shared" si="6"/>
        <v>616</v>
      </c>
      <c r="E253" s="82">
        <f t="shared" si="6"/>
        <v>0</v>
      </c>
      <c r="G253" s="82">
        <f t="shared" si="6"/>
        <v>991</v>
      </c>
      <c r="H253" s="82">
        <f t="shared" si="6"/>
        <v>0</v>
      </c>
      <c r="J253" s="82">
        <f t="shared" si="7"/>
        <v>894</v>
      </c>
      <c r="K253" s="82">
        <f t="shared" si="7"/>
        <v>0</v>
      </c>
      <c r="M253" s="82">
        <f t="shared" si="12"/>
        <v>1052</v>
      </c>
      <c r="N253" s="82">
        <f t="shared" si="12"/>
        <v>0</v>
      </c>
      <c r="P253" s="82">
        <f t="shared" si="13"/>
        <v>586</v>
      </c>
      <c r="Q253" s="82">
        <f t="shared" si="13"/>
        <v>0</v>
      </c>
      <c r="S253" s="82">
        <f t="shared" si="14"/>
        <v>1052</v>
      </c>
      <c r="T253" s="82">
        <f t="shared" si="14"/>
        <v>0</v>
      </c>
      <c r="V253" s="82">
        <f t="shared" si="15"/>
        <v>1052</v>
      </c>
      <c r="W253" s="82">
        <f t="shared" si="15"/>
        <v>0</v>
      </c>
    </row>
    <row r="254" spans="2:23" x14ac:dyDescent="0.25">
      <c r="B254" s="1" t="s">
        <v>186</v>
      </c>
      <c r="C254" s="10"/>
      <c r="D254" s="82">
        <f t="shared" si="6"/>
        <v>646</v>
      </c>
      <c r="E254" s="82">
        <f t="shared" si="6"/>
        <v>0</v>
      </c>
      <c r="G254" s="82">
        <f t="shared" si="6"/>
        <v>646</v>
      </c>
      <c r="H254" s="82">
        <f t="shared" si="6"/>
        <v>0</v>
      </c>
      <c r="J254" s="82">
        <f t="shared" si="7"/>
        <v>646</v>
      </c>
      <c r="K254" s="82">
        <f t="shared" si="7"/>
        <v>0</v>
      </c>
      <c r="M254" s="82">
        <f t="shared" si="12"/>
        <v>646</v>
      </c>
      <c r="N254" s="82">
        <f t="shared" si="12"/>
        <v>0</v>
      </c>
      <c r="P254" s="82">
        <f t="shared" si="13"/>
        <v>646</v>
      </c>
      <c r="Q254" s="82">
        <f t="shared" si="13"/>
        <v>0</v>
      </c>
      <c r="S254" s="82">
        <f t="shared" si="14"/>
        <v>646</v>
      </c>
      <c r="T254" s="82">
        <f t="shared" si="14"/>
        <v>0</v>
      </c>
      <c r="V254" s="82">
        <f t="shared" si="15"/>
        <v>646</v>
      </c>
      <c r="W254" s="82">
        <f t="shared" si="15"/>
        <v>0</v>
      </c>
    </row>
    <row r="255" spans="2:23" x14ac:dyDescent="0.25">
      <c r="B255" s="1" t="s">
        <v>215</v>
      </c>
      <c r="C255" s="10"/>
      <c r="D255" s="82">
        <f t="shared" si="6"/>
        <v>46035</v>
      </c>
      <c r="E255" s="82">
        <f t="shared" si="6"/>
        <v>0</v>
      </c>
      <c r="G255" s="82">
        <f t="shared" si="6"/>
        <v>46035</v>
      </c>
      <c r="H255" s="82">
        <f t="shared" si="6"/>
        <v>0</v>
      </c>
      <c r="J255" s="82">
        <f t="shared" si="7"/>
        <v>46035</v>
      </c>
      <c r="K255" s="82">
        <f t="shared" si="7"/>
        <v>0</v>
      </c>
      <c r="M255" s="82">
        <f t="shared" si="12"/>
        <v>46035</v>
      </c>
      <c r="N255" s="82">
        <f t="shared" si="12"/>
        <v>0</v>
      </c>
      <c r="P255" s="82">
        <f t="shared" si="13"/>
        <v>46035</v>
      </c>
      <c r="Q255" s="82">
        <f t="shared" si="13"/>
        <v>513</v>
      </c>
      <c r="S255" s="82">
        <f t="shared" si="14"/>
        <v>46035</v>
      </c>
      <c r="T255" s="82">
        <f t="shared" si="14"/>
        <v>0</v>
      </c>
      <c r="V255" s="82">
        <f t="shared" si="15"/>
        <v>46035</v>
      </c>
      <c r="W255" s="82">
        <f t="shared" si="15"/>
        <v>0</v>
      </c>
    </row>
    <row r="256" spans="2:23" x14ac:dyDescent="0.25">
      <c r="B256" s="1" t="s">
        <v>73</v>
      </c>
      <c r="C256" s="10"/>
      <c r="D256" s="82">
        <f t="shared" si="6"/>
        <v>14831</v>
      </c>
      <c r="E256" s="82">
        <f t="shared" si="6"/>
        <v>0</v>
      </c>
      <c r="G256" s="82">
        <f t="shared" si="6"/>
        <v>14831</v>
      </c>
      <c r="H256" s="82">
        <f t="shared" si="6"/>
        <v>0</v>
      </c>
      <c r="J256" s="82">
        <f t="shared" si="7"/>
        <v>14831</v>
      </c>
      <c r="K256" s="82">
        <f t="shared" si="7"/>
        <v>0</v>
      </c>
      <c r="M256" s="82">
        <f t="shared" si="12"/>
        <v>14831</v>
      </c>
      <c r="N256" s="82">
        <f t="shared" si="12"/>
        <v>0</v>
      </c>
      <c r="P256" s="82">
        <f t="shared" si="13"/>
        <v>14831</v>
      </c>
      <c r="Q256" s="82">
        <f t="shared" si="13"/>
        <v>0</v>
      </c>
      <c r="S256" s="82">
        <f t="shared" si="14"/>
        <v>14831</v>
      </c>
      <c r="T256" s="82">
        <f t="shared" si="14"/>
        <v>0</v>
      </c>
      <c r="V256" s="82">
        <f t="shared" si="15"/>
        <v>14831</v>
      </c>
      <c r="W256" s="82">
        <f t="shared" si="15"/>
        <v>0</v>
      </c>
    </row>
    <row r="257" spans="2:23" x14ac:dyDescent="0.25">
      <c r="B257" s="1" t="s">
        <v>253</v>
      </c>
      <c r="C257" s="10"/>
      <c r="D257" s="82">
        <f t="shared" si="6"/>
        <v>35</v>
      </c>
      <c r="E257" s="82">
        <f t="shared" si="6"/>
        <v>0</v>
      </c>
      <c r="G257" s="82">
        <f t="shared" si="6"/>
        <v>52</v>
      </c>
      <c r="H257" s="82">
        <f t="shared" si="6"/>
        <v>0</v>
      </c>
      <c r="J257" s="82">
        <f t="shared" si="7"/>
        <v>51</v>
      </c>
      <c r="K257" s="82">
        <f t="shared" si="7"/>
        <v>0</v>
      </c>
      <c r="M257" s="82">
        <f t="shared" si="12"/>
        <v>73</v>
      </c>
      <c r="N257" s="82">
        <f t="shared" si="12"/>
        <v>0</v>
      </c>
      <c r="P257" s="82">
        <f t="shared" si="13"/>
        <v>63</v>
      </c>
      <c r="Q257" s="82">
        <f t="shared" si="13"/>
        <v>0</v>
      </c>
      <c r="S257" s="82">
        <f t="shared" si="14"/>
        <v>73</v>
      </c>
      <c r="T257" s="82">
        <f t="shared" si="14"/>
        <v>0</v>
      </c>
      <c r="V257" s="82">
        <f t="shared" si="15"/>
        <v>73</v>
      </c>
      <c r="W257" s="82">
        <f t="shared" si="15"/>
        <v>0</v>
      </c>
    </row>
    <row r="258" spans="2:23" x14ac:dyDescent="0.25">
      <c r="B258" s="1" t="s">
        <v>76</v>
      </c>
      <c r="C258" s="10"/>
      <c r="D258" s="82">
        <f t="shared" si="6"/>
        <v>7388</v>
      </c>
      <c r="E258" s="82">
        <f t="shared" si="6"/>
        <v>0</v>
      </c>
      <c r="G258" s="82">
        <f t="shared" si="6"/>
        <v>7388</v>
      </c>
      <c r="H258" s="82">
        <f t="shared" si="6"/>
        <v>1</v>
      </c>
      <c r="J258" s="82">
        <f t="shared" si="7"/>
        <v>7388</v>
      </c>
      <c r="K258" s="82">
        <f t="shared" si="7"/>
        <v>0</v>
      </c>
      <c r="M258" s="82">
        <f t="shared" si="12"/>
        <v>7388</v>
      </c>
      <c r="N258" s="82">
        <f t="shared" si="12"/>
        <v>0</v>
      </c>
      <c r="P258" s="82">
        <f t="shared" si="13"/>
        <v>7388</v>
      </c>
      <c r="Q258" s="82">
        <f t="shared" si="13"/>
        <v>1</v>
      </c>
      <c r="S258" s="82">
        <f t="shared" si="14"/>
        <v>7388</v>
      </c>
      <c r="T258" s="82">
        <f t="shared" si="14"/>
        <v>0</v>
      </c>
      <c r="V258" s="82">
        <f t="shared" si="15"/>
        <v>7388</v>
      </c>
      <c r="W258" s="82">
        <f t="shared" si="15"/>
        <v>0</v>
      </c>
    </row>
    <row r="259" spans="2:23" x14ac:dyDescent="0.25">
      <c r="B259" s="1" t="s">
        <v>79</v>
      </c>
      <c r="C259" s="10"/>
      <c r="D259" s="82">
        <f t="shared" si="6"/>
        <v>204309</v>
      </c>
      <c r="E259" s="82">
        <f t="shared" si="6"/>
        <v>0</v>
      </c>
      <c r="G259" s="82">
        <f t="shared" si="6"/>
        <v>204309</v>
      </c>
      <c r="H259" s="82">
        <f t="shared" si="6"/>
        <v>0</v>
      </c>
      <c r="J259" s="82">
        <f t="shared" si="7"/>
        <v>204309</v>
      </c>
      <c r="K259" s="82">
        <f t="shared" si="7"/>
        <v>0</v>
      </c>
      <c r="M259" s="82">
        <f t="shared" si="12"/>
        <v>204309</v>
      </c>
      <c r="N259" s="82">
        <f t="shared" si="12"/>
        <v>0</v>
      </c>
      <c r="P259" s="82">
        <f t="shared" si="13"/>
        <v>204309</v>
      </c>
      <c r="Q259" s="82">
        <f t="shared" si="13"/>
        <v>0</v>
      </c>
      <c r="S259" s="82">
        <f t="shared" si="14"/>
        <v>204309</v>
      </c>
      <c r="T259" s="82">
        <f t="shared" si="14"/>
        <v>0</v>
      </c>
      <c r="V259" s="82">
        <f t="shared" si="15"/>
        <v>204309</v>
      </c>
      <c r="W259" s="82">
        <f t="shared" si="15"/>
        <v>0</v>
      </c>
    </row>
    <row r="260" spans="2:23" x14ac:dyDescent="0.25">
      <c r="B260" s="1" t="s">
        <v>255</v>
      </c>
      <c r="C260" s="10"/>
      <c r="D260" s="82">
        <f t="shared" si="6"/>
        <v>2989</v>
      </c>
      <c r="E260" s="82">
        <f t="shared" si="6"/>
        <v>0</v>
      </c>
      <c r="G260" s="82">
        <f t="shared" si="6"/>
        <v>5010</v>
      </c>
      <c r="H260" s="82">
        <f t="shared" si="6"/>
        <v>0</v>
      </c>
      <c r="J260" s="82">
        <f t="shared" si="7"/>
        <v>2729</v>
      </c>
      <c r="K260" s="82">
        <f t="shared" si="7"/>
        <v>0</v>
      </c>
      <c r="M260" s="82">
        <f t="shared" si="12"/>
        <v>5391</v>
      </c>
      <c r="N260" s="82">
        <f t="shared" si="12"/>
        <v>0</v>
      </c>
      <c r="P260" s="82">
        <f t="shared" si="13"/>
        <v>3542</v>
      </c>
      <c r="Q260" s="82">
        <f t="shared" si="13"/>
        <v>0</v>
      </c>
      <c r="S260" s="82">
        <f t="shared" si="14"/>
        <v>7332</v>
      </c>
      <c r="T260" s="82">
        <f t="shared" si="14"/>
        <v>0</v>
      </c>
      <c r="V260" s="82">
        <f t="shared" si="15"/>
        <v>7332</v>
      </c>
      <c r="W260" s="82">
        <f t="shared" si="15"/>
        <v>0</v>
      </c>
    </row>
    <row r="261" spans="2:23" x14ac:dyDescent="0.25">
      <c r="B261" s="1" t="s">
        <v>257</v>
      </c>
      <c r="C261" s="10"/>
      <c r="D261" s="82">
        <f t="shared" si="6"/>
        <v>232</v>
      </c>
      <c r="E261" s="82">
        <f t="shared" si="6"/>
        <v>0</v>
      </c>
      <c r="G261" s="82">
        <f t="shared" si="6"/>
        <v>343</v>
      </c>
      <c r="H261" s="82">
        <f t="shared" si="6"/>
        <v>0</v>
      </c>
      <c r="J261" s="82">
        <f t="shared" si="7"/>
        <v>319</v>
      </c>
      <c r="K261" s="82">
        <f t="shared" si="7"/>
        <v>0</v>
      </c>
      <c r="M261" s="82">
        <f t="shared" si="12"/>
        <v>406</v>
      </c>
      <c r="N261" s="82">
        <f t="shared" si="12"/>
        <v>0</v>
      </c>
      <c r="P261" s="82">
        <f t="shared" si="13"/>
        <v>336</v>
      </c>
      <c r="Q261" s="82">
        <f t="shared" si="13"/>
        <v>0</v>
      </c>
      <c r="S261" s="82">
        <f t="shared" si="14"/>
        <v>406</v>
      </c>
      <c r="T261" s="82">
        <f t="shared" si="14"/>
        <v>0</v>
      </c>
      <c r="V261" s="82">
        <f t="shared" si="15"/>
        <v>406</v>
      </c>
      <c r="W261" s="82">
        <f t="shared" si="15"/>
        <v>0</v>
      </c>
    </row>
    <row r="262" spans="2:23" x14ac:dyDescent="0.25">
      <c r="B262" s="1" t="s">
        <v>86</v>
      </c>
      <c r="C262" s="10"/>
      <c r="D262" s="82">
        <f t="shared" si="6"/>
        <v>56417</v>
      </c>
      <c r="E262" s="82">
        <f t="shared" si="6"/>
        <v>0</v>
      </c>
      <c r="G262" s="82">
        <f t="shared" si="6"/>
        <v>56417</v>
      </c>
      <c r="H262" s="82">
        <f t="shared" si="6"/>
        <v>0</v>
      </c>
      <c r="J262" s="82">
        <f t="shared" si="7"/>
        <v>56417</v>
      </c>
      <c r="K262" s="82">
        <f t="shared" si="7"/>
        <v>0</v>
      </c>
      <c r="M262" s="82">
        <f t="shared" si="12"/>
        <v>56417</v>
      </c>
      <c r="N262" s="82">
        <f t="shared" si="12"/>
        <v>2543</v>
      </c>
      <c r="P262" s="82">
        <f t="shared" si="13"/>
        <v>56417</v>
      </c>
      <c r="Q262" s="82">
        <f t="shared" si="13"/>
        <v>0</v>
      </c>
      <c r="S262" s="82">
        <f t="shared" si="14"/>
        <v>56417</v>
      </c>
      <c r="T262" s="82">
        <f t="shared" si="14"/>
        <v>3737</v>
      </c>
      <c r="V262" s="82">
        <f t="shared" si="15"/>
        <v>56417</v>
      </c>
      <c r="W262" s="82">
        <f t="shared" si="15"/>
        <v>2819</v>
      </c>
    </row>
    <row r="263" spans="2:23" x14ac:dyDescent="0.25">
      <c r="B263" s="1" t="s">
        <v>298</v>
      </c>
      <c r="C263" s="10"/>
      <c r="D263" s="82">
        <f t="shared" si="6"/>
        <v>37318</v>
      </c>
      <c r="E263" s="82">
        <f t="shared" si="6"/>
        <v>0</v>
      </c>
      <c r="G263" s="82">
        <f t="shared" si="6"/>
        <v>74293</v>
      </c>
      <c r="H263" s="82">
        <f t="shared" si="6"/>
        <v>4265</v>
      </c>
      <c r="J263" s="82">
        <f t="shared" si="7"/>
        <v>46653</v>
      </c>
      <c r="K263" s="82">
        <f t="shared" si="7"/>
        <v>0</v>
      </c>
      <c r="M263" s="82">
        <f t="shared" si="12"/>
        <v>139336</v>
      </c>
      <c r="N263" s="82">
        <f t="shared" si="12"/>
        <v>47878</v>
      </c>
      <c r="P263" s="82">
        <f t="shared" si="13"/>
        <v>70782</v>
      </c>
      <c r="Q263" s="82">
        <f t="shared" si="13"/>
        <v>1696</v>
      </c>
      <c r="S263" s="82">
        <f t="shared" si="14"/>
        <v>110000</v>
      </c>
      <c r="T263" s="82">
        <f t="shared" si="14"/>
        <v>56913</v>
      </c>
      <c r="V263" s="82">
        <f t="shared" si="15"/>
        <v>110000</v>
      </c>
      <c r="W263" s="82">
        <f t="shared" si="15"/>
        <v>49904</v>
      </c>
    </row>
    <row r="264" spans="2:23" x14ac:dyDescent="0.25">
      <c r="B264" s="1" t="s">
        <v>90</v>
      </c>
      <c r="C264" s="10"/>
      <c r="D264" s="82">
        <f t="shared" si="6"/>
        <v>269932</v>
      </c>
      <c r="E264" s="82">
        <f t="shared" si="6"/>
        <v>0</v>
      </c>
      <c r="G264" s="82">
        <f t="shared" si="6"/>
        <v>269932</v>
      </c>
      <c r="H264" s="82">
        <f t="shared" si="6"/>
        <v>13989</v>
      </c>
      <c r="J264" s="82">
        <f t="shared" si="7"/>
        <v>269932</v>
      </c>
      <c r="K264" s="82">
        <f t="shared" si="7"/>
        <v>0</v>
      </c>
      <c r="M264" s="82">
        <f t="shared" si="12"/>
        <v>269932</v>
      </c>
      <c r="N264" s="82">
        <f t="shared" si="12"/>
        <v>79801</v>
      </c>
      <c r="P264" s="82">
        <f t="shared" si="13"/>
        <v>269932</v>
      </c>
      <c r="Q264" s="82">
        <f t="shared" si="13"/>
        <v>5831</v>
      </c>
      <c r="S264" s="82">
        <f t="shared" si="14"/>
        <v>269932</v>
      </c>
      <c r="T264" s="82">
        <f t="shared" si="14"/>
        <v>111925</v>
      </c>
      <c r="V264" s="82">
        <f t="shared" si="15"/>
        <v>269932</v>
      </c>
      <c r="W264" s="82">
        <f t="shared" si="15"/>
        <v>104006</v>
      </c>
    </row>
    <row r="265" spans="2:23" x14ac:dyDescent="0.25">
      <c r="B265" s="1" t="s">
        <v>194</v>
      </c>
      <c r="C265" s="10"/>
      <c r="D265" s="82">
        <f t="shared" si="6"/>
        <v>7000</v>
      </c>
      <c r="E265" s="82">
        <f t="shared" si="6"/>
        <v>0</v>
      </c>
      <c r="G265" s="82">
        <f t="shared" si="6"/>
        <v>7000</v>
      </c>
      <c r="H265" s="82">
        <f t="shared" si="6"/>
        <v>403</v>
      </c>
      <c r="J265" s="82">
        <f t="shared" si="7"/>
        <v>7000</v>
      </c>
      <c r="K265" s="82">
        <f t="shared" si="7"/>
        <v>0</v>
      </c>
      <c r="M265" s="82">
        <f t="shared" si="12"/>
        <v>7000</v>
      </c>
      <c r="N265" s="82">
        <f t="shared" si="12"/>
        <v>2294</v>
      </c>
      <c r="P265" s="82">
        <f t="shared" si="13"/>
        <v>7000</v>
      </c>
      <c r="Q265" s="82">
        <f t="shared" si="13"/>
        <v>169</v>
      </c>
      <c r="S265" s="82">
        <f t="shared" si="14"/>
        <v>7000</v>
      </c>
      <c r="T265" s="82">
        <f t="shared" si="14"/>
        <v>3219</v>
      </c>
      <c r="V265" s="82">
        <f t="shared" si="15"/>
        <v>7000</v>
      </c>
      <c r="W265" s="82">
        <f t="shared" si="15"/>
        <v>2989</v>
      </c>
    </row>
    <row r="266" spans="2:23" x14ac:dyDescent="0.25">
      <c r="B266" s="1" t="s">
        <v>259</v>
      </c>
      <c r="C266" s="10"/>
      <c r="D266" s="82">
        <f t="shared" si="6"/>
        <v>1907</v>
      </c>
      <c r="E266" s="82">
        <f t="shared" si="6"/>
        <v>0</v>
      </c>
      <c r="G266" s="82">
        <f t="shared" si="6"/>
        <v>2854</v>
      </c>
      <c r="H266" s="82">
        <f t="shared" si="6"/>
        <v>0</v>
      </c>
      <c r="J266" s="82">
        <f t="shared" si="7"/>
        <v>2415</v>
      </c>
      <c r="K266" s="82">
        <f t="shared" si="7"/>
        <v>0</v>
      </c>
      <c r="M266" s="82">
        <f t="shared" ref="M266:N281" si="16">SUMIF($B$15:$B$203,$B266,M$15:M$203)</f>
        <v>4088</v>
      </c>
      <c r="N266" s="82">
        <f t="shared" si="16"/>
        <v>0</v>
      </c>
      <c r="P266" s="82">
        <f t="shared" ref="P266:Q281" si="17">SUMIF($B$15:$B$203,$B266,P$15:P$203)</f>
        <v>3290</v>
      </c>
      <c r="Q266" s="82">
        <f t="shared" si="17"/>
        <v>0</v>
      </c>
      <c r="S266" s="82">
        <f t="shared" ref="S266:T281" si="18">SUMIF($B$15:$B$203,$B266,S$15:S$203)</f>
        <v>4362</v>
      </c>
      <c r="T266" s="82">
        <f t="shared" si="18"/>
        <v>0</v>
      </c>
      <c r="V266" s="82">
        <f t="shared" ref="V266:W281" si="19">SUMIF($B$15:$B$203,$B266,V$15:V$203)</f>
        <v>4362</v>
      </c>
      <c r="W266" s="82">
        <f t="shared" si="19"/>
        <v>0</v>
      </c>
    </row>
    <row r="267" spans="2:23" x14ac:dyDescent="0.25">
      <c r="B267" s="1" t="s">
        <v>217</v>
      </c>
      <c r="C267" s="10"/>
      <c r="D267" s="82">
        <f t="shared" si="6"/>
        <v>16495</v>
      </c>
      <c r="E267" s="82">
        <f t="shared" si="6"/>
        <v>0</v>
      </c>
      <c r="G267" s="82">
        <f t="shared" si="6"/>
        <v>16495</v>
      </c>
      <c r="H267" s="82">
        <f t="shared" si="6"/>
        <v>0</v>
      </c>
      <c r="J267" s="82">
        <f t="shared" si="7"/>
        <v>16495</v>
      </c>
      <c r="K267" s="82">
        <f t="shared" si="7"/>
        <v>0</v>
      </c>
      <c r="M267" s="82">
        <f t="shared" si="16"/>
        <v>16495</v>
      </c>
      <c r="N267" s="82">
        <f t="shared" si="16"/>
        <v>0</v>
      </c>
      <c r="P267" s="82">
        <f t="shared" si="17"/>
        <v>16495</v>
      </c>
      <c r="Q267" s="82">
        <f t="shared" si="17"/>
        <v>184</v>
      </c>
      <c r="S267" s="82">
        <f t="shared" si="18"/>
        <v>16495</v>
      </c>
      <c r="T267" s="82">
        <f t="shared" si="18"/>
        <v>0</v>
      </c>
      <c r="V267" s="82">
        <f t="shared" si="19"/>
        <v>16495</v>
      </c>
      <c r="W267" s="82">
        <f t="shared" si="19"/>
        <v>0</v>
      </c>
    </row>
    <row r="268" spans="2:23" x14ac:dyDescent="0.25">
      <c r="B268" s="1" t="s">
        <v>97</v>
      </c>
      <c r="C268" s="10"/>
      <c r="D268" s="82">
        <f t="shared" si="6"/>
        <v>250081</v>
      </c>
      <c r="E268" s="82">
        <f t="shared" si="6"/>
        <v>0</v>
      </c>
      <c r="G268" s="82">
        <f t="shared" si="6"/>
        <v>250081</v>
      </c>
      <c r="H268" s="82">
        <f t="shared" si="6"/>
        <v>12421</v>
      </c>
      <c r="J268" s="82">
        <f t="shared" si="7"/>
        <v>250081</v>
      </c>
      <c r="K268" s="82">
        <f t="shared" si="7"/>
        <v>0</v>
      </c>
      <c r="M268" s="82">
        <f t="shared" si="16"/>
        <v>250081</v>
      </c>
      <c r="N268" s="82">
        <f t="shared" si="16"/>
        <v>70862</v>
      </c>
      <c r="P268" s="82">
        <f t="shared" si="17"/>
        <v>250081</v>
      </c>
      <c r="Q268" s="82">
        <f t="shared" si="17"/>
        <v>5179</v>
      </c>
      <c r="S268" s="82">
        <f t="shared" si="18"/>
        <v>250081</v>
      </c>
      <c r="T268" s="82">
        <f t="shared" si="18"/>
        <v>99388</v>
      </c>
      <c r="V268" s="82">
        <f t="shared" si="19"/>
        <v>250081</v>
      </c>
      <c r="W268" s="82">
        <f t="shared" si="19"/>
        <v>92358</v>
      </c>
    </row>
    <row r="269" spans="2:23" x14ac:dyDescent="0.25">
      <c r="B269" s="1" t="s">
        <v>102</v>
      </c>
      <c r="C269" s="10"/>
      <c r="D269" s="82">
        <f t="shared" si="6"/>
        <v>3975</v>
      </c>
      <c r="E269" s="82">
        <f t="shared" si="6"/>
        <v>0</v>
      </c>
      <c r="G269" s="82">
        <f t="shared" si="6"/>
        <v>3975</v>
      </c>
      <c r="H269" s="82">
        <f t="shared" si="6"/>
        <v>0</v>
      </c>
      <c r="J269" s="82">
        <f t="shared" si="7"/>
        <v>3975</v>
      </c>
      <c r="K269" s="82">
        <f t="shared" si="7"/>
        <v>0</v>
      </c>
      <c r="M269" s="82">
        <f t="shared" si="16"/>
        <v>3975</v>
      </c>
      <c r="N269" s="82">
        <f t="shared" si="16"/>
        <v>0</v>
      </c>
      <c r="P269" s="82">
        <f t="shared" si="17"/>
        <v>3975</v>
      </c>
      <c r="Q269" s="82">
        <f t="shared" si="17"/>
        <v>0</v>
      </c>
      <c r="S269" s="82">
        <f t="shared" si="18"/>
        <v>3975</v>
      </c>
      <c r="T269" s="82">
        <f t="shared" si="18"/>
        <v>0</v>
      </c>
      <c r="V269" s="82">
        <f t="shared" si="19"/>
        <v>3975</v>
      </c>
      <c r="W269" s="82">
        <f t="shared" si="19"/>
        <v>0</v>
      </c>
    </row>
    <row r="270" spans="2:23" x14ac:dyDescent="0.25">
      <c r="B270" s="1" t="s">
        <v>188</v>
      </c>
      <c r="C270" s="10"/>
      <c r="D270" s="82">
        <f t="shared" si="6"/>
        <v>4604</v>
      </c>
      <c r="E270" s="82">
        <f t="shared" si="6"/>
        <v>0</v>
      </c>
      <c r="G270" s="82">
        <f t="shared" si="6"/>
        <v>4604</v>
      </c>
      <c r="H270" s="82">
        <f t="shared" si="6"/>
        <v>0</v>
      </c>
      <c r="J270" s="82">
        <f t="shared" si="7"/>
        <v>4604</v>
      </c>
      <c r="K270" s="82">
        <f t="shared" si="7"/>
        <v>0</v>
      </c>
      <c r="M270" s="82">
        <f t="shared" si="16"/>
        <v>4604</v>
      </c>
      <c r="N270" s="82">
        <f t="shared" si="16"/>
        <v>0</v>
      </c>
      <c r="P270" s="82">
        <f t="shared" si="17"/>
        <v>4604</v>
      </c>
      <c r="Q270" s="82">
        <f t="shared" si="17"/>
        <v>0</v>
      </c>
      <c r="S270" s="82">
        <f t="shared" si="18"/>
        <v>4604</v>
      </c>
      <c r="T270" s="82">
        <f t="shared" si="18"/>
        <v>0</v>
      </c>
      <c r="V270" s="82">
        <f t="shared" si="19"/>
        <v>4604</v>
      </c>
      <c r="W270" s="82">
        <f t="shared" si="19"/>
        <v>0</v>
      </c>
    </row>
    <row r="271" spans="2:23" x14ac:dyDescent="0.25">
      <c r="B271" s="1" t="s">
        <v>261</v>
      </c>
      <c r="C271" s="10"/>
      <c r="D271" s="82">
        <f t="shared" si="6"/>
        <v>1310</v>
      </c>
      <c r="E271" s="82">
        <f t="shared" si="6"/>
        <v>0</v>
      </c>
      <c r="G271" s="82">
        <f t="shared" si="6"/>
        <v>1967</v>
      </c>
      <c r="H271" s="82">
        <f t="shared" si="6"/>
        <v>0</v>
      </c>
      <c r="J271" s="82">
        <f t="shared" si="7"/>
        <v>1909</v>
      </c>
      <c r="K271" s="82">
        <f t="shared" si="7"/>
        <v>0</v>
      </c>
      <c r="M271" s="82">
        <f t="shared" si="16"/>
        <v>2320</v>
      </c>
      <c r="N271" s="82">
        <f t="shared" si="16"/>
        <v>0</v>
      </c>
      <c r="P271" s="82">
        <f t="shared" si="17"/>
        <v>1915</v>
      </c>
      <c r="Q271" s="82">
        <f t="shared" si="17"/>
        <v>0</v>
      </c>
      <c r="S271" s="82">
        <f t="shared" si="18"/>
        <v>2320</v>
      </c>
      <c r="T271" s="82">
        <f t="shared" si="18"/>
        <v>0</v>
      </c>
      <c r="V271" s="82">
        <f t="shared" si="19"/>
        <v>2320</v>
      </c>
      <c r="W271" s="82">
        <f t="shared" si="19"/>
        <v>0</v>
      </c>
    </row>
    <row r="272" spans="2:23" x14ac:dyDescent="0.25">
      <c r="B272" s="1" t="s">
        <v>104</v>
      </c>
      <c r="C272" s="10"/>
      <c r="D272" s="82">
        <f t="shared" si="6"/>
        <v>471</v>
      </c>
      <c r="E272" s="82">
        <f t="shared" si="6"/>
        <v>0</v>
      </c>
      <c r="G272" s="82">
        <f t="shared" si="6"/>
        <v>471</v>
      </c>
      <c r="H272" s="82">
        <f t="shared" si="6"/>
        <v>15</v>
      </c>
      <c r="J272" s="82">
        <f t="shared" si="7"/>
        <v>471</v>
      </c>
      <c r="K272" s="82">
        <f t="shared" si="7"/>
        <v>0</v>
      </c>
      <c r="M272" s="82">
        <f t="shared" si="16"/>
        <v>471</v>
      </c>
      <c r="N272" s="82">
        <f t="shared" si="16"/>
        <v>125</v>
      </c>
      <c r="P272" s="82">
        <f t="shared" si="17"/>
        <v>471</v>
      </c>
      <c r="Q272" s="82">
        <f t="shared" si="17"/>
        <v>8</v>
      </c>
      <c r="S272" s="82">
        <f t="shared" si="18"/>
        <v>471</v>
      </c>
      <c r="T272" s="82">
        <f t="shared" si="18"/>
        <v>203</v>
      </c>
      <c r="V272" s="82">
        <f t="shared" si="19"/>
        <v>471</v>
      </c>
      <c r="W272" s="82">
        <f t="shared" si="19"/>
        <v>174</v>
      </c>
    </row>
    <row r="273" spans="2:23" x14ac:dyDescent="0.25">
      <c r="B273" s="1" t="s">
        <v>263</v>
      </c>
      <c r="C273" s="10"/>
      <c r="D273" s="82">
        <f t="shared" si="6"/>
        <v>321</v>
      </c>
      <c r="E273" s="82">
        <f t="shared" si="6"/>
        <v>0</v>
      </c>
      <c r="G273" s="82">
        <f t="shared" si="6"/>
        <v>508</v>
      </c>
      <c r="H273" s="82">
        <f t="shared" si="6"/>
        <v>0</v>
      </c>
      <c r="J273" s="82">
        <f t="shared" si="7"/>
        <v>250</v>
      </c>
      <c r="K273" s="82">
        <f t="shared" si="7"/>
        <v>0</v>
      </c>
      <c r="M273" s="82">
        <f t="shared" si="16"/>
        <v>513</v>
      </c>
      <c r="N273" s="82">
        <f t="shared" si="16"/>
        <v>0</v>
      </c>
      <c r="P273" s="82">
        <f t="shared" si="17"/>
        <v>340</v>
      </c>
      <c r="Q273" s="82">
        <f t="shared" si="17"/>
        <v>0</v>
      </c>
      <c r="S273" s="82">
        <f t="shared" si="18"/>
        <v>626</v>
      </c>
      <c r="T273" s="82">
        <f t="shared" si="18"/>
        <v>0</v>
      </c>
      <c r="V273" s="82">
        <f t="shared" si="19"/>
        <v>626</v>
      </c>
      <c r="W273" s="82">
        <f t="shared" si="19"/>
        <v>0</v>
      </c>
    </row>
    <row r="274" spans="2:23" x14ac:dyDescent="0.25">
      <c r="B274" s="1" t="s">
        <v>106</v>
      </c>
      <c r="C274" s="10"/>
      <c r="D274" s="82">
        <f t="shared" si="6"/>
        <v>11418</v>
      </c>
      <c r="E274" s="82">
        <f t="shared" si="6"/>
        <v>0</v>
      </c>
      <c r="G274" s="82">
        <f t="shared" si="6"/>
        <v>11418</v>
      </c>
      <c r="H274" s="82">
        <f t="shared" si="6"/>
        <v>0</v>
      </c>
      <c r="J274" s="82">
        <f t="shared" si="7"/>
        <v>11418</v>
      </c>
      <c r="K274" s="82">
        <f t="shared" si="7"/>
        <v>0</v>
      </c>
      <c r="M274" s="82">
        <f t="shared" si="16"/>
        <v>11418</v>
      </c>
      <c r="N274" s="82">
        <f t="shared" si="16"/>
        <v>0</v>
      </c>
      <c r="P274" s="82">
        <f t="shared" si="17"/>
        <v>11418</v>
      </c>
      <c r="Q274" s="82">
        <f t="shared" si="17"/>
        <v>0</v>
      </c>
      <c r="S274" s="82">
        <f t="shared" si="18"/>
        <v>11418</v>
      </c>
      <c r="T274" s="82">
        <f t="shared" si="18"/>
        <v>0</v>
      </c>
      <c r="V274" s="82">
        <f t="shared" si="19"/>
        <v>11418</v>
      </c>
      <c r="W274" s="82">
        <f t="shared" si="19"/>
        <v>0</v>
      </c>
    </row>
    <row r="275" spans="2:23" x14ac:dyDescent="0.25">
      <c r="B275" s="1" t="s">
        <v>108</v>
      </c>
      <c r="C275" s="10"/>
      <c r="D275" s="82">
        <f t="shared" si="6"/>
        <v>148956</v>
      </c>
      <c r="E275" s="82">
        <f t="shared" si="6"/>
        <v>0</v>
      </c>
      <c r="G275" s="82">
        <f t="shared" si="6"/>
        <v>148956</v>
      </c>
      <c r="H275" s="82">
        <f t="shared" si="6"/>
        <v>0</v>
      </c>
      <c r="J275" s="82">
        <f t="shared" si="7"/>
        <v>148956</v>
      </c>
      <c r="K275" s="82">
        <f t="shared" si="7"/>
        <v>0</v>
      </c>
      <c r="M275" s="82">
        <f t="shared" si="16"/>
        <v>148956</v>
      </c>
      <c r="N275" s="82">
        <f t="shared" si="16"/>
        <v>11074</v>
      </c>
      <c r="P275" s="82">
        <f t="shared" si="17"/>
        <v>148956</v>
      </c>
      <c r="Q275" s="82">
        <f t="shared" si="17"/>
        <v>0</v>
      </c>
      <c r="S275" s="82">
        <f t="shared" si="18"/>
        <v>148956</v>
      </c>
      <c r="T275" s="82">
        <f t="shared" si="18"/>
        <v>17792</v>
      </c>
      <c r="V275" s="82">
        <f t="shared" si="19"/>
        <v>148956</v>
      </c>
      <c r="W275" s="82">
        <f t="shared" si="19"/>
        <v>10193</v>
      </c>
    </row>
    <row r="276" spans="2:23" x14ac:dyDescent="0.25">
      <c r="B276" s="1" t="s">
        <v>300</v>
      </c>
      <c r="C276" s="10"/>
      <c r="D276" s="82">
        <f t="shared" si="6"/>
        <v>23000</v>
      </c>
      <c r="E276" s="82">
        <f t="shared" si="6"/>
        <v>0</v>
      </c>
      <c r="G276" s="82">
        <f t="shared" si="6"/>
        <v>8975</v>
      </c>
      <c r="H276" s="82">
        <f t="shared" si="6"/>
        <v>264</v>
      </c>
      <c r="J276" s="82">
        <f t="shared" si="7"/>
        <v>7771</v>
      </c>
      <c r="K276" s="82">
        <f t="shared" si="7"/>
        <v>0</v>
      </c>
      <c r="M276" s="82">
        <f t="shared" si="16"/>
        <v>52949</v>
      </c>
      <c r="N276" s="82">
        <f t="shared" si="16"/>
        <v>30572</v>
      </c>
      <c r="P276" s="82">
        <f t="shared" si="17"/>
        <v>4662</v>
      </c>
      <c r="Q276" s="82">
        <f t="shared" si="17"/>
        <v>64</v>
      </c>
      <c r="S276" s="82">
        <f t="shared" si="18"/>
        <v>30000</v>
      </c>
      <c r="T276" s="82">
        <f t="shared" si="18"/>
        <v>14675</v>
      </c>
      <c r="V276" s="82">
        <f t="shared" si="19"/>
        <v>30000</v>
      </c>
      <c r="W276" s="82">
        <f t="shared" si="19"/>
        <v>11927</v>
      </c>
    </row>
    <row r="277" spans="2:23" x14ac:dyDescent="0.25">
      <c r="B277" s="1" t="s">
        <v>110</v>
      </c>
      <c r="C277" s="10"/>
      <c r="D277" s="82">
        <f t="shared" si="6"/>
        <v>5909</v>
      </c>
      <c r="E277" s="82">
        <f t="shared" si="6"/>
        <v>0</v>
      </c>
      <c r="G277" s="82">
        <f t="shared" si="6"/>
        <v>5909</v>
      </c>
      <c r="H277" s="82">
        <f t="shared" si="6"/>
        <v>175</v>
      </c>
      <c r="J277" s="82">
        <f t="shared" si="7"/>
        <v>5909</v>
      </c>
      <c r="K277" s="82">
        <f t="shared" si="7"/>
        <v>0</v>
      </c>
      <c r="M277" s="82">
        <f t="shared" si="16"/>
        <v>5909</v>
      </c>
      <c r="N277" s="82">
        <f t="shared" si="16"/>
        <v>1527</v>
      </c>
      <c r="P277" s="82">
        <f t="shared" si="17"/>
        <v>5909</v>
      </c>
      <c r="Q277" s="82">
        <f t="shared" si="17"/>
        <v>81</v>
      </c>
      <c r="S277" s="82">
        <f t="shared" si="18"/>
        <v>5909</v>
      </c>
      <c r="T277" s="82">
        <f t="shared" si="18"/>
        <v>2497</v>
      </c>
      <c r="V277" s="82">
        <f t="shared" si="19"/>
        <v>5909</v>
      </c>
      <c r="W277" s="82">
        <f t="shared" si="19"/>
        <v>2139</v>
      </c>
    </row>
    <row r="278" spans="2:23" x14ac:dyDescent="0.25">
      <c r="B278" s="1" t="s">
        <v>112</v>
      </c>
      <c r="C278" s="10"/>
      <c r="D278" s="82">
        <f t="shared" si="6"/>
        <v>7161</v>
      </c>
      <c r="E278" s="82">
        <f t="shared" si="6"/>
        <v>0</v>
      </c>
      <c r="G278" s="82">
        <f t="shared" si="6"/>
        <v>7161</v>
      </c>
      <c r="H278" s="82">
        <f t="shared" si="6"/>
        <v>412</v>
      </c>
      <c r="J278" s="82">
        <f t="shared" si="7"/>
        <v>7161</v>
      </c>
      <c r="K278" s="82">
        <f t="shared" si="7"/>
        <v>0</v>
      </c>
      <c r="M278" s="82">
        <f t="shared" si="16"/>
        <v>7161</v>
      </c>
      <c r="N278" s="82">
        <f t="shared" si="16"/>
        <v>2485</v>
      </c>
      <c r="P278" s="82">
        <f t="shared" si="17"/>
        <v>7161</v>
      </c>
      <c r="Q278" s="82">
        <f t="shared" si="17"/>
        <v>172</v>
      </c>
      <c r="S278" s="82">
        <f t="shared" si="18"/>
        <v>7161</v>
      </c>
      <c r="T278" s="82">
        <f t="shared" si="18"/>
        <v>3698</v>
      </c>
      <c r="V278" s="82">
        <f t="shared" si="19"/>
        <v>7161</v>
      </c>
      <c r="W278" s="82">
        <f t="shared" si="19"/>
        <v>3251</v>
      </c>
    </row>
    <row r="279" spans="2:23" x14ac:dyDescent="0.25">
      <c r="B279" s="1" t="s">
        <v>190</v>
      </c>
      <c r="C279" s="10"/>
      <c r="D279" s="82">
        <f t="shared" si="6"/>
        <v>5849</v>
      </c>
      <c r="E279" s="82">
        <f t="shared" si="6"/>
        <v>0</v>
      </c>
      <c r="G279" s="82">
        <f t="shared" si="6"/>
        <v>7207</v>
      </c>
      <c r="H279" s="82">
        <f t="shared" si="6"/>
        <v>0</v>
      </c>
      <c r="J279" s="82">
        <f t="shared" si="7"/>
        <v>5948</v>
      </c>
      <c r="K279" s="82">
        <f t="shared" si="7"/>
        <v>0</v>
      </c>
      <c r="M279" s="82">
        <f t="shared" si="16"/>
        <v>10326</v>
      </c>
      <c r="N279" s="82">
        <f t="shared" si="16"/>
        <v>0</v>
      </c>
      <c r="P279" s="82">
        <f t="shared" si="17"/>
        <v>5664</v>
      </c>
      <c r="Q279" s="82">
        <f t="shared" si="17"/>
        <v>0</v>
      </c>
      <c r="S279" s="82">
        <f t="shared" si="18"/>
        <v>10326</v>
      </c>
      <c r="T279" s="82">
        <f t="shared" si="18"/>
        <v>0</v>
      </c>
      <c r="V279" s="82">
        <f t="shared" si="19"/>
        <v>10326</v>
      </c>
      <c r="W279" s="82">
        <f t="shared" si="19"/>
        <v>0</v>
      </c>
    </row>
    <row r="280" spans="2:23" x14ac:dyDescent="0.25">
      <c r="B280" s="1" t="s">
        <v>302</v>
      </c>
      <c r="C280" s="10"/>
      <c r="D280" s="82">
        <f t="shared" si="6"/>
        <v>12419</v>
      </c>
      <c r="E280" s="82">
        <f t="shared" si="6"/>
        <v>0</v>
      </c>
      <c r="G280" s="82">
        <f t="shared" si="6"/>
        <v>18480</v>
      </c>
      <c r="H280" s="82">
        <f t="shared" si="6"/>
        <v>1</v>
      </c>
      <c r="J280" s="82">
        <f t="shared" si="7"/>
        <v>6539</v>
      </c>
      <c r="K280" s="82">
        <f t="shared" si="7"/>
        <v>0</v>
      </c>
      <c r="M280" s="82">
        <f t="shared" si="16"/>
        <v>18033</v>
      </c>
      <c r="N280" s="82">
        <f t="shared" si="16"/>
        <v>28</v>
      </c>
      <c r="P280" s="82">
        <f t="shared" si="17"/>
        <v>7908</v>
      </c>
      <c r="Q280" s="82">
        <f t="shared" si="17"/>
        <v>3</v>
      </c>
      <c r="S280" s="82">
        <f t="shared" si="18"/>
        <v>26000</v>
      </c>
      <c r="T280" s="82">
        <f t="shared" si="18"/>
        <v>8</v>
      </c>
      <c r="V280" s="82">
        <f t="shared" si="19"/>
        <v>24000</v>
      </c>
      <c r="W280" s="82">
        <f t="shared" si="19"/>
        <v>36</v>
      </c>
    </row>
    <row r="281" spans="2:23" x14ac:dyDescent="0.25">
      <c r="B281" s="1" t="s">
        <v>266</v>
      </c>
      <c r="C281" s="10"/>
      <c r="D281" s="82">
        <f t="shared" si="6"/>
        <v>148</v>
      </c>
      <c r="E281" s="82">
        <f t="shared" si="6"/>
        <v>0</v>
      </c>
      <c r="G281" s="82">
        <f t="shared" si="6"/>
        <v>174</v>
      </c>
      <c r="H281" s="82">
        <f t="shared" si="6"/>
        <v>0</v>
      </c>
      <c r="J281" s="82">
        <f t="shared" si="7"/>
        <v>20</v>
      </c>
      <c r="K281" s="82">
        <f t="shared" si="7"/>
        <v>0</v>
      </c>
      <c r="M281" s="82">
        <f t="shared" si="16"/>
        <v>64</v>
      </c>
      <c r="N281" s="82">
        <f t="shared" si="16"/>
        <v>0</v>
      </c>
      <c r="P281" s="82">
        <f t="shared" si="17"/>
        <v>17</v>
      </c>
      <c r="Q281" s="82">
        <f t="shared" si="17"/>
        <v>0</v>
      </c>
      <c r="S281" s="82">
        <f t="shared" si="18"/>
        <v>174</v>
      </c>
      <c r="T281" s="82">
        <f t="shared" si="18"/>
        <v>0</v>
      </c>
      <c r="V281" s="82">
        <f t="shared" si="19"/>
        <v>174</v>
      </c>
      <c r="W281" s="82">
        <f t="shared" si="19"/>
        <v>0</v>
      </c>
    </row>
    <row r="282" spans="2:23" x14ac:dyDescent="0.25">
      <c r="B282" s="1" t="s">
        <v>114</v>
      </c>
      <c r="C282" s="10"/>
      <c r="D282" s="82">
        <f t="shared" si="6"/>
        <v>18950</v>
      </c>
      <c r="E282" s="82">
        <f t="shared" si="6"/>
        <v>0</v>
      </c>
      <c r="G282" s="82">
        <f t="shared" si="6"/>
        <v>18950</v>
      </c>
      <c r="H282" s="82">
        <f>SUMIF($B$15:$B$203,$B282,H$15:H$203)</f>
        <v>243</v>
      </c>
      <c r="J282" s="82">
        <f t="shared" si="7"/>
        <v>18950</v>
      </c>
      <c r="K282" s="82">
        <f t="shared" si="7"/>
        <v>0</v>
      </c>
      <c r="M282" s="82">
        <f>SUMIF($B$15:$B$203,$B282,M$15:M$203)</f>
        <v>18950</v>
      </c>
      <c r="N282" s="82">
        <f>SUMIF($B$15:$B$203,$B282,N$15:N$203)</f>
        <v>2114</v>
      </c>
      <c r="P282" s="82">
        <f t="shared" ref="P282:Q297" si="20">SUMIF($B$15:$B$203,$B282,P$15:P$203)</f>
        <v>18950</v>
      </c>
      <c r="Q282" s="82">
        <f t="shared" si="20"/>
        <v>114</v>
      </c>
      <c r="S282" s="82">
        <f t="shared" ref="S282:T297" si="21">SUMIF($B$15:$B$203,$B282,S$15:S$203)</f>
        <v>18950</v>
      </c>
      <c r="T282" s="82">
        <f t="shared" si="21"/>
        <v>3453</v>
      </c>
      <c r="V282" s="82">
        <f t="shared" ref="V282:W297" si="22">SUMIF($B$15:$B$203,$B282,V$15:V$203)</f>
        <v>18950</v>
      </c>
      <c r="W282" s="82">
        <f t="shared" si="22"/>
        <v>2956</v>
      </c>
    </row>
    <row r="283" spans="2:23" x14ac:dyDescent="0.25">
      <c r="B283" s="1" t="s">
        <v>41</v>
      </c>
      <c r="C283" s="10"/>
      <c r="D283" s="82">
        <f t="shared" ref="D283:N319" si="23">SUMIF($B$15:$B$203,$B283,D$15:D$203)</f>
        <v>85000</v>
      </c>
      <c r="E283" s="82">
        <f t="shared" si="23"/>
        <v>0</v>
      </c>
      <c r="G283" s="82">
        <f t="shared" si="23"/>
        <v>85000</v>
      </c>
      <c r="H283" s="82">
        <f t="shared" si="23"/>
        <v>0</v>
      </c>
      <c r="J283" s="82">
        <f t="shared" si="23"/>
        <v>85000</v>
      </c>
      <c r="K283" s="82">
        <f t="shared" si="23"/>
        <v>0</v>
      </c>
      <c r="M283" s="82">
        <f t="shared" si="23"/>
        <v>85000</v>
      </c>
      <c r="N283" s="82">
        <f t="shared" si="23"/>
        <v>0</v>
      </c>
      <c r="P283" s="82">
        <f t="shared" si="20"/>
        <v>85000</v>
      </c>
      <c r="Q283" s="82">
        <f t="shared" si="20"/>
        <v>0</v>
      </c>
      <c r="S283" s="82">
        <f t="shared" si="21"/>
        <v>85000</v>
      </c>
      <c r="T283" s="82">
        <f t="shared" si="21"/>
        <v>0</v>
      </c>
      <c r="V283" s="82">
        <f t="shared" si="22"/>
        <v>85000</v>
      </c>
      <c r="W283" s="82">
        <f t="shared" si="22"/>
        <v>0</v>
      </c>
    </row>
    <row r="284" spans="2:23" x14ac:dyDescent="0.25">
      <c r="B284" s="1" t="s">
        <v>31</v>
      </c>
      <c r="C284" s="10"/>
      <c r="D284" s="82">
        <f t="shared" si="23"/>
        <v>111650</v>
      </c>
      <c r="E284" s="82">
        <f t="shared" si="23"/>
        <v>0</v>
      </c>
      <c r="G284" s="82">
        <f t="shared" si="23"/>
        <v>111650</v>
      </c>
      <c r="H284" s="82">
        <f t="shared" si="23"/>
        <v>0</v>
      </c>
      <c r="J284" s="82">
        <f t="shared" si="23"/>
        <v>111650</v>
      </c>
      <c r="K284" s="82">
        <f t="shared" si="23"/>
        <v>0</v>
      </c>
      <c r="M284" s="82">
        <f t="shared" si="23"/>
        <v>111650</v>
      </c>
      <c r="N284" s="82">
        <f t="shared" si="23"/>
        <v>3059</v>
      </c>
      <c r="P284" s="82">
        <f t="shared" si="20"/>
        <v>111650</v>
      </c>
      <c r="Q284" s="82">
        <f t="shared" si="20"/>
        <v>183</v>
      </c>
      <c r="S284" s="82">
        <f t="shared" si="21"/>
        <v>111650</v>
      </c>
      <c r="T284" s="82">
        <f t="shared" si="21"/>
        <v>5480</v>
      </c>
      <c r="V284" s="82">
        <f t="shared" si="22"/>
        <v>111650</v>
      </c>
      <c r="W284" s="82">
        <f t="shared" si="22"/>
        <v>4472</v>
      </c>
    </row>
    <row r="285" spans="2:23" x14ac:dyDescent="0.25">
      <c r="B285" s="1" t="s">
        <v>121</v>
      </c>
      <c r="C285" s="10"/>
      <c r="D285" s="82">
        <f t="shared" si="23"/>
        <v>2665</v>
      </c>
      <c r="E285" s="82">
        <f t="shared" si="23"/>
        <v>0</v>
      </c>
      <c r="G285" s="82">
        <f t="shared" si="23"/>
        <v>2665</v>
      </c>
      <c r="H285" s="82">
        <f t="shared" si="23"/>
        <v>0</v>
      </c>
      <c r="J285" s="82">
        <f t="shared" si="23"/>
        <v>2665</v>
      </c>
      <c r="K285" s="82">
        <f t="shared" si="23"/>
        <v>0</v>
      </c>
      <c r="M285" s="82">
        <f t="shared" si="23"/>
        <v>2665</v>
      </c>
      <c r="N285" s="82">
        <f t="shared" si="23"/>
        <v>0</v>
      </c>
      <c r="P285" s="82">
        <f t="shared" si="20"/>
        <v>2665</v>
      </c>
      <c r="Q285" s="82">
        <f t="shared" si="20"/>
        <v>0</v>
      </c>
      <c r="S285" s="82">
        <f t="shared" si="21"/>
        <v>2665</v>
      </c>
      <c r="T285" s="82">
        <f t="shared" si="21"/>
        <v>0</v>
      </c>
      <c r="V285" s="82">
        <f t="shared" si="22"/>
        <v>2665</v>
      </c>
      <c r="W285" s="82">
        <f t="shared" si="22"/>
        <v>0</v>
      </c>
    </row>
    <row r="286" spans="2:23" x14ac:dyDescent="0.25">
      <c r="B286" s="1" t="s">
        <v>220</v>
      </c>
      <c r="C286" s="10"/>
      <c r="D286" s="82">
        <f t="shared" si="23"/>
        <v>25575</v>
      </c>
      <c r="E286" s="82">
        <f t="shared" si="23"/>
        <v>0</v>
      </c>
      <c r="G286" s="82">
        <f t="shared" si="23"/>
        <v>25575</v>
      </c>
      <c r="H286" s="82">
        <f t="shared" si="23"/>
        <v>0</v>
      </c>
      <c r="J286" s="82">
        <f t="shared" si="23"/>
        <v>25575</v>
      </c>
      <c r="K286" s="82">
        <f t="shared" si="23"/>
        <v>0</v>
      </c>
      <c r="M286" s="82">
        <f t="shared" si="23"/>
        <v>25575</v>
      </c>
      <c r="N286" s="82">
        <f t="shared" si="23"/>
        <v>0</v>
      </c>
      <c r="P286" s="82">
        <f t="shared" si="20"/>
        <v>25575</v>
      </c>
      <c r="Q286" s="82">
        <f t="shared" si="20"/>
        <v>0</v>
      </c>
      <c r="S286" s="82">
        <f t="shared" si="21"/>
        <v>25575</v>
      </c>
      <c r="T286" s="82">
        <f t="shared" si="21"/>
        <v>0</v>
      </c>
      <c r="V286" s="82">
        <f t="shared" si="22"/>
        <v>25575</v>
      </c>
      <c r="W286" s="82">
        <f t="shared" si="22"/>
        <v>0</v>
      </c>
    </row>
    <row r="287" spans="2:23" x14ac:dyDescent="0.25">
      <c r="B287" s="1" t="s">
        <v>123</v>
      </c>
      <c r="C287" s="10"/>
      <c r="D287" s="82">
        <f t="shared" si="23"/>
        <v>230990</v>
      </c>
      <c r="E287" s="82">
        <f t="shared" si="23"/>
        <v>0</v>
      </c>
      <c r="G287" s="82">
        <f t="shared" si="23"/>
        <v>230990</v>
      </c>
      <c r="H287" s="82">
        <f t="shared" si="23"/>
        <v>0</v>
      </c>
      <c r="J287" s="82">
        <f t="shared" si="23"/>
        <v>230990</v>
      </c>
      <c r="K287" s="82">
        <f t="shared" si="23"/>
        <v>0</v>
      </c>
      <c r="M287" s="82">
        <f t="shared" si="23"/>
        <v>230990</v>
      </c>
      <c r="N287" s="82">
        <f t="shared" si="23"/>
        <v>25262</v>
      </c>
      <c r="P287" s="82">
        <f t="shared" si="20"/>
        <v>230990</v>
      </c>
      <c r="Q287" s="82">
        <f t="shared" si="20"/>
        <v>0</v>
      </c>
      <c r="S287" s="82">
        <f t="shared" si="21"/>
        <v>230990</v>
      </c>
      <c r="T287" s="82">
        <f t="shared" si="21"/>
        <v>31858</v>
      </c>
      <c r="V287" s="82">
        <f t="shared" si="22"/>
        <v>230990</v>
      </c>
      <c r="W287" s="82">
        <f t="shared" si="22"/>
        <v>26059</v>
      </c>
    </row>
    <row r="288" spans="2:23" x14ac:dyDescent="0.25">
      <c r="B288" s="1" t="s">
        <v>203</v>
      </c>
      <c r="C288" s="10"/>
      <c r="D288" s="82">
        <f t="shared" si="23"/>
        <v>12276</v>
      </c>
      <c r="E288" s="82">
        <f t="shared" si="23"/>
        <v>0</v>
      </c>
      <c r="G288" s="82">
        <f t="shared" si="23"/>
        <v>12276</v>
      </c>
      <c r="H288" s="82">
        <f t="shared" si="23"/>
        <v>362</v>
      </c>
      <c r="J288" s="82">
        <f t="shared" si="23"/>
        <v>12276</v>
      </c>
      <c r="K288" s="82">
        <f t="shared" si="23"/>
        <v>0</v>
      </c>
      <c r="M288" s="82">
        <f t="shared" si="23"/>
        <v>12276</v>
      </c>
      <c r="N288" s="82">
        <f t="shared" si="23"/>
        <v>2404</v>
      </c>
      <c r="P288" s="82">
        <f t="shared" si="20"/>
        <v>12276</v>
      </c>
      <c r="Q288" s="82">
        <f t="shared" si="20"/>
        <v>168</v>
      </c>
      <c r="S288" s="82">
        <f t="shared" si="21"/>
        <v>12276</v>
      </c>
      <c r="T288" s="82">
        <f t="shared" si="21"/>
        <v>3910</v>
      </c>
      <c r="V288" s="82">
        <f t="shared" si="22"/>
        <v>12276</v>
      </c>
      <c r="W288" s="82">
        <f t="shared" si="22"/>
        <v>2643</v>
      </c>
    </row>
    <row r="289" spans="2:23" x14ac:dyDescent="0.25">
      <c r="B289" s="1" t="s">
        <v>304</v>
      </c>
      <c r="C289" s="10"/>
      <c r="D289" s="82">
        <f t="shared" si="23"/>
        <v>20256</v>
      </c>
      <c r="E289" s="82">
        <f t="shared" si="23"/>
        <v>0</v>
      </c>
      <c r="G289" s="82">
        <f t="shared" si="23"/>
        <v>38867</v>
      </c>
      <c r="H289" s="82">
        <f t="shared" si="23"/>
        <v>1150</v>
      </c>
      <c r="J289" s="82">
        <f t="shared" si="23"/>
        <v>23225</v>
      </c>
      <c r="K289" s="82">
        <f t="shared" si="23"/>
        <v>0</v>
      </c>
      <c r="M289" s="82">
        <f t="shared" si="23"/>
        <v>57639</v>
      </c>
      <c r="N289" s="82">
        <f t="shared" si="23"/>
        <v>16154</v>
      </c>
      <c r="P289" s="82">
        <f t="shared" si="20"/>
        <v>27194</v>
      </c>
      <c r="Q289" s="82">
        <f t="shared" si="20"/>
        <v>380</v>
      </c>
      <c r="S289" s="82">
        <f t="shared" si="21"/>
        <v>49870</v>
      </c>
      <c r="T289" s="82">
        <f t="shared" si="21"/>
        <v>24421</v>
      </c>
      <c r="V289" s="82">
        <f t="shared" si="22"/>
        <v>49870</v>
      </c>
      <c r="W289" s="82">
        <f t="shared" si="22"/>
        <v>19854</v>
      </c>
    </row>
    <row r="290" spans="2:23" x14ac:dyDescent="0.25">
      <c r="B290" s="1" t="s">
        <v>33</v>
      </c>
      <c r="C290" s="10"/>
      <c r="D290" s="82">
        <f t="shared" si="23"/>
        <v>30575</v>
      </c>
      <c r="E290" s="82">
        <f t="shared" si="23"/>
        <v>0</v>
      </c>
      <c r="G290" s="82">
        <f t="shared" si="23"/>
        <v>30575</v>
      </c>
      <c r="H290" s="82">
        <f t="shared" si="23"/>
        <v>0</v>
      </c>
      <c r="J290" s="82">
        <f t="shared" si="23"/>
        <v>30575</v>
      </c>
      <c r="K290" s="82">
        <f t="shared" si="23"/>
        <v>0</v>
      </c>
      <c r="M290" s="82">
        <f t="shared" si="23"/>
        <v>30575</v>
      </c>
      <c r="N290" s="82">
        <f t="shared" si="23"/>
        <v>0</v>
      </c>
      <c r="P290" s="82">
        <f t="shared" si="20"/>
        <v>30575</v>
      </c>
      <c r="Q290" s="82">
        <f t="shared" si="20"/>
        <v>0</v>
      </c>
      <c r="S290" s="82">
        <f t="shared" si="21"/>
        <v>30575</v>
      </c>
      <c r="T290" s="82">
        <f t="shared" si="21"/>
        <v>0</v>
      </c>
      <c r="V290" s="82">
        <f t="shared" si="22"/>
        <v>30575</v>
      </c>
      <c r="W290" s="82">
        <f t="shared" si="22"/>
        <v>0</v>
      </c>
    </row>
    <row r="291" spans="2:23" x14ac:dyDescent="0.25">
      <c r="B291" s="1" t="s">
        <v>205</v>
      </c>
      <c r="C291" s="10"/>
      <c r="D291" s="82">
        <f t="shared" si="23"/>
        <v>409</v>
      </c>
      <c r="E291" s="82">
        <f t="shared" si="23"/>
        <v>0</v>
      </c>
      <c r="G291" s="82">
        <f t="shared" si="23"/>
        <v>409</v>
      </c>
      <c r="H291" s="82">
        <f t="shared" si="23"/>
        <v>0</v>
      </c>
      <c r="J291" s="82">
        <f t="shared" si="23"/>
        <v>409</v>
      </c>
      <c r="K291" s="82">
        <f t="shared" si="23"/>
        <v>0</v>
      </c>
      <c r="M291" s="82">
        <f t="shared" si="23"/>
        <v>409</v>
      </c>
      <c r="N291" s="82">
        <f t="shared" si="23"/>
        <v>0</v>
      </c>
      <c r="P291" s="82">
        <f t="shared" si="20"/>
        <v>409</v>
      </c>
      <c r="Q291" s="82">
        <f t="shared" si="20"/>
        <v>0</v>
      </c>
      <c r="S291" s="82">
        <f t="shared" si="21"/>
        <v>409</v>
      </c>
      <c r="T291" s="82">
        <f t="shared" si="21"/>
        <v>0</v>
      </c>
      <c r="V291" s="82">
        <f t="shared" si="22"/>
        <v>409</v>
      </c>
      <c r="W291" s="82">
        <f t="shared" si="22"/>
        <v>0</v>
      </c>
    </row>
    <row r="292" spans="2:23" x14ac:dyDescent="0.25">
      <c r="B292" s="1" t="s">
        <v>306</v>
      </c>
      <c r="C292" s="10"/>
      <c r="D292" s="82">
        <f t="shared" si="23"/>
        <v>33215</v>
      </c>
      <c r="E292" s="82">
        <f t="shared" si="23"/>
        <v>0</v>
      </c>
      <c r="G292" s="82">
        <f t="shared" si="23"/>
        <v>113478</v>
      </c>
      <c r="H292" s="82">
        <f t="shared" si="23"/>
        <v>198</v>
      </c>
      <c r="J292" s="82">
        <f t="shared" si="23"/>
        <v>80675</v>
      </c>
      <c r="K292" s="82">
        <f t="shared" si="23"/>
        <v>0</v>
      </c>
      <c r="M292" s="82">
        <f t="shared" si="23"/>
        <v>134365</v>
      </c>
      <c r="N292" s="82">
        <f t="shared" si="23"/>
        <v>14199</v>
      </c>
      <c r="P292" s="82">
        <f t="shared" si="20"/>
        <v>68961</v>
      </c>
      <c r="Q292" s="82">
        <f t="shared" si="20"/>
        <v>179</v>
      </c>
      <c r="S292" s="82">
        <f t="shared" si="21"/>
        <v>183061</v>
      </c>
      <c r="T292" s="82">
        <f t="shared" si="21"/>
        <v>32484</v>
      </c>
      <c r="V292" s="82">
        <f t="shared" si="22"/>
        <v>183061</v>
      </c>
      <c r="W292" s="82">
        <f t="shared" si="22"/>
        <v>26119</v>
      </c>
    </row>
    <row r="293" spans="2:23" x14ac:dyDescent="0.25">
      <c r="B293" s="1" t="s">
        <v>132</v>
      </c>
      <c r="C293" s="10"/>
      <c r="D293" s="82">
        <f t="shared" si="23"/>
        <v>1832</v>
      </c>
      <c r="E293" s="82">
        <f t="shared" si="23"/>
        <v>0</v>
      </c>
      <c r="G293" s="82">
        <f t="shared" si="23"/>
        <v>1832</v>
      </c>
      <c r="H293" s="82">
        <f t="shared" si="23"/>
        <v>0</v>
      </c>
      <c r="J293" s="82">
        <f t="shared" si="23"/>
        <v>1832</v>
      </c>
      <c r="K293" s="82">
        <f t="shared" si="23"/>
        <v>0</v>
      </c>
      <c r="M293" s="82">
        <f t="shared" si="23"/>
        <v>1832</v>
      </c>
      <c r="N293" s="82">
        <f t="shared" si="23"/>
        <v>0</v>
      </c>
      <c r="P293" s="82">
        <f t="shared" si="20"/>
        <v>1832</v>
      </c>
      <c r="Q293" s="82">
        <f t="shared" si="20"/>
        <v>0</v>
      </c>
      <c r="S293" s="82">
        <f t="shared" si="21"/>
        <v>1832</v>
      </c>
      <c r="T293" s="82">
        <f t="shared" si="21"/>
        <v>0</v>
      </c>
      <c r="V293" s="82">
        <f t="shared" si="22"/>
        <v>1832</v>
      </c>
      <c r="W293" s="82">
        <f t="shared" si="22"/>
        <v>0</v>
      </c>
    </row>
    <row r="294" spans="2:23" x14ac:dyDescent="0.25">
      <c r="B294" s="1" t="s">
        <v>134</v>
      </c>
      <c r="C294" s="10"/>
      <c r="D294" s="82">
        <f t="shared" si="23"/>
        <v>132990</v>
      </c>
      <c r="E294" s="82">
        <f t="shared" si="23"/>
        <v>0</v>
      </c>
      <c r="G294" s="82">
        <f t="shared" si="23"/>
        <v>132990</v>
      </c>
      <c r="H294" s="82">
        <f t="shared" si="23"/>
        <v>0</v>
      </c>
      <c r="J294" s="82">
        <f t="shared" si="23"/>
        <v>132990</v>
      </c>
      <c r="K294" s="82">
        <f t="shared" si="23"/>
        <v>0</v>
      </c>
      <c r="M294" s="82">
        <f t="shared" si="23"/>
        <v>132990</v>
      </c>
      <c r="N294" s="82">
        <f t="shared" si="23"/>
        <v>0</v>
      </c>
      <c r="P294" s="82">
        <f t="shared" si="20"/>
        <v>132990</v>
      </c>
      <c r="Q294" s="82">
        <f t="shared" si="20"/>
        <v>0</v>
      </c>
      <c r="S294" s="82">
        <f t="shared" si="21"/>
        <v>132990</v>
      </c>
      <c r="T294" s="82">
        <f t="shared" si="21"/>
        <v>0</v>
      </c>
      <c r="V294" s="82">
        <f t="shared" si="22"/>
        <v>132990</v>
      </c>
      <c r="W294" s="82">
        <f t="shared" si="22"/>
        <v>0</v>
      </c>
    </row>
    <row r="295" spans="2:23" x14ac:dyDescent="0.25">
      <c r="B295" s="1" t="s">
        <v>268</v>
      </c>
      <c r="C295" s="10"/>
      <c r="D295" s="82">
        <f t="shared" si="23"/>
        <v>4737</v>
      </c>
      <c r="E295" s="82">
        <f t="shared" si="23"/>
        <v>0</v>
      </c>
      <c r="G295" s="82">
        <f t="shared" si="23"/>
        <v>5221</v>
      </c>
      <c r="H295" s="82">
        <f t="shared" si="23"/>
        <v>0</v>
      </c>
      <c r="J295" s="82">
        <f t="shared" si="23"/>
        <v>5762</v>
      </c>
      <c r="K295" s="82">
        <f t="shared" si="23"/>
        <v>0</v>
      </c>
      <c r="M295" s="82">
        <f t="shared" si="23"/>
        <v>7367</v>
      </c>
      <c r="N295" s="82">
        <f t="shared" si="23"/>
        <v>0</v>
      </c>
      <c r="P295" s="82">
        <f t="shared" si="20"/>
        <v>6757</v>
      </c>
      <c r="Q295" s="82">
        <f t="shared" si="20"/>
        <v>0</v>
      </c>
      <c r="S295" s="82">
        <f t="shared" si="21"/>
        <v>11000</v>
      </c>
      <c r="T295" s="82">
        <f t="shared" si="21"/>
        <v>0</v>
      </c>
      <c r="V295" s="82">
        <f t="shared" si="22"/>
        <v>3000</v>
      </c>
      <c r="W295" s="82">
        <f t="shared" si="22"/>
        <v>0</v>
      </c>
    </row>
    <row r="296" spans="2:23" x14ac:dyDescent="0.25">
      <c r="B296" s="1" t="s">
        <v>136</v>
      </c>
      <c r="C296" s="10"/>
      <c r="D296" s="82">
        <f t="shared" si="23"/>
        <v>10000</v>
      </c>
      <c r="E296" s="82">
        <f t="shared" si="23"/>
        <v>0</v>
      </c>
      <c r="G296" s="82">
        <f t="shared" si="23"/>
        <v>10000</v>
      </c>
      <c r="H296" s="82">
        <f t="shared" si="23"/>
        <v>294</v>
      </c>
      <c r="J296" s="82">
        <f t="shared" si="23"/>
        <v>10000</v>
      </c>
      <c r="K296" s="82">
        <f t="shared" si="23"/>
        <v>0</v>
      </c>
      <c r="M296" s="82">
        <f t="shared" ref="M296:N310" si="24">SUMIF($B$15:$B$203,$B296,M$15:M$203)</f>
        <v>10000</v>
      </c>
      <c r="N296" s="82">
        <f t="shared" si="24"/>
        <v>2582</v>
      </c>
      <c r="P296" s="82">
        <f t="shared" si="20"/>
        <v>10000</v>
      </c>
      <c r="Q296" s="82">
        <f t="shared" si="20"/>
        <v>137</v>
      </c>
      <c r="S296" s="82">
        <f t="shared" si="21"/>
        <v>10000</v>
      </c>
      <c r="T296" s="82">
        <f t="shared" si="21"/>
        <v>4220</v>
      </c>
      <c r="V296" s="82">
        <f t="shared" si="22"/>
        <v>10000</v>
      </c>
      <c r="W296" s="82">
        <f t="shared" si="22"/>
        <v>3615</v>
      </c>
    </row>
    <row r="297" spans="2:23" x14ac:dyDescent="0.25">
      <c r="B297" s="1" t="s">
        <v>138</v>
      </c>
      <c r="C297" s="10"/>
      <c r="D297" s="82">
        <f t="shared" si="23"/>
        <v>20460</v>
      </c>
      <c r="E297" s="82">
        <f t="shared" si="23"/>
        <v>0</v>
      </c>
      <c r="G297" s="82">
        <f t="shared" si="23"/>
        <v>20460</v>
      </c>
      <c r="H297" s="82">
        <f t="shared" si="23"/>
        <v>602</v>
      </c>
      <c r="J297" s="82">
        <f t="shared" si="23"/>
        <v>20460</v>
      </c>
      <c r="K297" s="82">
        <f t="shared" si="23"/>
        <v>0</v>
      </c>
      <c r="M297" s="82">
        <f t="shared" si="24"/>
        <v>20460</v>
      </c>
      <c r="N297" s="82">
        <f t="shared" si="24"/>
        <v>5282</v>
      </c>
      <c r="P297" s="82">
        <f t="shared" si="20"/>
        <v>20460</v>
      </c>
      <c r="Q297" s="82">
        <f t="shared" si="20"/>
        <v>280</v>
      </c>
      <c r="S297" s="82">
        <f t="shared" si="21"/>
        <v>20460</v>
      </c>
      <c r="T297" s="82">
        <f t="shared" si="21"/>
        <v>8632</v>
      </c>
      <c r="V297" s="82">
        <f t="shared" si="22"/>
        <v>20460</v>
      </c>
      <c r="W297" s="82">
        <f t="shared" si="22"/>
        <v>7396</v>
      </c>
    </row>
    <row r="298" spans="2:23" x14ac:dyDescent="0.25">
      <c r="B298" s="1" t="s">
        <v>308</v>
      </c>
      <c r="C298" s="10"/>
      <c r="D298" s="82">
        <f t="shared" si="23"/>
        <v>48341</v>
      </c>
      <c r="E298" s="82">
        <f t="shared" si="23"/>
        <v>0</v>
      </c>
      <c r="G298" s="82">
        <f t="shared" si="23"/>
        <v>106406</v>
      </c>
      <c r="H298" s="82">
        <f t="shared" si="23"/>
        <v>0</v>
      </c>
      <c r="J298" s="82">
        <f t="shared" si="23"/>
        <v>4729</v>
      </c>
      <c r="K298" s="82">
        <f t="shared" si="23"/>
        <v>0</v>
      </c>
      <c r="M298" s="82">
        <f t="shared" si="24"/>
        <v>262891</v>
      </c>
      <c r="N298" s="82">
        <f t="shared" si="24"/>
        <v>0</v>
      </c>
      <c r="P298" s="82">
        <f t="shared" ref="P298:Q312" si="25">SUMIF($B$15:$B$203,$B298,P$15:P$203)</f>
        <v>142406</v>
      </c>
      <c r="Q298" s="82">
        <f t="shared" si="25"/>
        <v>0</v>
      </c>
      <c r="S298" s="82">
        <f t="shared" ref="S298:T312" si="26">SUMIF($B$15:$B$203,$B298,S$15:S$203)</f>
        <v>364000</v>
      </c>
      <c r="T298" s="82">
        <f t="shared" si="26"/>
        <v>25918</v>
      </c>
      <c r="V298" s="82">
        <f t="shared" ref="V298:W312" si="27">SUMIF($B$15:$B$203,$B298,V$15:V$203)</f>
        <v>230000</v>
      </c>
      <c r="W298" s="82">
        <f t="shared" si="27"/>
        <v>2059</v>
      </c>
    </row>
    <row r="299" spans="2:23" x14ac:dyDescent="0.25">
      <c r="B299" s="1" t="s">
        <v>141</v>
      </c>
      <c r="C299" s="10"/>
      <c r="D299" s="82">
        <f t="shared" si="23"/>
        <v>3690</v>
      </c>
      <c r="E299" s="82">
        <f t="shared" si="23"/>
        <v>0</v>
      </c>
      <c r="G299" s="82">
        <f t="shared" si="23"/>
        <v>3690</v>
      </c>
      <c r="H299" s="82">
        <f t="shared" si="23"/>
        <v>0</v>
      </c>
      <c r="J299" s="82">
        <f t="shared" si="23"/>
        <v>3690</v>
      </c>
      <c r="K299" s="82">
        <f t="shared" si="23"/>
        <v>0</v>
      </c>
      <c r="M299" s="82">
        <f t="shared" si="24"/>
        <v>3690</v>
      </c>
      <c r="N299" s="82">
        <f t="shared" si="24"/>
        <v>0</v>
      </c>
      <c r="P299" s="82">
        <f t="shared" si="25"/>
        <v>3690</v>
      </c>
      <c r="Q299" s="82">
        <f t="shared" si="25"/>
        <v>0</v>
      </c>
      <c r="S299" s="82">
        <f t="shared" si="26"/>
        <v>3690</v>
      </c>
      <c r="T299" s="82">
        <f t="shared" si="26"/>
        <v>0</v>
      </c>
      <c r="V299" s="82">
        <f t="shared" si="27"/>
        <v>3690</v>
      </c>
      <c r="W299" s="82">
        <f t="shared" si="27"/>
        <v>0</v>
      </c>
    </row>
    <row r="300" spans="2:23" x14ac:dyDescent="0.25">
      <c r="B300" s="1" t="s">
        <v>143</v>
      </c>
      <c r="C300" s="10"/>
      <c r="D300" s="82">
        <f t="shared" si="23"/>
        <v>10230</v>
      </c>
      <c r="E300" s="82">
        <f t="shared" si="23"/>
        <v>0</v>
      </c>
      <c r="G300" s="82">
        <f t="shared" si="23"/>
        <v>10230</v>
      </c>
      <c r="H300" s="82">
        <f t="shared" si="23"/>
        <v>302</v>
      </c>
      <c r="J300" s="82">
        <f t="shared" si="23"/>
        <v>10230</v>
      </c>
      <c r="K300" s="82">
        <f t="shared" si="23"/>
        <v>0</v>
      </c>
      <c r="M300" s="82">
        <f t="shared" si="24"/>
        <v>10230</v>
      </c>
      <c r="N300" s="82">
        <f t="shared" si="24"/>
        <v>2866</v>
      </c>
      <c r="P300" s="82">
        <f t="shared" si="25"/>
        <v>10230</v>
      </c>
      <c r="Q300" s="82">
        <f t="shared" si="25"/>
        <v>140</v>
      </c>
      <c r="S300" s="82">
        <f t="shared" si="26"/>
        <v>10230</v>
      </c>
      <c r="T300" s="82">
        <f t="shared" si="26"/>
        <v>5007</v>
      </c>
      <c r="V300" s="82">
        <f t="shared" si="27"/>
        <v>10230</v>
      </c>
      <c r="W300" s="82">
        <f t="shared" si="27"/>
        <v>4069</v>
      </c>
    </row>
    <row r="301" spans="2:23" x14ac:dyDescent="0.25">
      <c r="B301" s="1" t="s">
        <v>145</v>
      </c>
      <c r="C301" s="10"/>
      <c r="D301" s="82">
        <f t="shared" si="23"/>
        <v>3075</v>
      </c>
      <c r="E301" s="82">
        <f t="shared" si="23"/>
        <v>0</v>
      </c>
      <c r="G301" s="82">
        <f t="shared" si="23"/>
        <v>3075</v>
      </c>
      <c r="H301" s="82">
        <f t="shared" si="23"/>
        <v>0</v>
      </c>
      <c r="J301" s="82">
        <f t="shared" si="23"/>
        <v>3075</v>
      </c>
      <c r="K301" s="82">
        <f t="shared" si="23"/>
        <v>0</v>
      </c>
      <c r="M301" s="82">
        <f t="shared" si="24"/>
        <v>3075</v>
      </c>
      <c r="N301" s="82">
        <f t="shared" si="24"/>
        <v>0</v>
      </c>
      <c r="P301" s="82">
        <f t="shared" si="25"/>
        <v>3075</v>
      </c>
      <c r="Q301" s="82">
        <f t="shared" si="25"/>
        <v>0</v>
      </c>
      <c r="S301" s="82">
        <f t="shared" si="26"/>
        <v>3075</v>
      </c>
      <c r="T301" s="82">
        <f t="shared" si="26"/>
        <v>0</v>
      </c>
      <c r="V301" s="82">
        <f t="shared" si="27"/>
        <v>3075</v>
      </c>
      <c r="W301" s="82">
        <f t="shared" si="27"/>
        <v>0</v>
      </c>
    </row>
    <row r="302" spans="2:23" x14ac:dyDescent="0.25">
      <c r="B302" s="1" t="s">
        <v>147</v>
      </c>
      <c r="C302" s="10"/>
      <c r="D302" s="82">
        <f t="shared" si="23"/>
        <v>5949</v>
      </c>
      <c r="E302" s="82">
        <f t="shared" si="23"/>
        <v>0</v>
      </c>
      <c r="G302" s="82">
        <f t="shared" si="23"/>
        <v>5949</v>
      </c>
      <c r="H302" s="82">
        <f t="shared" si="23"/>
        <v>116</v>
      </c>
      <c r="J302" s="82">
        <f t="shared" si="23"/>
        <v>5949</v>
      </c>
      <c r="K302" s="82">
        <f t="shared" si="23"/>
        <v>0</v>
      </c>
      <c r="M302" s="82">
        <f t="shared" si="24"/>
        <v>5949</v>
      </c>
      <c r="N302" s="82">
        <f t="shared" si="24"/>
        <v>1008</v>
      </c>
      <c r="P302" s="82">
        <f t="shared" si="25"/>
        <v>5949</v>
      </c>
      <c r="Q302" s="82">
        <f t="shared" si="25"/>
        <v>55</v>
      </c>
      <c r="S302" s="82">
        <f t="shared" si="26"/>
        <v>5949</v>
      </c>
      <c r="T302" s="82">
        <f t="shared" si="26"/>
        <v>1647</v>
      </c>
      <c r="V302" s="82">
        <f t="shared" si="27"/>
        <v>5949</v>
      </c>
      <c r="W302" s="82">
        <f t="shared" si="27"/>
        <v>1410</v>
      </c>
    </row>
    <row r="303" spans="2:23" x14ac:dyDescent="0.25">
      <c r="B303" s="1" t="s">
        <v>310</v>
      </c>
      <c r="C303" s="10"/>
      <c r="D303" s="82">
        <f t="shared" si="23"/>
        <v>2</v>
      </c>
      <c r="E303" s="82">
        <f t="shared" si="23"/>
        <v>0</v>
      </c>
      <c r="G303" s="82">
        <f t="shared" si="23"/>
        <v>2</v>
      </c>
      <c r="H303" s="82">
        <f t="shared" si="23"/>
        <v>1</v>
      </c>
      <c r="J303" s="82">
        <f t="shared" si="23"/>
        <v>0</v>
      </c>
      <c r="K303" s="82">
        <f t="shared" si="23"/>
        <v>0</v>
      </c>
      <c r="M303" s="82">
        <f t="shared" si="24"/>
        <v>2</v>
      </c>
      <c r="N303" s="82">
        <f t="shared" si="24"/>
        <v>2</v>
      </c>
      <c r="P303" s="82">
        <f t="shared" si="25"/>
        <v>0</v>
      </c>
      <c r="Q303" s="82">
        <f t="shared" si="25"/>
        <v>0</v>
      </c>
      <c r="S303" s="82">
        <f t="shared" si="26"/>
        <v>2</v>
      </c>
      <c r="T303" s="82">
        <f t="shared" si="26"/>
        <v>2</v>
      </c>
      <c r="V303" s="82">
        <f t="shared" si="27"/>
        <v>2</v>
      </c>
      <c r="W303" s="82">
        <f t="shared" si="27"/>
        <v>2</v>
      </c>
    </row>
    <row r="304" spans="2:23" x14ac:dyDescent="0.25">
      <c r="B304" s="1" t="s">
        <v>153</v>
      </c>
      <c r="C304" s="10"/>
      <c r="D304" s="82">
        <f t="shared" si="23"/>
        <v>1195258</v>
      </c>
      <c r="E304" s="82">
        <f t="shared" si="23"/>
        <v>0</v>
      </c>
      <c r="G304" s="82">
        <f t="shared" si="23"/>
        <v>1195258</v>
      </c>
      <c r="H304" s="82">
        <f t="shared" si="23"/>
        <v>1</v>
      </c>
      <c r="J304" s="82">
        <f t="shared" si="23"/>
        <v>1195258</v>
      </c>
      <c r="K304" s="82">
        <f t="shared" si="23"/>
        <v>0</v>
      </c>
      <c r="M304" s="82">
        <f t="shared" si="24"/>
        <v>1195258</v>
      </c>
      <c r="N304" s="82">
        <f t="shared" si="24"/>
        <v>0</v>
      </c>
      <c r="P304" s="82">
        <f t="shared" si="25"/>
        <v>1195258</v>
      </c>
      <c r="Q304" s="82">
        <f t="shared" si="25"/>
        <v>0</v>
      </c>
      <c r="S304" s="82">
        <f t="shared" si="26"/>
        <v>1195258</v>
      </c>
      <c r="T304" s="82">
        <f t="shared" si="26"/>
        <v>0</v>
      </c>
      <c r="V304" s="82">
        <f t="shared" si="27"/>
        <v>1195258</v>
      </c>
      <c r="W304" s="82">
        <f t="shared" si="27"/>
        <v>0</v>
      </c>
    </row>
    <row r="305" spans="2:23" x14ac:dyDescent="0.25">
      <c r="B305" s="1" t="s">
        <v>312</v>
      </c>
      <c r="C305" s="10"/>
      <c r="D305" s="82">
        <f t="shared" si="23"/>
        <v>78688</v>
      </c>
      <c r="E305" s="82">
        <f t="shared" si="23"/>
        <v>0</v>
      </c>
      <c r="G305" s="82">
        <f t="shared" si="23"/>
        <v>118076</v>
      </c>
      <c r="H305" s="82">
        <f t="shared" si="23"/>
        <v>2778</v>
      </c>
      <c r="J305" s="82">
        <f t="shared" si="23"/>
        <v>98383</v>
      </c>
      <c r="K305" s="82">
        <f t="shared" si="23"/>
        <v>0</v>
      </c>
      <c r="M305" s="82">
        <f t="shared" si="24"/>
        <v>167701</v>
      </c>
      <c r="N305" s="82">
        <f t="shared" si="24"/>
        <v>40278</v>
      </c>
      <c r="P305" s="82">
        <f t="shared" si="25"/>
        <v>122110</v>
      </c>
      <c r="Q305" s="82">
        <f t="shared" si="25"/>
        <v>1430</v>
      </c>
      <c r="S305" s="82">
        <f t="shared" si="26"/>
        <v>280600</v>
      </c>
      <c r="T305" s="82">
        <f t="shared" si="26"/>
        <v>126085</v>
      </c>
      <c r="V305" s="82">
        <f t="shared" si="27"/>
        <v>280600</v>
      </c>
      <c r="W305" s="82">
        <f t="shared" si="27"/>
        <v>96280</v>
      </c>
    </row>
    <row r="306" spans="2:23" x14ac:dyDescent="0.25">
      <c r="B306" s="1" t="s">
        <v>192</v>
      </c>
      <c r="C306" s="10"/>
      <c r="D306" s="82">
        <f t="shared" si="23"/>
        <v>491773</v>
      </c>
      <c r="E306" s="82">
        <f t="shared" si="23"/>
        <v>0</v>
      </c>
      <c r="G306" s="82">
        <f t="shared" si="23"/>
        <v>491017</v>
      </c>
      <c r="H306" s="82">
        <f t="shared" si="23"/>
        <v>14410</v>
      </c>
      <c r="J306" s="82">
        <f t="shared" si="23"/>
        <v>507858</v>
      </c>
      <c r="K306" s="82">
        <f t="shared" si="23"/>
        <v>0</v>
      </c>
      <c r="M306" s="82">
        <f t="shared" si="24"/>
        <v>735817</v>
      </c>
      <c r="N306" s="82">
        <f t="shared" si="24"/>
        <v>203780</v>
      </c>
      <c r="P306" s="82">
        <f t="shared" si="25"/>
        <v>470522</v>
      </c>
      <c r="Q306" s="82">
        <f t="shared" si="25"/>
        <v>6391</v>
      </c>
      <c r="S306" s="82">
        <f t="shared" si="26"/>
        <v>1130415</v>
      </c>
      <c r="T306" s="82">
        <f t="shared" si="26"/>
        <v>539736</v>
      </c>
      <c r="V306" s="82">
        <f t="shared" si="27"/>
        <v>1130415</v>
      </c>
      <c r="W306" s="82">
        <f t="shared" si="27"/>
        <v>442169</v>
      </c>
    </row>
    <row r="307" spans="2:23" x14ac:dyDescent="0.25">
      <c r="B307" s="1" t="s">
        <v>270</v>
      </c>
      <c r="C307" s="10"/>
      <c r="D307" s="82">
        <f t="shared" si="23"/>
        <v>99</v>
      </c>
      <c r="E307" s="82">
        <f t="shared" si="23"/>
        <v>0</v>
      </c>
      <c r="G307" s="82">
        <f t="shared" si="23"/>
        <v>146</v>
      </c>
      <c r="H307" s="82">
        <f t="shared" si="23"/>
        <v>0</v>
      </c>
      <c r="J307" s="82">
        <f t="shared" si="23"/>
        <v>77</v>
      </c>
      <c r="K307" s="82">
        <f t="shared" si="23"/>
        <v>0</v>
      </c>
      <c r="M307" s="82">
        <f t="shared" si="24"/>
        <v>291</v>
      </c>
      <c r="N307" s="82">
        <f t="shared" si="24"/>
        <v>0</v>
      </c>
      <c r="P307" s="82">
        <f t="shared" si="25"/>
        <v>173</v>
      </c>
      <c r="Q307" s="82">
        <f t="shared" si="25"/>
        <v>0</v>
      </c>
      <c r="S307" s="82">
        <f t="shared" si="26"/>
        <v>291</v>
      </c>
      <c r="T307" s="82">
        <f t="shared" si="26"/>
        <v>0</v>
      </c>
      <c r="V307" s="82">
        <f t="shared" si="27"/>
        <v>291</v>
      </c>
      <c r="W307" s="82">
        <f t="shared" si="27"/>
        <v>0</v>
      </c>
    </row>
    <row r="308" spans="2:23" x14ac:dyDescent="0.25">
      <c r="B308" s="1" t="s">
        <v>36</v>
      </c>
      <c r="C308" s="10"/>
      <c r="D308" s="82">
        <f t="shared" si="23"/>
        <v>61150</v>
      </c>
      <c r="E308" s="82">
        <f t="shared" si="23"/>
        <v>0</v>
      </c>
      <c r="G308" s="82">
        <f t="shared" si="23"/>
        <v>61150</v>
      </c>
      <c r="H308" s="82">
        <f t="shared" si="23"/>
        <v>0</v>
      </c>
      <c r="J308" s="82">
        <f t="shared" si="23"/>
        <v>61150</v>
      </c>
      <c r="K308" s="82">
        <f t="shared" si="23"/>
        <v>0</v>
      </c>
      <c r="M308" s="82">
        <f t="shared" si="24"/>
        <v>61150</v>
      </c>
      <c r="N308" s="82">
        <f t="shared" si="24"/>
        <v>0</v>
      </c>
      <c r="P308" s="82">
        <f t="shared" si="25"/>
        <v>61150</v>
      </c>
      <c r="Q308" s="82">
        <f t="shared" si="25"/>
        <v>0</v>
      </c>
      <c r="S308" s="82">
        <f t="shared" si="26"/>
        <v>61150</v>
      </c>
      <c r="T308" s="82">
        <f t="shared" si="26"/>
        <v>0</v>
      </c>
      <c r="V308" s="82">
        <f t="shared" si="27"/>
        <v>61150</v>
      </c>
      <c r="W308" s="82">
        <f t="shared" si="27"/>
        <v>0</v>
      </c>
    </row>
    <row r="309" spans="2:23" x14ac:dyDescent="0.25">
      <c r="B309" s="1" t="s">
        <v>163</v>
      </c>
      <c r="C309" s="10"/>
      <c r="D309" s="82">
        <f t="shared" si="23"/>
        <v>50208</v>
      </c>
      <c r="E309" s="82">
        <f t="shared" si="23"/>
        <v>0</v>
      </c>
      <c r="G309" s="82">
        <f t="shared" si="23"/>
        <v>50208</v>
      </c>
      <c r="H309" s="82">
        <f t="shared" si="23"/>
        <v>1336</v>
      </c>
      <c r="J309" s="82">
        <f t="shared" si="23"/>
        <v>50208</v>
      </c>
      <c r="K309" s="82">
        <f t="shared" si="23"/>
        <v>0</v>
      </c>
      <c r="M309" s="82">
        <f t="shared" si="24"/>
        <v>50208</v>
      </c>
      <c r="N309" s="82">
        <f t="shared" si="24"/>
        <v>11474</v>
      </c>
      <c r="P309" s="82">
        <f t="shared" si="25"/>
        <v>50208</v>
      </c>
      <c r="Q309" s="82">
        <f t="shared" si="25"/>
        <v>618</v>
      </c>
      <c r="S309" s="82">
        <f t="shared" si="26"/>
        <v>50208</v>
      </c>
      <c r="T309" s="82">
        <f t="shared" si="26"/>
        <v>18848</v>
      </c>
      <c r="V309" s="82">
        <f t="shared" si="27"/>
        <v>50208</v>
      </c>
      <c r="W309" s="82">
        <f t="shared" si="27"/>
        <v>15830</v>
      </c>
    </row>
    <row r="310" spans="2:23" x14ac:dyDescent="0.25">
      <c r="B310" s="1" t="s">
        <v>168</v>
      </c>
      <c r="C310" s="10"/>
      <c r="D310" s="82">
        <f t="shared" si="23"/>
        <v>187224</v>
      </c>
      <c r="E310" s="82">
        <f t="shared" si="23"/>
        <v>0</v>
      </c>
      <c r="G310" s="82">
        <f t="shared" si="23"/>
        <v>187224</v>
      </c>
      <c r="H310" s="82">
        <f t="shared" si="23"/>
        <v>5265</v>
      </c>
      <c r="J310" s="82">
        <f t="shared" si="23"/>
        <v>187224</v>
      </c>
      <c r="K310" s="82">
        <f t="shared" si="23"/>
        <v>0</v>
      </c>
      <c r="M310" s="82">
        <f t="shared" si="24"/>
        <v>187224</v>
      </c>
      <c r="N310" s="82">
        <f t="shared" si="24"/>
        <v>45218</v>
      </c>
      <c r="P310" s="82">
        <f t="shared" si="25"/>
        <v>187224</v>
      </c>
      <c r="Q310" s="82">
        <f t="shared" si="25"/>
        <v>2436</v>
      </c>
      <c r="S310" s="82">
        <f t="shared" si="26"/>
        <v>187224</v>
      </c>
      <c r="T310" s="82">
        <f t="shared" si="26"/>
        <v>74281</v>
      </c>
      <c r="V310" s="82">
        <f t="shared" si="27"/>
        <v>187224</v>
      </c>
      <c r="W310" s="82">
        <f t="shared" si="27"/>
        <v>62382</v>
      </c>
    </row>
    <row r="311" spans="2:23" x14ac:dyDescent="0.25">
      <c r="B311" s="1" t="s">
        <v>272</v>
      </c>
      <c r="C311" s="10"/>
      <c r="D311" s="82">
        <f t="shared" si="23"/>
        <v>218</v>
      </c>
      <c r="E311" s="82">
        <f t="shared" si="23"/>
        <v>0</v>
      </c>
      <c r="G311" s="82">
        <f t="shared" si="23"/>
        <v>339</v>
      </c>
      <c r="H311" s="82">
        <f t="shared" si="23"/>
        <v>0</v>
      </c>
      <c r="J311" s="82">
        <f t="shared" si="23"/>
        <v>319</v>
      </c>
      <c r="K311" s="82">
        <f t="shared" si="23"/>
        <v>0</v>
      </c>
      <c r="M311" s="82">
        <f t="shared" ref="M311:N319" si="28">SUMIF($B$15:$B$203,$B311,M$15:M$203)</f>
        <v>186</v>
      </c>
      <c r="N311" s="82">
        <f t="shared" si="28"/>
        <v>0</v>
      </c>
      <c r="P311" s="82">
        <f t="shared" si="25"/>
        <v>155</v>
      </c>
      <c r="Q311" s="82">
        <f t="shared" si="25"/>
        <v>0</v>
      </c>
      <c r="S311" s="82">
        <f t="shared" si="26"/>
        <v>339</v>
      </c>
      <c r="T311" s="82">
        <f t="shared" si="26"/>
        <v>0</v>
      </c>
      <c r="V311" s="82">
        <f t="shared" si="27"/>
        <v>339</v>
      </c>
      <c r="W311" s="82">
        <f t="shared" si="27"/>
        <v>0</v>
      </c>
    </row>
    <row r="312" spans="2:23" x14ac:dyDescent="0.25">
      <c r="B312" s="1" t="s">
        <v>173</v>
      </c>
      <c r="C312" s="10"/>
      <c r="D312" s="82">
        <f t="shared" si="23"/>
        <v>13000</v>
      </c>
      <c r="E312" s="82">
        <f t="shared" si="23"/>
        <v>0</v>
      </c>
      <c r="G312" s="82">
        <f t="shared" si="23"/>
        <v>13000</v>
      </c>
      <c r="H312" s="82">
        <f t="shared" si="23"/>
        <v>384</v>
      </c>
      <c r="J312" s="82">
        <f t="shared" si="23"/>
        <v>13000</v>
      </c>
      <c r="K312" s="82">
        <f t="shared" si="23"/>
        <v>0</v>
      </c>
      <c r="M312" s="82">
        <f t="shared" si="28"/>
        <v>13000</v>
      </c>
      <c r="N312" s="82">
        <f t="shared" si="28"/>
        <v>3355</v>
      </c>
      <c r="P312" s="82">
        <f t="shared" si="25"/>
        <v>13000</v>
      </c>
      <c r="Q312" s="82">
        <f t="shared" si="25"/>
        <v>178</v>
      </c>
      <c r="S312" s="82">
        <f t="shared" si="26"/>
        <v>13000</v>
      </c>
      <c r="T312" s="82">
        <f t="shared" si="26"/>
        <v>5483</v>
      </c>
      <c r="V312" s="82">
        <f t="shared" si="27"/>
        <v>13000</v>
      </c>
      <c r="W312" s="82">
        <f t="shared" si="27"/>
        <v>4698</v>
      </c>
    </row>
    <row r="313" spans="2:23" x14ac:dyDescent="0.25">
      <c r="B313" s="1" t="s">
        <v>175</v>
      </c>
      <c r="C313" s="10"/>
      <c r="D313" s="82">
        <f t="shared" si="23"/>
        <v>19437</v>
      </c>
      <c r="E313" s="82">
        <f t="shared" si="23"/>
        <v>0</v>
      </c>
      <c r="G313" s="82">
        <f t="shared" si="23"/>
        <v>19437</v>
      </c>
      <c r="H313" s="82">
        <f t="shared" si="23"/>
        <v>1117</v>
      </c>
      <c r="J313" s="82">
        <f t="shared" si="23"/>
        <v>19437</v>
      </c>
      <c r="K313" s="82">
        <f t="shared" si="23"/>
        <v>0</v>
      </c>
      <c r="M313" s="82">
        <f t="shared" si="28"/>
        <v>19437</v>
      </c>
      <c r="N313" s="82">
        <f t="shared" si="28"/>
        <v>6213</v>
      </c>
      <c r="P313" s="82">
        <f t="shared" ref="P313:Q319" si="29">SUMIF($B$15:$B$203,$B313,P$15:P$203)</f>
        <v>19437</v>
      </c>
      <c r="Q313" s="82">
        <f t="shared" si="29"/>
        <v>466</v>
      </c>
      <c r="S313" s="82">
        <f t="shared" ref="S313:T319" si="30">SUMIF($B$15:$B$203,$B313,S$15:S$203)</f>
        <v>19437</v>
      </c>
      <c r="T313" s="82">
        <f t="shared" si="30"/>
        <v>8480</v>
      </c>
      <c r="V313" s="82">
        <f t="shared" ref="V313:W319" si="31">SUMIF($B$15:$B$203,$B313,V$15:V$203)</f>
        <v>19437</v>
      </c>
      <c r="W313" s="82">
        <f t="shared" si="31"/>
        <v>8006</v>
      </c>
    </row>
    <row r="314" spans="2:23" x14ac:dyDescent="0.25">
      <c r="B314" s="1" t="s">
        <v>178</v>
      </c>
      <c r="C314" s="10"/>
      <c r="D314" s="82">
        <f t="shared" si="23"/>
        <v>442</v>
      </c>
      <c r="E314" s="82">
        <f t="shared" si="23"/>
        <v>0</v>
      </c>
      <c r="G314" s="82">
        <f t="shared" si="23"/>
        <v>442</v>
      </c>
      <c r="H314" s="82">
        <f t="shared" si="23"/>
        <v>8</v>
      </c>
      <c r="J314" s="82">
        <f t="shared" si="23"/>
        <v>442</v>
      </c>
      <c r="K314" s="82">
        <f t="shared" si="23"/>
        <v>0</v>
      </c>
      <c r="M314" s="82">
        <f t="shared" si="28"/>
        <v>442</v>
      </c>
      <c r="N314" s="82">
        <f t="shared" si="28"/>
        <v>63</v>
      </c>
      <c r="P314" s="82">
        <f t="shared" si="29"/>
        <v>442</v>
      </c>
      <c r="Q314" s="82">
        <f t="shared" si="29"/>
        <v>3</v>
      </c>
      <c r="S314" s="82">
        <f t="shared" si="30"/>
        <v>442</v>
      </c>
      <c r="T314" s="82">
        <f t="shared" si="30"/>
        <v>105</v>
      </c>
      <c r="V314" s="82">
        <f t="shared" si="31"/>
        <v>442</v>
      </c>
      <c r="W314" s="82">
        <f t="shared" si="31"/>
        <v>88</v>
      </c>
    </row>
    <row r="315" spans="2:23" x14ac:dyDescent="0.25">
      <c r="B315" s="1" t="s">
        <v>39</v>
      </c>
      <c r="C315" s="10"/>
      <c r="D315" s="82">
        <f t="shared" si="23"/>
        <v>35000</v>
      </c>
      <c r="E315" s="82">
        <f t="shared" si="23"/>
        <v>0</v>
      </c>
      <c r="G315" s="82">
        <f t="shared" si="23"/>
        <v>35000</v>
      </c>
      <c r="H315" s="82">
        <f t="shared" si="23"/>
        <v>0</v>
      </c>
      <c r="J315" s="82">
        <f t="shared" si="23"/>
        <v>35000</v>
      </c>
      <c r="K315" s="82">
        <f t="shared" si="23"/>
        <v>0</v>
      </c>
      <c r="M315" s="82">
        <f t="shared" si="28"/>
        <v>35000</v>
      </c>
      <c r="N315" s="82">
        <f t="shared" si="28"/>
        <v>0</v>
      </c>
      <c r="P315" s="82">
        <f t="shared" si="29"/>
        <v>35000</v>
      </c>
      <c r="Q315" s="82">
        <f t="shared" si="29"/>
        <v>0</v>
      </c>
      <c r="S315" s="82">
        <f t="shared" si="30"/>
        <v>35000</v>
      </c>
      <c r="T315" s="82">
        <f t="shared" si="30"/>
        <v>0</v>
      </c>
      <c r="V315" s="82">
        <f t="shared" si="31"/>
        <v>35000</v>
      </c>
      <c r="W315" s="82">
        <f t="shared" si="31"/>
        <v>0</v>
      </c>
    </row>
    <row r="316" spans="2:23" x14ac:dyDescent="0.25">
      <c r="B316" s="1" t="s">
        <v>197</v>
      </c>
      <c r="C316" s="10"/>
      <c r="D316" s="82">
        <f t="shared" si="23"/>
        <v>1490</v>
      </c>
      <c r="E316" s="82">
        <f t="shared" si="23"/>
        <v>0</v>
      </c>
      <c r="G316" s="82">
        <f t="shared" si="23"/>
        <v>1490</v>
      </c>
      <c r="H316" s="82">
        <f t="shared" si="23"/>
        <v>0</v>
      </c>
      <c r="J316" s="82">
        <f t="shared" si="23"/>
        <v>1490</v>
      </c>
      <c r="K316" s="82">
        <f t="shared" si="23"/>
        <v>0</v>
      </c>
      <c r="M316" s="82">
        <f t="shared" si="28"/>
        <v>1490</v>
      </c>
      <c r="N316" s="82">
        <f t="shared" si="28"/>
        <v>26</v>
      </c>
      <c r="P316" s="82">
        <f t="shared" si="29"/>
        <v>1490</v>
      </c>
      <c r="Q316" s="82">
        <f t="shared" si="29"/>
        <v>2</v>
      </c>
      <c r="S316" s="82">
        <f t="shared" si="30"/>
        <v>1490</v>
      </c>
      <c r="T316" s="82">
        <f t="shared" si="30"/>
        <v>107</v>
      </c>
      <c r="V316" s="82">
        <f t="shared" si="31"/>
        <v>1490</v>
      </c>
      <c r="W316" s="82">
        <f t="shared" si="31"/>
        <v>87</v>
      </c>
    </row>
    <row r="317" spans="2:23" x14ac:dyDescent="0.25">
      <c r="B317" s="1" t="s">
        <v>181</v>
      </c>
      <c r="C317" s="10"/>
      <c r="D317" s="82">
        <f t="shared" si="23"/>
        <v>101585</v>
      </c>
      <c r="E317" s="82">
        <f t="shared" si="23"/>
        <v>0</v>
      </c>
      <c r="G317" s="82">
        <f t="shared" si="23"/>
        <v>101585</v>
      </c>
      <c r="H317" s="82">
        <f t="shared" si="23"/>
        <v>2987</v>
      </c>
      <c r="J317" s="82">
        <f t="shared" si="23"/>
        <v>101585</v>
      </c>
      <c r="K317" s="82">
        <f t="shared" si="23"/>
        <v>0</v>
      </c>
      <c r="M317" s="82">
        <f t="shared" si="28"/>
        <v>101585</v>
      </c>
      <c r="N317" s="82">
        <f t="shared" si="28"/>
        <v>25658</v>
      </c>
      <c r="P317" s="82">
        <f t="shared" si="29"/>
        <v>101585</v>
      </c>
      <c r="Q317" s="82">
        <f t="shared" si="29"/>
        <v>1383</v>
      </c>
      <c r="S317" s="82">
        <f t="shared" si="30"/>
        <v>101585</v>
      </c>
      <c r="T317" s="82">
        <f t="shared" si="30"/>
        <v>42150</v>
      </c>
      <c r="V317" s="82">
        <f t="shared" si="31"/>
        <v>101585</v>
      </c>
      <c r="W317" s="82">
        <f t="shared" si="31"/>
        <v>35397</v>
      </c>
    </row>
    <row r="318" spans="2:23" x14ac:dyDescent="0.25">
      <c r="B318" s="1" t="s">
        <v>184</v>
      </c>
      <c r="C318" s="10"/>
      <c r="D318" s="82">
        <f t="shared" si="23"/>
        <v>11418</v>
      </c>
      <c r="E318" s="82">
        <f t="shared" si="23"/>
        <v>0</v>
      </c>
      <c r="G318" s="82">
        <f t="shared" si="23"/>
        <v>11418</v>
      </c>
      <c r="H318" s="82">
        <f t="shared" si="23"/>
        <v>0</v>
      </c>
      <c r="J318" s="82">
        <f t="shared" si="23"/>
        <v>11418</v>
      </c>
      <c r="K318" s="82">
        <f t="shared" si="23"/>
        <v>0</v>
      </c>
      <c r="M318" s="82">
        <f t="shared" si="28"/>
        <v>11418</v>
      </c>
      <c r="N318" s="82">
        <f t="shared" si="28"/>
        <v>0</v>
      </c>
      <c r="P318" s="82">
        <f t="shared" si="29"/>
        <v>11418</v>
      </c>
      <c r="Q318" s="82">
        <f t="shared" si="29"/>
        <v>0</v>
      </c>
      <c r="S318" s="82">
        <f t="shared" si="30"/>
        <v>11418</v>
      </c>
      <c r="T318" s="82">
        <f t="shared" si="30"/>
        <v>0</v>
      </c>
      <c r="V318" s="82">
        <f t="shared" si="31"/>
        <v>11418</v>
      </c>
      <c r="W318" s="82">
        <f t="shared" si="31"/>
        <v>0</v>
      </c>
    </row>
    <row r="319" spans="2:23" x14ac:dyDescent="0.25">
      <c r="B319" s="1" t="s">
        <v>274</v>
      </c>
      <c r="C319" s="10"/>
      <c r="D319" s="82">
        <f t="shared" si="23"/>
        <v>409</v>
      </c>
      <c r="E319" s="82">
        <f t="shared" si="23"/>
        <v>0</v>
      </c>
      <c r="G319" s="82">
        <f t="shared" si="23"/>
        <v>675</v>
      </c>
      <c r="H319" s="82">
        <f t="shared" si="23"/>
        <v>63</v>
      </c>
      <c r="J319" s="82">
        <f t="shared" si="23"/>
        <v>377</v>
      </c>
      <c r="K319" s="82">
        <f t="shared" si="23"/>
        <v>0</v>
      </c>
      <c r="M319" s="82">
        <f t="shared" si="28"/>
        <v>580</v>
      </c>
      <c r="N319" s="82">
        <f t="shared" si="28"/>
        <v>0</v>
      </c>
      <c r="P319" s="82">
        <f t="shared" si="29"/>
        <v>369</v>
      </c>
      <c r="Q319" s="82">
        <f t="shared" si="29"/>
        <v>0</v>
      </c>
      <c r="S319" s="82">
        <f t="shared" si="30"/>
        <v>1027</v>
      </c>
      <c r="T319" s="82">
        <f t="shared" si="30"/>
        <v>415</v>
      </c>
      <c r="V319" s="82">
        <f t="shared" si="31"/>
        <v>1027</v>
      </c>
      <c r="W319" s="82">
        <f t="shared" si="31"/>
        <v>415</v>
      </c>
    </row>
    <row r="320" spans="2:23" ht="13.8" thickBot="1" x14ac:dyDescent="0.3">
      <c r="B320" s="77" t="s">
        <v>535</v>
      </c>
      <c r="C320" s="10"/>
      <c r="D320" s="127">
        <f>SUM(D218:D319)</f>
        <v>5103752</v>
      </c>
      <c r="E320" s="127">
        <f>SUM(E218:E319)</f>
        <v>0</v>
      </c>
      <c r="G320" s="127">
        <f>SUM(G218:G319)</f>
        <v>5466154</v>
      </c>
      <c r="H320" s="127">
        <f>SUM(H218:H319)</f>
        <v>79894</v>
      </c>
      <c r="J320" s="127">
        <f>SUM(J218:J319)</f>
        <v>5133093</v>
      </c>
      <c r="K320" s="127">
        <f>SUM(K218:K319)</f>
        <v>0</v>
      </c>
      <c r="M320" s="127">
        <f>SUM(M218:M319)</f>
        <v>6261742</v>
      </c>
      <c r="N320" s="127">
        <f>SUM(N218:N319)</f>
        <v>861636</v>
      </c>
      <c r="P320" s="127">
        <f>SUM(P218:P319)</f>
        <v>5365168</v>
      </c>
      <c r="Q320" s="127">
        <f>SUM(Q218:Q319)</f>
        <v>35496</v>
      </c>
      <c r="S320" s="127">
        <f>SUM(S218:S319)</f>
        <v>7238316</v>
      </c>
      <c r="T320" s="127">
        <f>SUM(T218:T319)</f>
        <v>1791280</v>
      </c>
      <c r="V320" s="127">
        <f>SUM(V218:V319)</f>
        <v>6826079</v>
      </c>
      <c r="W320" s="127">
        <f>SUM(W218:W319)</f>
        <v>1364105</v>
      </c>
    </row>
    <row r="321" spans="2:23" ht="13.8" thickTop="1" x14ac:dyDescent="0.25">
      <c r="B321" s="77" t="s">
        <v>316</v>
      </c>
      <c r="C321" s="10"/>
      <c r="D321" s="82">
        <f>D320-D209</f>
        <v>0</v>
      </c>
      <c r="E321" s="82">
        <f>E320-E209</f>
        <v>0</v>
      </c>
      <c r="G321" s="82">
        <f>G320-G209</f>
        <v>0</v>
      </c>
      <c r="H321" s="82">
        <f>H320-H209</f>
        <v>0</v>
      </c>
      <c r="J321" s="82">
        <f>J320-J209</f>
        <v>0</v>
      </c>
      <c r="K321" s="82">
        <f>K320-K209</f>
        <v>0</v>
      </c>
      <c r="M321" s="82">
        <f>M320-M209</f>
        <v>0</v>
      </c>
      <c r="N321" s="82">
        <f>N320-N209</f>
        <v>0</v>
      </c>
      <c r="P321" s="82">
        <f>P320-P209</f>
        <v>0</v>
      </c>
      <c r="Q321" s="82">
        <f>Q320-Q209</f>
        <v>0</v>
      </c>
      <c r="S321" s="82">
        <f>S320-S209</f>
        <v>0</v>
      </c>
      <c r="T321" s="82">
        <f>T320-T209</f>
        <v>0</v>
      </c>
      <c r="V321" s="82">
        <f>V320-V209</f>
        <v>0</v>
      </c>
      <c r="W321" s="82">
        <f>W320-W209</f>
        <v>0</v>
      </c>
    </row>
    <row r="322" spans="2:23" x14ac:dyDescent="0.25">
      <c r="C322" s="10"/>
    </row>
    <row r="323" spans="2:23" x14ac:dyDescent="0.25">
      <c r="C323" s="10"/>
    </row>
    <row r="324" spans="2:23" x14ac:dyDescent="0.25">
      <c r="C324" s="10"/>
    </row>
    <row r="325" spans="2:23" x14ac:dyDescent="0.25">
      <c r="C325" s="10"/>
    </row>
    <row r="326" spans="2:23" x14ac:dyDescent="0.25">
      <c r="C326" s="10"/>
    </row>
    <row r="327" spans="2:23" x14ac:dyDescent="0.25">
      <c r="C327" s="10"/>
    </row>
    <row r="328" spans="2:23" x14ac:dyDescent="0.25">
      <c r="C328" s="10"/>
    </row>
    <row r="329" spans="2:23" x14ac:dyDescent="0.25">
      <c r="C329" s="10"/>
    </row>
  </sheetData>
  <sheetProtection sheet="1" objects="1" scenarios="1"/>
  <mergeCells count="7">
    <mergeCell ref="P3:Q3"/>
    <mergeCell ref="S3:T3"/>
    <mergeCell ref="V3:W3"/>
    <mergeCell ref="D3:E3"/>
    <mergeCell ref="G3:H3"/>
    <mergeCell ref="J3:K3"/>
    <mergeCell ref="M3:N3"/>
  </mergeCells>
  <phoneticPr fontId="0" type="noConversion"/>
  <pageMargins left="0.75" right="0.75" top="1" bottom="1" header="0.5" footer="0.5"/>
  <pageSetup scale="53" fitToHeight="100" orientation="landscape" r:id="rId1"/>
  <headerFooter alignWithMargins="0">
    <oddFooter>&amp;L&amp;F&amp;RPage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K829"/>
  <sheetViews>
    <sheetView tabSelected="1" view="pageBreakPreview" zoomScale="60" zoomScaleNormal="100" workbookViewId="0">
      <pane ySplit="1" topLeftCell="A2" activePane="bottomLeft" state="frozenSplit"/>
      <selection pane="bottomLeft"/>
    </sheetView>
  </sheetViews>
  <sheetFormatPr defaultColWidth="9.109375" defaultRowHeight="15" x14ac:dyDescent="0.25"/>
  <cols>
    <col min="1" max="1" width="7" style="120" bestFit="1" customWidth="1"/>
    <col min="2" max="2" width="54.109375" style="112" bestFit="1" customWidth="1"/>
    <col min="3" max="3" width="8.44140625" style="112" bestFit="1" customWidth="1"/>
    <col min="4" max="4" width="7.6640625" style="119" bestFit="1" customWidth="1"/>
    <col min="5" max="5" width="10.88671875" style="120" bestFit="1" customWidth="1"/>
    <col min="6" max="6" width="4.6640625" style="119" bestFit="1" customWidth="1"/>
    <col min="7" max="7" width="7.6640625" style="120" bestFit="1" customWidth="1"/>
    <col min="8" max="8" width="4.6640625" style="119" bestFit="1" customWidth="1"/>
    <col min="9" max="9" width="4.6640625" style="120" bestFit="1" customWidth="1"/>
    <col min="10" max="10" width="4.6640625" style="119" bestFit="1" customWidth="1"/>
    <col min="11" max="11" width="4.6640625" style="120" bestFit="1" customWidth="1"/>
    <col min="12" max="12" width="7.6640625" style="119" bestFit="1" customWidth="1"/>
    <col min="13" max="13" width="4.6640625" style="120" bestFit="1" customWidth="1"/>
    <col min="14" max="14" width="7.6640625" style="119" bestFit="1" customWidth="1"/>
    <col min="15" max="15" width="7.6640625" style="120" bestFit="1" customWidth="1"/>
    <col min="16" max="16" width="4.6640625" style="119" bestFit="1" customWidth="1"/>
    <col min="17" max="17" width="7.6640625" style="120" bestFit="1" customWidth="1"/>
    <col min="18" max="18" width="4.6640625" style="119" bestFit="1" customWidth="1"/>
    <col min="19" max="19" width="4.6640625" style="121" bestFit="1" customWidth="1"/>
    <col min="20" max="20" width="7.6640625" style="119" bestFit="1" customWidth="1"/>
    <col min="21" max="21" width="7.6640625" style="120" bestFit="1" customWidth="1"/>
    <col min="22" max="22" width="4.6640625" style="119" bestFit="1" customWidth="1"/>
    <col min="23" max="30" width="9.109375" style="110"/>
    <col min="31" max="141" width="9.109375" style="111"/>
    <col min="142" max="16384" width="9.109375" style="112"/>
  </cols>
  <sheetData>
    <row r="1" spans="1:141" s="105" customFormat="1" ht="78" customHeight="1" x14ac:dyDescent="0.25">
      <c r="A1" s="98" t="s">
        <v>329</v>
      </c>
      <c r="B1" s="98" t="s">
        <v>330</v>
      </c>
      <c r="C1" s="98" t="s">
        <v>331</v>
      </c>
      <c r="D1" s="99" t="s">
        <v>10</v>
      </c>
      <c r="E1" s="100" t="s">
        <v>9</v>
      </c>
      <c r="F1" s="99" t="s">
        <v>8</v>
      </c>
      <c r="G1" s="100" t="s">
        <v>11</v>
      </c>
      <c r="H1" s="99" t="s">
        <v>26</v>
      </c>
      <c r="I1" s="100" t="s">
        <v>23</v>
      </c>
      <c r="J1" s="99" t="s">
        <v>24</v>
      </c>
      <c r="K1" s="100" t="s">
        <v>332</v>
      </c>
      <c r="L1" s="101" t="s">
        <v>14</v>
      </c>
      <c r="M1" s="102" t="s">
        <v>15</v>
      </c>
      <c r="N1" s="101" t="s">
        <v>16</v>
      </c>
      <c r="O1" s="102" t="s">
        <v>12</v>
      </c>
      <c r="P1" s="101" t="s">
        <v>17</v>
      </c>
      <c r="Q1" s="102" t="s">
        <v>18</v>
      </c>
      <c r="R1" s="101" t="s">
        <v>13</v>
      </c>
      <c r="S1" s="102" t="s">
        <v>19</v>
      </c>
      <c r="T1" s="101" t="s">
        <v>21</v>
      </c>
      <c r="U1" s="102" t="s">
        <v>20</v>
      </c>
      <c r="V1" s="101" t="s">
        <v>22</v>
      </c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</row>
    <row r="2" spans="1:141" x14ac:dyDescent="0.25">
      <c r="A2" s="106">
        <v>1</v>
      </c>
      <c r="B2" s="107" t="s">
        <v>333</v>
      </c>
      <c r="C2" s="107" t="s">
        <v>224</v>
      </c>
      <c r="D2" s="108">
        <v>2</v>
      </c>
      <c r="E2" s="108">
        <v>3</v>
      </c>
      <c r="F2" s="108">
        <v>1</v>
      </c>
      <c r="G2" s="109">
        <v>4</v>
      </c>
      <c r="H2" s="109">
        <v>19</v>
      </c>
      <c r="I2" s="109">
        <v>16</v>
      </c>
      <c r="J2" s="109">
        <v>17</v>
      </c>
      <c r="K2" s="109">
        <v>18</v>
      </c>
      <c r="L2" s="109">
        <v>15</v>
      </c>
      <c r="M2" s="109">
        <v>10</v>
      </c>
      <c r="N2" s="109">
        <v>14</v>
      </c>
      <c r="O2" s="109">
        <v>8</v>
      </c>
      <c r="P2" s="109">
        <v>12</v>
      </c>
      <c r="Q2" s="109">
        <v>11</v>
      </c>
      <c r="R2" s="109">
        <v>7</v>
      </c>
      <c r="S2" s="109">
        <v>6</v>
      </c>
      <c r="T2" s="109">
        <v>13</v>
      </c>
      <c r="U2" s="109">
        <v>9</v>
      </c>
      <c r="V2" s="109">
        <v>5</v>
      </c>
    </row>
    <row r="3" spans="1:141" x14ac:dyDescent="0.25">
      <c r="A3" s="106">
        <v>2</v>
      </c>
      <c r="B3" s="107" t="s">
        <v>334</v>
      </c>
      <c r="C3" s="107" t="s">
        <v>226</v>
      </c>
      <c r="D3" s="109">
        <v>2</v>
      </c>
      <c r="E3" s="109">
        <v>3</v>
      </c>
      <c r="F3" s="109">
        <v>1</v>
      </c>
      <c r="G3" s="109">
        <v>4</v>
      </c>
      <c r="H3" s="109">
        <v>19</v>
      </c>
      <c r="I3" s="109">
        <v>16</v>
      </c>
      <c r="J3" s="109">
        <v>17</v>
      </c>
      <c r="K3" s="109">
        <v>18</v>
      </c>
      <c r="L3" s="109">
        <v>15</v>
      </c>
      <c r="M3" s="109">
        <v>10</v>
      </c>
      <c r="N3" s="109">
        <v>14</v>
      </c>
      <c r="O3" s="109">
        <v>8</v>
      </c>
      <c r="P3" s="109">
        <v>12</v>
      </c>
      <c r="Q3" s="109">
        <v>11</v>
      </c>
      <c r="R3" s="109">
        <v>7</v>
      </c>
      <c r="S3" s="109">
        <v>6</v>
      </c>
      <c r="T3" s="109">
        <v>13</v>
      </c>
      <c r="U3" s="109">
        <v>9</v>
      </c>
      <c r="V3" s="109">
        <v>5</v>
      </c>
    </row>
    <row r="4" spans="1:141" x14ac:dyDescent="0.25">
      <c r="A4" s="106">
        <v>3</v>
      </c>
      <c r="B4" s="107" t="s">
        <v>335</v>
      </c>
      <c r="C4" s="107" t="s">
        <v>228</v>
      </c>
      <c r="D4" s="109">
        <v>2</v>
      </c>
      <c r="E4" s="109">
        <v>3</v>
      </c>
      <c r="F4" s="109">
        <v>1</v>
      </c>
      <c r="G4" s="109">
        <v>4</v>
      </c>
      <c r="H4" s="109">
        <v>19</v>
      </c>
      <c r="I4" s="109">
        <v>16</v>
      </c>
      <c r="J4" s="109">
        <v>17</v>
      </c>
      <c r="K4" s="109">
        <v>18</v>
      </c>
      <c r="L4" s="109">
        <v>15</v>
      </c>
      <c r="M4" s="109">
        <v>10</v>
      </c>
      <c r="N4" s="109">
        <v>14</v>
      </c>
      <c r="O4" s="109">
        <v>8</v>
      </c>
      <c r="P4" s="109">
        <v>12</v>
      </c>
      <c r="Q4" s="109">
        <v>11</v>
      </c>
      <c r="R4" s="109">
        <v>7</v>
      </c>
      <c r="S4" s="109">
        <v>6</v>
      </c>
      <c r="T4" s="109">
        <v>13</v>
      </c>
      <c r="U4" s="109">
        <v>9</v>
      </c>
      <c r="V4" s="109">
        <v>5</v>
      </c>
    </row>
    <row r="5" spans="1:141" x14ac:dyDescent="0.25">
      <c r="A5" s="106">
        <v>4</v>
      </c>
      <c r="B5" s="107" t="s">
        <v>336</v>
      </c>
      <c r="C5" s="107" t="s">
        <v>230</v>
      </c>
      <c r="D5" s="109">
        <v>2</v>
      </c>
      <c r="E5" s="109">
        <v>3</v>
      </c>
      <c r="F5" s="109">
        <v>1</v>
      </c>
      <c r="G5" s="109">
        <v>4</v>
      </c>
      <c r="H5" s="109">
        <v>19</v>
      </c>
      <c r="I5" s="109">
        <v>16</v>
      </c>
      <c r="J5" s="109">
        <v>17</v>
      </c>
      <c r="K5" s="109">
        <v>18</v>
      </c>
      <c r="L5" s="109">
        <v>15</v>
      </c>
      <c r="M5" s="109">
        <v>10</v>
      </c>
      <c r="N5" s="109">
        <v>14</v>
      </c>
      <c r="O5" s="109">
        <v>8</v>
      </c>
      <c r="P5" s="109">
        <v>12</v>
      </c>
      <c r="Q5" s="109">
        <v>11</v>
      </c>
      <c r="R5" s="109">
        <v>7</v>
      </c>
      <c r="S5" s="109">
        <v>6</v>
      </c>
      <c r="T5" s="109">
        <v>13</v>
      </c>
      <c r="U5" s="109">
        <v>9</v>
      </c>
      <c r="V5" s="109">
        <v>5</v>
      </c>
    </row>
    <row r="6" spans="1:141" x14ac:dyDescent="0.25">
      <c r="A6" s="106">
        <v>5</v>
      </c>
      <c r="B6" s="107" t="s">
        <v>337</v>
      </c>
      <c r="C6" s="107" t="s">
        <v>232</v>
      </c>
      <c r="D6" s="109">
        <v>2</v>
      </c>
      <c r="E6" s="109">
        <v>3</v>
      </c>
      <c r="F6" s="109">
        <v>1</v>
      </c>
      <c r="G6" s="109">
        <v>4</v>
      </c>
      <c r="H6" s="109">
        <v>19</v>
      </c>
      <c r="I6" s="109">
        <v>16</v>
      </c>
      <c r="J6" s="109">
        <v>17</v>
      </c>
      <c r="K6" s="109">
        <v>18</v>
      </c>
      <c r="L6" s="109">
        <v>15</v>
      </c>
      <c r="M6" s="109">
        <v>10</v>
      </c>
      <c r="N6" s="109">
        <v>14</v>
      </c>
      <c r="O6" s="109">
        <v>8</v>
      </c>
      <c r="P6" s="109">
        <v>12</v>
      </c>
      <c r="Q6" s="109">
        <v>11</v>
      </c>
      <c r="R6" s="109">
        <v>7</v>
      </c>
      <c r="S6" s="109">
        <v>6</v>
      </c>
      <c r="T6" s="109">
        <v>13</v>
      </c>
      <c r="U6" s="109">
        <v>9</v>
      </c>
      <c r="V6" s="109">
        <v>5</v>
      </c>
    </row>
    <row r="7" spans="1:141" x14ac:dyDescent="0.25">
      <c r="A7" s="106">
        <v>6</v>
      </c>
      <c r="B7" s="107" t="s">
        <v>338</v>
      </c>
      <c r="C7" s="107" t="s">
        <v>234</v>
      </c>
      <c r="D7" s="109">
        <v>2</v>
      </c>
      <c r="E7" s="109">
        <v>3</v>
      </c>
      <c r="F7" s="109">
        <v>1</v>
      </c>
      <c r="G7" s="109">
        <v>4</v>
      </c>
      <c r="H7" s="109">
        <v>19</v>
      </c>
      <c r="I7" s="109">
        <v>16</v>
      </c>
      <c r="J7" s="109">
        <v>17</v>
      </c>
      <c r="K7" s="109">
        <v>18</v>
      </c>
      <c r="L7" s="109">
        <v>15</v>
      </c>
      <c r="M7" s="109">
        <v>10</v>
      </c>
      <c r="N7" s="109">
        <v>14</v>
      </c>
      <c r="O7" s="109">
        <v>8</v>
      </c>
      <c r="P7" s="109">
        <v>12</v>
      </c>
      <c r="Q7" s="109">
        <v>11</v>
      </c>
      <c r="R7" s="109">
        <v>7</v>
      </c>
      <c r="S7" s="109">
        <v>6</v>
      </c>
      <c r="T7" s="109">
        <v>13</v>
      </c>
      <c r="U7" s="109">
        <v>9</v>
      </c>
      <c r="V7" s="109">
        <v>5</v>
      </c>
    </row>
    <row r="8" spans="1:141" x14ac:dyDescent="0.25">
      <c r="A8" s="106">
        <v>7</v>
      </c>
      <c r="B8" s="107" t="s">
        <v>339</v>
      </c>
      <c r="C8" s="107" t="s">
        <v>236</v>
      </c>
      <c r="D8" s="109">
        <v>2</v>
      </c>
      <c r="E8" s="109">
        <v>3</v>
      </c>
      <c r="F8" s="109">
        <v>1</v>
      </c>
      <c r="G8" s="109">
        <v>4</v>
      </c>
      <c r="H8" s="109">
        <v>19</v>
      </c>
      <c r="I8" s="109">
        <v>16</v>
      </c>
      <c r="J8" s="109">
        <v>17</v>
      </c>
      <c r="K8" s="109">
        <v>18</v>
      </c>
      <c r="L8" s="109">
        <v>15</v>
      </c>
      <c r="M8" s="109">
        <v>10</v>
      </c>
      <c r="N8" s="109">
        <v>14</v>
      </c>
      <c r="O8" s="109">
        <v>8</v>
      </c>
      <c r="P8" s="109">
        <v>12</v>
      </c>
      <c r="Q8" s="109">
        <v>11</v>
      </c>
      <c r="R8" s="109">
        <v>7</v>
      </c>
      <c r="S8" s="109">
        <v>6</v>
      </c>
      <c r="T8" s="109">
        <v>13</v>
      </c>
      <c r="U8" s="109">
        <v>9</v>
      </c>
      <c r="V8" s="109">
        <v>5</v>
      </c>
    </row>
    <row r="9" spans="1:141" x14ac:dyDescent="0.25">
      <c r="A9" s="106">
        <v>8</v>
      </c>
      <c r="B9" s="107" t="s">
        <v>340</v>
      </c>
      <c r="C9" s="107" t="s">
        <v>238</v>
      </c>
      <c r="D9" s="109">
        <v>2</v>
      </c>
      <c r="E9" s="109">
        <v>3</v>
      </c>
      <c r="F9" s="109">
        <v>1</v>
      </c>
      <c r="G9" s="109">
        <v>4</v>
      </c>
      <c r="H9" s="109">
        <v>19</v>
      </c>
      <c r="I9" s="109">
        <v>16</v>
      </c>
      <c r="J9" s="109">
        <v>17</v>
      </c>
      <c r="K9" s="109">
        <v>18</v>
      </c>
      <c r="L9" s="109">
        <v>15</v>
      </c>
      <c r="M9" s="109">
        <v>10</v>
      </c>
      <c r="N9" s="109">
        <v>14</v>
      </c>
      <c r="O9" s="109">
        <v>8</v>
      </c>
      <c r="P9" s="109">
        <v>12</v>
      </c>
      <c r="Q9" s="109">
        <v>11</v>
      </c>
      <c r="R9" s="109">
        <v>7</v>
      </c>
      <c r="S9" s="109">
        <v>6</v>
      </c>
      <c r="T9" s="109">
        <v>13</v>
      </c>
      <c r="U9" s="109">
        <v>9</v>
      </c>
      <c r="V9" s="109">
        <v>5</v>
      </c>
    </row>
    <row r="10" spans="1:141" x14ac:dyDescent="0.25">
      <c r="A10" s="106">
        <v>9</v>
      </c>
      <c r="B10" s="107" t="s">
        <v>341</v>
      </c>
      <c r="C10" s="107" t="s">
        <v>240</v>
      </c>
      <c r="D10" s="109">
        <v>2</v>
      </c>
      <c r="E10" s="109">
        <v>3</v>
      </c>
      <c r="F10" s="109">
        <v>1</v>
      </c>
      <c r="G10" s="109">
        <v>4</v>
      </c>
      <c r="H10" s="109">
        <v>19</v>
      </c>
      <c r="I10" s="109">
        <v>16</v>
      </c>
      <c r="J10" s="109">
        <v>17</v>
      </c>
      <c r="K10" s="109">
        <v>18</v>
      </c>
      <c r="L10" s="109">
        <v>15</v>
      </c>
      <c r="M10" s="109">
        <v>10</v>
      </c>
      <c r="N10" s="109">
        <v>14</v>
      </c>
      <c r="O10" s="109">
        <v>8</v>
      </c>
      <c r="P10" s="109">
        <v>12</v>
      </c>
      <c r="Q10" s="109">
        <v>11</v>
      </c>
      <c r="R10" s="109">
        <v>7</v>
      </c>
      <c r="S10" s="109">
        <v>6</v>
      </c>
      <c r="T10" s="109">
        <v>13</v>
      </c>
      <c r="U10" s="109">
        <v>9</v>
      </c>
      <c r="V10" s="109">
        <v>5</v>
      </c>
    </row>
    <row r="11" spans="1:141" x14ac:dyDescent="0.25">
      <c r="A11" s="106">
        <v>10</v>
      </c>
      <c r="B11" s="107" t="s">
        <v>342</v>
      </c>
      <c r="C11" s="107" t="s">
        <v>242</v>
      </c>
      <c r="D11" s="109">
        <v>2</v>
      </c>
      <c r="E11" s="109">
        <v>3</v>
      </c>
      <c r="F11" s="109">
        <v>1</v>
      </c>
      <c r="G11" s="109">
        <v>4</v>
      </c>
      <c r="H11" s="109">
        <v>19</v>
      </c>
      <c r="I11" s="109">
        <v>16</v>
      </c>
      <c r="J11" s="109">
        <v>17</v>
      </c>
      <c r="K11" s="109">
        <v>18</v>
      </c>
      <c r="L11" s="109">
        <v>15</v>
      </c>
      <c r="M11" s="109">
        <v>10</v>
      </c>
      <c r="N11" s="109">
        <v>14</v>
      </c>
      <c r="O11" s="109">
        <v>8</v>
      </c>
      <c r="P11" s="109">
        <v>12</v>
      </c>
      <c r="Q11" s="109">
        <v>11</v>
      </c>
      <c r="R11" s="109">
        <v>7</v>
      </c>
      <c r="S11" s="109">
        <v>6</v>
      </c>
      <c r="T11" s="109">
        <v>13</v>
      </c>
      <c r="U11" s="109">
        <v>9</v>
      </c>
      <c r="V11" s="109">
        <v>5</v>
      </c>
    </row>
    <row r="12" spans="1:141" x14ac:dyDescent="0.25">
      <c r="A12" s="106">
        <v>11</v>
      </c>
      <c r="B12" s="107" t="s">
        <v>343</v>
      </c>
      <c r="C12" s="107" t="s">
        <v>244</v>
      </c>
      <c r="D12" s="109">
        <v>2</v>
      </c>
      <c r="E12" s="109">
        <v>3</v>
      </c>
      <c r="F12" s="109">
        <v>1</v>
      </c>
      <c r="G12" s="109">
        <v>4</v>
      </c>
      <c r="H12" s="109">
        <v>19</v>
      </c>
      <c r="I12" s="109">
        <v>16</v>
      </c>
      <c r="J12" s="109">
        <v>17</v>
      </c>
      <c r="K12" s="109">
        <v>18</v>
      </c>
      <c r="L12" s="109">
        <v>15</v>
      </c>
      <c r="M12" s="109">
        <v>10</v>
      </c>
      <c r="N12" s="109">
        <v>14</v>
      </c>
      <c r="O12" s="109">
        <v>8</v>
      </c>
      <c r="P12" s="109">
        <v>12</v>
      </c>
      <c r="Q12" s="109">
        <v>11</v>
      </c>
      <c r="R12" s="109">
        <v>7</v>
      </c>
      <c r="S12" s="109">
        <v>6</v>
      </c>
      <c r="T12" s="109">
        <v>13</v>
      </c>
      <c r="U12" s="109">
        <v>9</v>
      </c>
      <c r="V12" s="109">
        <v>5</v>
      </c>
    </row>
    <row r="13" spans="1:141" x14ac:dyDescent="0.25">
      <c r="A13" s="106">
        <v>12</v>
      </c>
      <c r="B13" s="107" t="s">
        <v>344</v>
      </c>
      <c r="C13" s="107" t="s">
        <v>246</v>
      </c>
      <c r="D13" s="109">
        <v>2</v>
      </c>
      <c r="E13" s="109">
        <v>3</v>
      </c>
      <c r="F13" s="109">
        <v>1</v>
      </c>
      <c r="G13" s="109">
        <v>4</v>
      </c>
      <c r="H13" s="109">
        <v>19</v>
      </c>
      <c r="I13" s="109">
        <v>16</v>
      </c>
      <c r="J13" s="109">
        <v>17</v>
      </c>
      <c r="K13" s="109">
        <v>18</v>
      </c>
      <c r="L13" s="109">
        <v>15</v>
      </c>
      <c r="M13" s="109">
        <v>10</v>
      </c>
      <c r="N13" s="109">
        <v>14</v>
      </c>
      <c r="O13" s="109">
        <v>8</v>
      </c>
      <c r="P13" s="109">
        <v>12</v>
      </c>
      <c r="Q13" s="109">
        <v>11</v>
      </c>
      <c r="R13" s="109">
        <v>7</v>
      </c>
      <c r="S13" s="109">
        <v>6</v>
      </c>
      <c r="T13" s="109">
        <v>13</v>
      </c>
      <c r="U13" s="109">
        <v>9</v>
      </c>
      <c r="V13" s="109">
        <v>5</v>
      </c>
    </row>
    <row r="14" spans="1:141" x14ac:dyDescent="0.25">
      <c r="A14" s="106">
        <v>13</v>
      </c>
      <c r="B14" s="107" t="s">
        <v>345</v>
      </c>
      <c r="C14" s="107" t="s">
        <v>248</v>
      </c>
      <c r="D14" s="109">
        <v>2</v>
      </c>
      <c r="E14" s="109">
        <v>3</v>
      </c>
      <c r="F14" s="109">
        <v>1</v>
      </c>
      <c r="G14" s="109">
        <v>4</v>
      </c>
      <c r="H14" s="109">
        <v>19</v>
      </c>
      <c r="I14" s="109">
        <v>16</v>
      </c>
      <c r="J14" s="109">
        <v>17</v>
      </c>
      <c r="K14" s="109">
        <v>18</v>
      </c>
      <c r="L14" s="109">
        <v>15</v>
      </c>
      <c r="M14" s="109">
        <v>10</v>
      </c>
      <c r="N14" s="109">
        <v>14</v>
      </c>
      <c r="O14" s="109">
        <v>8</v>
      </c>
      <c r="P14" s="109">
        <v>12</v>
      </c>
      <c r="Q14" s="109">
        <v>11</v>
      </c>
      <c r="R14" s="109">
        <v>7</v>
      </c>
      <c r="S14" s="109">
        <v>6</v>
      </c>
      <c r="T14" s="109">
        <v>13</v>
      </c>
      <c r="U14" s="109">
        <v>9</v>
      </c>
      <c r="V14" s="109">
        <v>5</v>
      </c>
    </row>
    <row r="15" spans="1:141" x14ac:dyDescent="0.25">
      <c r="A15" s="106">
        <v>14</v>
      </c>
      <c r="B15" s="107" t="s">
        <v>346</v>
      </c>
      <c r="C15" s="107" t="s">
        <v>250</v>
      </c>
      <c r="D15" s="109">
        <v>2</v>
      </c>
      <c r="E15" s="109">
        <v>3</v>
      </c>
      <c r="F15" s="109">
        <v>1</v>
      </c>
      <c r="G15" s="109">
        <v>4</v>
      </c>
      <c r="H15" s="109">
        <v>19</v>
      </c>
      <c r="I15" s="109">
        <v>16</v>
      </c>
      <c r="J15" s="109">
        <v>17</v>
      </c>
      <c r="K15" s="109">
        <v>18</v>
      </c>
      <c r="L15" s="109">
        <v>15</v>
      </c>
      <c r="M15" s="109">
        <v>10</v>
      </c>
      <c r="N15" s="109">
        <v>14</v>
      </c>
      <c r="O15" s="109">
        <v>8</v>
      </c>
      <c r="P15" s="109">
        <v>12</v>
      </c>
      <c r="Q15" s="109">
        <v>11</v>
      </c>
      <c r="R15" s="109">
        <v>7</v>
      </c>
      <c r="S15" s="109">
        <v>6</v>
      </c>
      <c r="T15" s="109">
        <v>13</v>
      </c>
      <c r="U15" s="109">
        <v>9</v>
      </c>
      <c r="V15" s="109">
        <v>5</v>
      </c>
    </row>
    <row r="16" spans="1:141" x14ac:dyDescent="0.25">
      <c r="A16" s="106">
        <v>15</v>
      </c>
      <c r="B16" s="107" t="s">
        <v>347</v>
      </c>
      <c r="C16" s="107" t="s">
        <v>252</v>
      </c>
      <c r="D16" s="109">
        <v>2</v>
      </c>
      <c r="E16" s="109">
        <v>3</v>
      </c>
      <c r="F16" s="109">
        <v>1</v>
      </c>
      <c r="G16" s="109">
        <v>4</v>
      </c>
      <c r="H16" s="109">
        <v>19</v>
      </c>
      <c r="I16" s="109">
        <v>16</v>
      </c>
      <c r="J16" s="109">
        <v>17</v>
      </c>
      <c r="K16" s="109">
        <v>18</v>
      </c>
      <c r="L16" s="109">
        <v>15</v>
      </c>
      <c r="M16" s="109">
        <v>10</v>
      </c>
      <c r="N16" s="109">
        <v>14</v>
      </c>
      <c r="O16" s="109">
        <v>8</v>
      </c>
      <c r="P16" s="109">
        <v>12</v>
      </c>
      <c r="Q16" s="109">
        <v>11</v>
      </c>
      <c r="R16" s="109">
        <v>7</v>
      </c>
      <c r="S16" s="109">
        <v>6</v>
      </c>
      <c r="T16" s="109">
        <v>13</v>
      </c>
      <c r="U16" s="109">
        <v>9</v>
      </c>
      <c r="V16" s="109">
        <v>5</v>
      </c>
    </row>
    <row r="17" spans="1:141" x14ac:dyDescent="0.25">
      <c r="A17" s="106">
        <v>16</v>
      </c>
      <c r="B17" s="107" t="s">
        <v>348</v>
      </c>
      <c r="C17" s="107" t="s">
        <v>254</v>
      </c>
      <c r="D17" s="109">
        <v>2</v>
      </c>
      <c r="E17" s="109">
        <v>3</v>
      </c>
      <c r="F17" s="109">
        <v>1</v>
      </c>
      <c r="G17" s="109">
        <v>4</v>
      </c>
      <c r="H17" s="109">
        <v>19</v>
      </c>
      <c r="I17" s="109">
        <v>16</v>
      </c>
      <c r="J17" s="109">
        <v>17</v>
      </c>
      <c r="K17" s="109">
        <v>18</v>
      </c>
      <c r="L17" s="109">
        <v>15</v>
      </c>
      <c r="M17" s="109">
        <v>10</v>
      </c>
      <c r="N17" s="109">
        <v>14</v>
      </c>
      <c r="O17" s="109">
        <v>8</v>
      </c>
      <c r="P17" s="109">
        <v>12</v>
      </c>
      <c r="Q17" s="109">
        <v>11</v>
      </c>
      <c r="R17" s="109">
        <v>7</v>
      </c>
      <c r="S17" s="109">
        <v>6</v>
      </c>
      <c r="T17" s="109">
        <v>13</v>
      </c>
      <c r="U17" s="109">
        <v>9</v>
      </c>
      <c r="V17" s="109">
        <v>5</v>
      </c>
    </row>
    <row r="18" spans="1:141" x14ac:dyDescent="0.25">
      <c r="A18" s="106">
        <v>17</v>
      </c>
      <c r="B18" s="107" t="s">
        <v>349</v>
      </c>
      <c r="C18" s="107" t="s">
        <v>256</v>
      </c>
      <c r="D18" s="109">
        <v>2</v>
      </c>
      <c r="E18" s="109">
        <v>3</v>
      </c>
      <c r="F18" s="109">
        <v>1</v>
      </c>
      <c r="G18" s="109">
        <v>4</v>
      </c>
      <c r="H18" s="109">
        <v>19</v>
      </c>
      <c r="I18" s="109">
        <v>16</v>
      </c>
      <c r="J18" s="109">
        <v>17</v>
      </c>
      <c r="K18" s="109">
        <v>18</v>
      </c>
      <c r="L18" s="109">
        <v>15</v>
      </c>
      <c r="M18" s="109">
        <v>10</v>
      </c>
      <c r="N18" s="109">
        <v>14</v>
      </c>
      <c r="O18" s="109">
        <v>8</v>
      </c>
      <c r="P18" s="109">
        <v>12</v>
      </c>
      <c r="Q18" s="109">
        <v>11</v>
      </c>
      <c r="R18" s="109">
        <v>7</v>
      </c>
      <c r="S18" s="109">
        <v>6</v>
      </c>
      <c r="T18" s="109">
        <v>13</v>
      </c>
      <c r="U18" s="109">
        <v>9</v>
      </c>
      <c r="V18" s="109">
        <v>5</v>
      </c>
    </row>
    <row r="19" spans="1:141" x14ac:dyDescent="0.25">
      <c r="A19" s="106">
        <v>18</v>
      </c>
      <c r="B19" s="107" t="s">
        <v>350</v>
      </c>
      <c r="C19" s="107" t="s">
        <v>258</v>
      </c>
      <c r="D19" s="109">
        <v>2</v>
      </c>
      <c r="E19" s="109">
        <v>3</v>
      </c>
      <c r="F19" s="109">
        <v>1</v>
      </c>
      <c r="G19" s="109">
        <v>4</v>
      </c>
      <c r="H19" s="109">
        <v>19</v>
      </c>
      <c r="I19" s="109">
        <v>16</v>
      </c>
      <c r="J19" s="109">
        <v>17</v>
      </c>
      <c r="K19" s="109">
        <v>18</v>
      </c>
      <c r="L19" s="109">
        <v>15</v>
      </c>
      <c r="M19" s="109">
        <v>10</v>
      </c>
      <c r="N19" s="109">
        <v>14</v>
      </c>
      <c r="O19" s="109">
        <v>8</v>
      </c>
      <c r="P19" s="109">
        <v>12</v>
      </c>
      <c r="Q19" s="109">
        <v>11</v>
      </c>
      <c r="R19" s="109">
        <v>7</v>
      </c>
      <c r="S19" s="109">
        <v>6</v>
      </c>
      <c r="T19" s="109">
        <v>13</v>
      </c>
      <c r="U19" s="109">
        <v>9</v>
      </c>
      <c r="V19" s="109">
        <v>5</v>
      </c>
    </row>
    <row r="20" spans="1:141" x14ac:dyDescent="0.25">
      <c r="A20" s="106">
        <v>19</v>
      </c>
      <c r="B20" s="107" t="s">
        <v>351</v>
      </c>
      <c r="C20" s="107" t="s">
        <v>260</v>
      </c>
      <c r="D20" s="109">
        <v>2</v>
      </c>
      <c r="E20" s="109">
        <v>3</v>
      </c>
      <c r="F20" s="109">
        <v>1</v>
      </c>
      <c r="G20" s="109">
        <v>4</v>
      </c>
      <c r="H20" s="109">
        <v>19</v>
      </c>
      <c r="I20" s="109">
        <v>16</v>
      </c>
      <c r="J20" s="109">
        <v>17</v>
      </c>
      <c r="K20" s="109">
        <v>18</v>
      </c>
      <c r="L20" s="109">
        <v>15</v>
      </c>
      <c r="M20" s="109">
        <v>10</v>
      </c>
      <c r="N20" s="109">
        <v>14</v>
      </c>
      <c r="O20" s="109">
        <v>8</v>
      </c>
      <c r="P20" s="109">
        <v>12</v>
      </c>
      <c r="Q20" s="109">
        <v>11</v>
      </c>
      <c r="R20" s="109">
        <v>7</v>
      </c>
      <c r="S20" s="109">
        <v>6</v>
      </c>
      <c r="T20" s="109">
        <v>13</v>
      </c>
      <c r="U20" s="109">
        <v>9</v>
      </c>
      <c r="V20" s="109">
        <v>5</v>
      </c>
    </row>
    <row r="21" spans="1:141" x14ac:dyDescent="0.25">
      <c r="A21" s="106">
        <v>20</v>
      </c>
      <c r="B21" s="107" t="s">
        <v>352</v>
      </c>
      <c r="C21" s="107" t="s">
        <v>262</v>
      </c>
      <c r="D21" s="109">
        <v>2</v>
      </c>
      <c r="E21" s="109">
        <v>3</v>
      </c>
      <c r="F21" s="109">
        <v>1</v>
      </c>
      <c r="G21" s="109">
        <v>4</v>
      </c>
      <c r="H21" s="109">
        <v>19</v>
      </c>
      <c r="I21" s="109">
        <v>16</v>
      </c>
      <c r="J21" s="109">
        <v>17</v>
      </c>
      <c r="K21" s="109">
        <v>18</v>
      </c>
      <c r="L21" s="109">
        <v>15</v>
      </c>
      <c r="M21" s="109">
        <v>10</v>
      </c>
      <c r="N21" s="109">
        <v>14</v>
      </c>
      <c r="O21" s="109">
        <v>8</v>
      </c>
      <c r="P21" s="109">
        <v>12</v>
      </c>
      <c r="Q21" s="109">
        <v>11</v>
      </c>
      <c r="R21" s="109">
        <v>7</v>
      </c>
      <c r="S21" s="109">
        <v>6</v>
      </c>
      <c r="T21" s="109">
        <v>13</v>
      </c>
      <c r="U21" s="109">
        <v>9</v>
      </c>
      <c r="V21" s="109">
        <v>5</v>
      </c>
    </row>
    <row r="22" spans="1:141" x14ac:dyDescent="0.25">
      <c r="A22" s="106">
        <v>21</v>
      </c>
      <c r="B22" s="107" t="s">
        <v>353</v>
      </c>
      <c r="C22" s="107" t="s">
        <v>264</v>
      </c>
      <c r="D22" s="109">
        <v>2</v>
      </c>
      <c r="E22" s="109">
        <v>3</v>
      </c>
      <c r="F22" s="109">
        <v>1</v>
      </c>
      <c r="G22" s="109">
        <v>4</v>
      </c>
      <c r="H22" s="109">
        <v>19</v>
      </c>
      <c r="I22" s="109">
        <v>16</v>
      </c>
      <c r="J22" s="109">
        <v>17</v>
      </c>
      <c r="K22" s="109">
        <v>18</v>
      </c>
      <c r="L22" s="109">
        <v>15</v>
      </c>
      <c r="M22" s="109">
        <v>10</v>
      </c>
      <c r="N22" s="109">
        <v>14</v>
      </c>
      <c r="O22" s="109">
        <v>8</v>
      </c>
      <c r="P22" s="109">
        <v>12</v>
      </c>
      <c r="Q22" s="109">
        <v>11</v>
      </c>
      <c r="R22" s="109">
        <v>7</v>
      </c>
      <c r="S22" s="109">
        <v>6</v>
      </c>
      <c r="T22" s="109">
        <v>13</v>
      </c>
      <c r="U22" s="109">
        <v>9</v>
      </c>
      <c r="V22" s="109">
        <v>5</v>
      </c>
    </row>
    <row r="23" spans="1:141" x14ac:dyDescent="0.25">
      <c r="A23" s="106">
        <v>22</v>
      </c>
      <c r="B23" s="107" t="s">
        <v>354</v>
      </c>
      <c r="C23" s="107" t="s">
        <v>265</v>
      </c>
      <c r="D23" s="109">
        <v>2</v>
      </c>
      <c r="E23" s="109">
        <v>3</v>
      </c>
      <c r="F23" s="109">
        <v>1</v>
      </c>
      <c r="G23" s="109">
        <v>4</v>
      </c>
      <c r="H23" s="109">
        <v>19</v>
      </c>
      <c r="I23" s="109">
        <v>16</v>
      </c>
      <c r="J23" s="109">
        <v>17</v>
      </c>
      <c r="K23" s="109">
        <v>18</v>
      </c>
      <c r="L23" s="109">
        <v>15</v>
      </c>
      <c r="M23" s="109">
        <v>10</v>
      </c>
      <c r="N23" s="109">
        <v>14</v>
      </c>
      <c r="O23" s="109">
        <v>8</v>
      </c>
      <c r="P23" s="109">
        <v>12</v>
      </c>
      <c r="Q23" s="109">
        <v>11</v>
      </c>
      <c r="R23" s="109">
        <v>7</v>
      </c>
      <c r="S23" s="109">
        <v>6</v>
      </c>
      <c r="T23" s="109">
        <v>13</v>
      </c>
      <c r="U23" s="109">
        <v>9</v>
      </c>
      <c r="V23" s="109">
        <v>5</v>
      </c>
    </row>
    <row r="24" spans="1:141" x14ac:dyDescent="0.25">
      <c r="A24" s="106">
        <v>23</v>
      </c>
      <c r="B24" s="107" t="s">
        <v>355</v>
      </c>
      <c r="C24" s="107" t="s">
        <v>267</v>
      </c>
      <c r="D24" s="109">
        <v>2</v>
      </c>
      <c r="E24" s="109">
        <v>3</v>
      </c>
      <c r="F24" s="109">
        <v>1</v>
      </c>
      <c r="G24" s="109">
        <v>4</v>
      </c>
      <c r="H24" s="109">
        <v>19</v>
      </c>
      <c r="I24" s="109">
        <v>16</v>
      </c>
      <c r="J24" s="109">
        <v>17</v>
      </c>
      <c r="K24" s="109">
        <v>18</v>
      </c>
      <c r="L24" s="109">
        <v>15</v>
      </c>
      <c r="M24" s="109">
        <v>10</v>
      </c>
      <c r="N24" s="109">
        <v>14</v>
      </c>
      <c r="O24" s="109">
        <v>8</v>
      </c>
      <c r="P24" s="109">
        <v>12</v>
      </c>
      <c r="Q24" s="109">
        <v>11</v>
      </c>
      <c r="R24" s="109">
        <v>7</v>
      </c>
      <c r="S24" s="109">
        <v>6</v>
      </c>
      <c r="T24" s="109">
        <v>13</v>
      </c>
      <c r="U24" s="109">
        <v>9</v>
      </c>
      <c r="V24" s="109">
        <v>5</v>
      </c>
    </row>
    <row r="25" spans="1:141" x14ac:dyDescent="0.25">
      <c r="A25" s="106">
        <v>24</v>
      </c>
      <c r="B25" s="107" t="s">
        <v>356</v>
      </c>
      <c r="C25" s="107" t="s">
        <v>269</v>
      </c>
      <c r="D25" s="109">
        <v>2</v>
      </c>
      <c r="E25" s="109">
        <v>3</v>
      </c>
      <c r="F25" s="109">
        <v>1</v>
      </c>
      <c r="G25" s="109">
        <v>4</v>
      </c>
      <c r="H25" s="109">
        <v>19</v>
      </c>
      <c r="I25" s="109">
        <v>16</v>
      </c>
      <c r="J25" s="109">
        <v>17</v>
      </c>
      <c r="K25" s="109">
        <v>18</v>
      </c>
      <c r="L25" s="109">
        <v>15</v>
      </c>
      <c r="M25" s="109">
        <v>10</v>
      </c>
      <c r="N25" s="109">
        <v>14</v>
      </c>
      <c r="O25" s="109">
        <v>8</v>
      </c>
      <c r="P25" s="109">
        <v>12</v>
      </c>
      <c r="Q25" s="109">
        <v>11</v>
      </c>
      <c r="R25" s="109">
        <v>7</v>
      </c>
      <c r="S25" s="109">
        <v>6</v>
      </c>
      <c r="T25" s="109">
        <v>13</v>
      </c>
      <c r="U25" s="109">
        <v>9</v>
      </c>
      <c r="V25" s="109">
        <v>5</v>
      </c>
    </row>
    <row r="26" spans="1:141" x14ac:dyDescent="0.25">
      <c r="A26" s="106">
        <v>25</v>
      </c>
      <c r="B26" s="107" t="s">
        <v>357</v>
      </c>
      <c r="C26" s="107" t="s">
        <v>271</v>
      </c>
      <c r="D26" s="109">
        <v>2</v>
      </c>
      <c r="E26" s="109">
        <v>3</v>
      </c>
      <c r="F26" s="109">
        <v>1</v>
      </c>
      <c r="G26" s="109">
        <v>4</v>
      </c>
      <c r="H26" s="109">
        <v>19</v>
      </c>
      <c r="I26" s="109">
        <v>16</v>
      </c>
      <c r="J26" s="109">
        <v>17</v>
      </c>
      <c r="K26" s="109">
        <v>18</v>
      </c>
      <c r="L26" s="109">
        <v>15</v>
      </c>
      <c r="M26" s="109">
        <v>10</v>
      </c>
      <c r="N26" s="109">
        <v>14</v>
      </c>
      <c r="O26" s="109">
        <v>8</v>
      </c>
      <c r="P26" s="109">
        <v>12</v>
      </c>
      <c r="Q26" s="109">
        <v>11</v>
      </c>
      <c r="R26" s="109">
        <v>7</v>
      </c>
      <c r="S26" s="109">
        <v>6</v>
      </c>
      <c r="T26" s="109">
        <v>13</v>
      </c>
      <c r="U26" s="109">
        <v>9</v>
      </c>
      <c r="V26" s="109">
        <v>5</v>
      </c>
    </row>
    <row r="27" spans="1:141" x14ac:dyDescent="0.25">
      <c r="A27" s="106">
        <v>26</v>
      </c>
      <c r="B27" s="107" t="s">
        <v>358</v>
      </c>
      <c r="C27" s="107" t="s">
        <v>273</v>
      </c>
      <c r="D27" s="109">
        <v>2</v>
      </c>
      <c r="E27" s="109">
        <v>3</v>
      </c>
      <c r="F27" s="109">
        <v>1</v>
      </c>
      <c r="G27" s="109">
        <v>4</v>
      </c>
      <c r="H27" s="109">
        <v>19</v>
      </c>
      <c r="I27" s="109">
        <v>16</v>
      </c>
      <c r="J27" s="109">
        <v>17</v>
      </c>
      <c r="K27" s="109">
        <v>18</v>
      </c>
      <c r="L27" s="109">
        <v>15</v>
      </c>
      <c r="M27" s="109">
        <v>10</v>
      </c>
      <c r="N27" s="109">
        <v>14</v>
      </c>
      <c r="O27" s="109">
        <v>8</v>
      </c>
      <c r="P27" s="109">
        <v>12</v>
      </c>
      <c r="Q27" s="109">
        <v>11</v>
      </c>
      <c r="R27" s="109">
        <v>7</v>
      </c>
      <c r="S27" s="109">
        <v>6</v>
      </c>
      <c r="T27" s="109">
        <v>13</v>
      </c>
      <c r="U27" s="109">
        <v>9</v>
      </c>
      <c r="V27" s="109">
        <v>5</v>
      </c>
    </row>
    <row r="28" spans="1:141" s="113" customFormat="1" x14ac:dyDescent="0.25">
      <c r="A28" s="106">
        <v>27</v>
      </c>
      <c r="B28" s="107" t="s">
        <v>359</v>
      </c>
      <c r="C28" s="107" t="s">
        <v>277</v>
      </c>
      <c r="D28" s="109">
        <v>2</v>
      </c>
      <c r="E28" s="109">
        <v>3</v>
      </c>
      <c r="F28" s="109">
        <v>1</v>
      </c>
      <c r="G28" s="109">
        <v>4</v>
      </c>
      <c r="H28" s="109">
        <v>19</v>
      </c>
      <c r="I28" s="109">
        <v>16</v>
      </c>
      <c r="J28" s="109">
        <v>17</v>
      </c>
      <c r="K28" s="109">
        <v>18</v>
      </c>
      <c r="L28" s="109">
        <v>15</v>
      </c>
      <c r="M28" s="109">
        <v>10</v>
      </c>
      <c r="N28" s="109">
        <v>14</v>
      </c>
      <c r="O28" s="109">
        <v>8</v>
      </c>
      <c r="P28" s="109">
        <v>12</v>
      </c>
      <c r="Q28" s="109">
        <v>11</v>
      </c>
      <c r="R28" s="109">
        <v>7</v>
      </c>
      <c r="S28" s="109">
        <v>6</v>
      </c>
      <c r="T28" s="109">
        <v>13</v>
      </c>
      <c r="U28" s="109">
        <v>9</v>
      </c>
      <c r="V28" s="109">
        <v>5</v>
      </c>
      <c r="W28" s="110"/>
      <c r="X28" s="110"/>
      <c r="Y28" s="110"/>
      <c r="Z28" s="110"/>
      <c r="AA28" s="110"/>
      <c r="AB28" s="110"/>
      <c r="AC28" s="110"/>
      <c r="AD28" s="110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</row>
    <row r="29" spans="1:141" s="113" customFormat="1" x14ac:dyDescent="0.25">
      <c r="A29" s="106">
        <v>28</v>
      </c>
      <c r="B29" s="107" t="s">
        <v>360</v>
      </c>
      <c r="C29" s="107" t="s">
        <v>279</v>
      </c>
      <c r="D29" s="109">
        <v>2</v>
      </c>
      <c r="E29" s="109">
        <v>3</v>
      </c>
      <c r="F29" s="109">
        <v>1</v>
      </c>
      <c r="G29" s="109">
        <v>4</v>
      </c>
      <c r="H29" s="109">
        <v>19</v>
      </c>
      <c r="I29" s="109">
        <v>16</v>
      </c>
      <c r="J29" s="109">
        <v>17</v>
      </c>
      <c r="K29" s="109">
        <v>18</v>
      </c>
      <c r="L29" s="109">
        <v>15</v>
      </c>
      <c r="M29" s="109">
        <v>10</v>
      </c>
      <c r="N29" s="109">
        <v>14</v>
      </c>
      <c r="O29" s="109">
        <v>8</v>
      </c>
      <c r="P29" s="109">
        <v>12</v>
      </c>
      <c r="Q29" s="109">
        <v>11</v>
      </c>
      <c r="R29" s="109">
        <v>7</v>
      </c>
      <c r="S29" s="109">
        <v>6</v>
      </c>
      <c r="T29" s="109">
        <v>13</v>
      </c>
      <c r="U29" s="109">
        <v>9</v>
      </c>
      <c r="V29" s="109">
        <v>5</v>
      </c>
      <c r="W29" s="110"/>
      <c r="X29" s="110"/>
      <c r="Y29" s="110"/>
      <c r="Z29" s="110"/>
      <c r="AA29" s="110"/>
      <c r="AB29" s="110"/>
      <c r="AC29" s="110"/>
      <c r="AD29" s="110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</row>
    <row r="30" spans="1:141" s="113" customFormat="1" x14ac:dyDescent="0.25">
      <c r="A30" s="106">
        <v>29</v>
      </c>
      <c r="B30" s="107" t="s">
        <v>361</v>
      </c>
      <c r="C30" s="107" t="s">
        <v>281</v>
      </c>
      <c r="D30" s="109">
        <v>2</v>
      </c>
      <c r="E30" s="109">
        <v>3</v>
      </c>
      <c r="F30" s="109">
        <v>1</v>
      </c>
      <c r="G30" s="109">
        <v>4</v>
      </c>
      <c r="H30" s="109">
        <v>19</v>
      </c>
      <c r="I30" s="109">
        <v>16</v>
      </c>
      <c r="J30" s="109">
        <v>17</v>
      </c>
      <c r="K30" s="109">
        <v>18</v>
      </c>
      <c r="L30" s="109">
        <v>15</v>
      </c>
      <c r="M30" s="109">
        <v>10</v>
      </c>
      <c r="N30" s="109">
        <v>14</v>
      </c>
      <c r="O30" s="109">
        <v>8</v>
      </c>
      <c r="P30" s="109">
        <v>12</v>
      </c>
      <c r="Q30" s="109">
        <v>11</v>
      </c>
      <c r="R30" s="109">
        <v>7</v>
      </c>
      <c r="S30" s="109">
        <v>6</v>
      </c>
      <c r="T30" s="109">
        <v>13</v>
      </c>
      <c r="U30" s="109">
        <v>9</v>
      </c>
      <c r="V30" s="109">
        <v>5</v>
      </c>
      <c r="W30" s="110"/>
      <c r="X30" s="110"/>
      <c r="Y30" s="110"/>
      <c r="Z30" s="110"/>
      <c r="AA30" s="110"/>
      <c r="AB30" s="110"/>
      <c r="AC30" s="110"/>
      <c r="AD30" s="110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</row>
    <row r="31" spans="1:141" s="113" customFormat="1" x14ac:dyDescent="0.25">
      <c r="A31" s="106">
        <v>30</v>
      </c>
      <c r="B31" s="107" t="s">
        <v>362</v>
      </c>
      <c r="C31" s="107" t="s">
        <v>283</v>
      </c>
      <c r="D31" s="109">
        <v>2</v>
      </c>
      <c r="E31" s="109">
        <v>3</v>
      </c>
      <c r="F31" s="109">
        <v>1</v>
      </c>
      <c r="G31" s="109">
        <v>4</v>
      </c>
      <c r="H31" s="109">
        <v>19</v>
      </c>
      <c r="I31" s="109">
        <v>16</v>
      </c>
      <c r="J31" s="109">
        <v>17</v>
      </c>
      <c r="K31" s="109">
        <v>18</v>
      </c>
      <c r="L31" s="109">
        <v>15</v>
      </c>
      <c r="M31" s="109">
        <v>10</v>
      </c>
      <c r="N31" s="109">
        <v>14</v>
      </c>
      <c r="O31" s="109">
        <v>8</v>
      </c>
      <c r="P31" s="109">
        <v>12</v>
      </c>
      <c r="Q31" s="109">
        <v>11</v>
      </c>
      <c r="R31" s="109">
        <v>7</v>
      </c>
      <c r="S31" s="109">
        <v>6</v>
      </c>
      <c r="T31" s="109">
        <v>13</v>
      </c>
      <c r="U31" s="109">
        <v>9</v>
      </c>
      <c r="V31" s="109">
        <v>5</v>
      </c>
      <c r="W31" s="110"/>
      <c r="X31" s="110"/>
      <c r="Y31" s="110"/>
      <c r="Z31" s="110"/>
      <c r="AA31" s="110"/>
      <c r="AB31" s="110"/>
      <c r="AC31" s="110"/>
      <c r="AD31" s="110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</row>
    <row r="32" spans="1:141" s="113" customFormat="1" x14ac:dyDescent="0.25">
      <c r="A32" s="106">
        <v>31</v>
      </c>
      <c r="B32" s="107" t="s">
        <v>363</v>
      </c>
      <c r="C32" s="107" t="s">
        <v>285</v>
      </c>
      <c r="D32" s="109">
        <v>2</v>
      </c>
      <c r="E32" s="109">
        <v>3</v>
      </c>
      <c r="F32" s="109">
        <v>1</v>
      </c>
      <c r="G32" s="109">
        <v>4</v>
      </c>
      <c r="H32" s="109">
        <v>19</v>
      </c>
      <c r="I32" s="109">
        <v>16</v>
      </c>
      <c r="J32" s="109">
        <v>17</v>
      </c>
      <c r="K32" s="109">
        <v>18</v>
      </c>
      <c r="L32" s="109">
        <v>15</v>
      </c>
      <c r="M32" s="109">
        <v>10</v>
      </c>
      <c r="N32" s="109">
        <v>14</v>
      </c>
      <c r="O32" s="109">
        <v>8</v>
      </c>
      <c r="P32" s="109">
        <v>12</v>
      </c>
      <c r="Q32" s="109">
        <v>11</v>
      </c>
      <c r="R32" s="109">
        <v>7</v>
      </c>
      <c r="S32" s="109">
        <v>6</v>
      </c>
      <c r="T32" s="109">
        <v>13</v>
      </c>
      <c r="U32" s="109">
        <v>9</v>
      </c>
      <c r="V32" s="109">
        <v>5</v>
      </c>
      <c r="W32" s="110"/>
      <c r="X32" s="110"/>
      <c r="Y32" s="110"/>
      <c r="Z32" s="110"/>
      <c r="AA32" s="110"/>
      <c r="AB32" s="110"/>
      <c r="AC32" s="110"/>
      <c r="AD32" s="110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</row>
    <row r="33" spans="1:141" s="113" customFormat="1" x14ac:dyDescent="0.25">
      <c r="A33" s="106">
        <v>32</v>
      </c>
      <c r="B33" s="107" t="s">
        <v>364</v>
      </c>
      <c r="C33" s="107" t="s">
        <v>287</v>
      </c>
      <c r="D33" s="109">
        <v>2</v>
      </c>
      <c r="E33" s="109">
        <v>3</v>
      </c>
      <c r="F33" s="109">
        <v>1</v>
      </c>
      <c r="G33" s="109">
        <v>4</v>
      </c>
      <c r="H33" s="109">
        <v>19</v>
      </c>
      <c r="I33" s="109">
        <v>16</v>
      </c>
      <c r="J33" s="109">
        <v>17</v>
      </c>
      <c r="K33" s="109">
        <v>18</v>
      </c>
      <c r="L33" s="109">
        <v>15</v>
      </c>
      <c r="M33" s="109">
        <v>10</v>
      </c>
      <c r="N33" s="109">
        <v>14</v>
      </c>
      <c r="O33" s="109">
        <v>8</v>
      </c>
      <c r="P33" s="109">
        <v>12</v>
      </c>
      <c r="Q33" s="109">
        <v>11</v>
      </c>
      <c r="R33" s="109">
        <v>7</v>
      </c>
      <c r="S33" s="109">
        <v>6</v>
      </c>
      <c r="T33" s="109">
        <v>13</v>
      </c>
      <c r="U33" s="109">
        <v>9</v>
      </c>
      <c r="V33" s="109">
        <v>5</v>
      </c>
      <c r="W33" s="110"/>
      <c r="X33" s="110"/>
      <c r="Y33" s="110"/>
      <c r="Z33" s="110"/>
      <c r="AA33" s="110"/>
      <c r="AB33" s="110"/>
      <c r="AC33" s="110"/>
      <c r="AD33" s="110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</row>
    <row r="34" spans="1:141" s="113" customFormat="1" x14ac:dyDescent="0.25">
      <c r="A34" s="106">
        <v>33</v>
      </c>
      <c r="B34" s="107" t="s">
        <v>365</v>
      </c>
      <c r="C34" s="107" t="s">
        <v>289</v>
      </c>
      <c r="D34" s="109">
        <v>2</v>
      </c>
      <c r="E34" s="109">
        <v>3</v>
      </c>
      <c r="F34" s="109">
        <v>1</v>
      </c>
      <c r="G34" s="109">
        <v>4</v>
      </c>
      <c r="H34" s="109">
        <v>19</v>
      </c>
      <c r="I34" s="109">
        <v>16</v>
      </c>
      <c r="J34" s="109">
        <v>17</v>
      </c>
      <c r="K34" s="109">
        <v>18</v>
      </c>
      <c r="L34" s="109">
        <v>15</v>
      </c>
      <c r="M34" s="109">
        <v>10</v>
      </c>
      <c r="N34" s="109">
        <v>14</v>
      </c>
      <c r="O34" s="109">
        <v>8</v>
      </c>
      <c r="P34" s="109">
        <v>12</v>
      </c>
      <c r="Q34" s="109">
        <v>11</v>
      </c>
      <c r="R34" s="109">
        <v>7</v>
      </c>
      <c r="S34" s="109">
        <v>6</v>
      </c>
      <c r="T34" s="109">
        <v>13</v>
      </c>
      <c r="U34" s="109">
        <v>9</v>
      </c>
      <c r="V34" s="109">
        <v>5</v>
      </c>
      <c r="W34" s="110"/>
      <c r="X34" s="110"/>
      <c r="Y34" s="110"/>
      <c r="Z34" s="110"/>
      <c r="AA34" s="110"/>
      <c r="AB34" s="110"/>
      <c r="AC34" s="110"/>
      <c r="AD34" s="110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</row>
    <row r="35" spans="1:141" s="113" customFormat="1" x14ac:dyDescent="0.25">
      <c r="A35" s="106">
        <v>34</v>
      </c>
      <c r="B35" s="107" t="s">
        <v>366</v>
      </c>
      <c r="C35" s="107" t="s">
        <v>289</v>
      </c>
      <c r="D35" s="109">
        <v>2</v>
      </c>
      <c r="E35" s="109">
        <v>3</v>
      </c>
      <c r="F35" s="109">
        <v>1</v>
      </c>
      <c r="G35" s="109">
        <v>4</v>
      </c>
      <c r="H35" s="109">
        <v>19</v>
      </c>
      <c r="I35" s="109">
        <v>16</v>
      </c>
      <c r="J35" s="109">
        <v>17</v>
      </c>
      <c r="K35" s="109">
        <v>18</v>
      </c>
      <c r="L35" s="109">
        <v>15</v>
      </c>
      <c r="M35" s="109">
        <v>10</v>
      </c>
      <c r="N35" s="109">
        <v>14</v>
      </c>
      <c r="O35" s="109">
        <v>8</v>
      </c>
      <c r="P35" s="109">
        <v>12</v>
      </c>
      <c r="Q35" s="109">
        <v>11</v>
      </c>
      <c r="R35" s="109">
        <v>7</v>
      </c>
      <c r="S35" s="109">
        <v>6</v>
      </c>
      <c r="T35" s="109">
        <v>13</v>
      </c>
      <c r="U35" s="109">
        <v>9</v>
      </c>
      <c r="V35" s="109">
        <v>5</v>
      </c>
      <c r="W35" s="110"/>
      <c r="X35" s="110"/>
      <c r="Y35" s="110"/>
      <c r="Z35" s="110"/>
      <c r="AA35" s="110"/>
      <c r="AB35" s="110"/>
      <c r="AC35" s="110"/>
      <c r="AD35" s="110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</row>
    <row r="36" spans="1:141" s="113" customFormat="1" x14ac:dyDescent="0.25">
      <c r="A36" s="106">
        <v>35</v>
      </c>
      <c r="B36" s="107" t="s">
        <v>367</v>
      </c>
      <c r="C36" s="107" t="s">
        <v>291</v>
      </c>
      <c r="D36" s="108">
        <v>1</v>
      </c>
      <c r="E36" s="108">
        <v>2</v>
      </c>
      <c r="F36" s="108">
        <v>3</v>
      </c>
      <c r="G36" s="108">
        <v>4</v>
      </c>
      <c r="H36" s="109">
        <v>19</v>
      </c>
      <c r="I36" s="109">
        <v>16</v>
      </c>
      <c r="J36" s="109">
        <v>17</v>
      </c>
      <c r="K36" s="109">
        <v>18</v>
      </c>
      <c r="L36" s="109">
        <v>15</v>
      </c>
      <c r="M36" s="109">
        <v>10</v>
      </c>
      <c r="N36" s="109">
        <v>14</v>
      </c>
      <c r="O36" s="109">
        <v>8</v>
      </c>
      <c r="P36" s="109">
        <v>12</v>
      </c>
      <c r="Q36" s="109">
        <v>11</v>
      </c>
      <c r="R36" s="109">
        <v>7</v>
      </c>
      <c r="S36" s="109">
        <v>6</v>
      </c>
      <c r="T36" s="109">
        <v>13</v>
      </c>
      <c r="U36" s="109">
        <v>9</v>
      </c>
      <c r="V36" s="109">
        <v>5</v>
      </c>
      <c r="W36" s="110"/>
      <c r="X36" s="110"/>
      <c r="Y36" s="110"/>
      <c r="Z36" s="110"/>
      <c r="AA36" s="110"/>
      <c r="AB36" s="110"/>
      <c r="AC36" s="110"/>
      <c r="AD36" s="110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</row>
    <row r="37" spans="1:141" s="113" customFormat="1" x14ac:dyDescent="0.25">
      <c r="A37" s="106">
        <v>36</v>
      </c>
      <c r="B37" s="107" t="s">
        <v>368</v>
      </c>
      <c r="C37" s="107" t="s">
        <v>293</v>
      </c>
      <c r="D37" s="108">
        <v>2</v>
      </c>
      <c r="E37" s="108">
        <v>3</v>
      </c>
      <c r="F37" s="108">
        <v>1</v>
      </c>
      <c r="G37" s="108">
        <v>4</v>
      </c>
      <c r="H37" s="109">
        <v>19</v>
      </c>
      <c r="I37" s="109">
        <v>16</v>
      </c>
      <c r="J37" s="109">
        <v>17</v>
      </c>
      <c r="K37" s="109">
        <v>18</v>
      </c>
      <c r="L37" s="109">
        <v>15</v>
      </c>
      <c r="M37" s="109">
        <v>10</v>
      </c>
      <c r="N37" s="109">
        <v>14</v>
      </c>
      <c r="O37" s="109">
        <v>8</v>
      </c>
      <c r="P37" s="109">
        <v>12</v>
      </c>
      <c r="Q37" s="109">
        <v>11</v>
      </c>
      <c r="R37" s="109">
        <v>7</v>
      </c>
      <c r="S37" s="109">
        <v>6</v>
      </c>
      <c r="T37" s="109">
        <v>13</v>
      </c>
      <c r="U37" s="109">
        <v>9</v>
      </c>
      <c r="V37" s="109">
        <v>5</v>
      </c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</row>
    <row r="38" spans="1:141" s="113" customFormat="1" x14ac:dyDescent="0.25">
      <c r="A38" s="106">
        <v>37</v>
      </c>
      <c r="B38" s="107" t="s">
        <v>369</v>
      </c>
      <c r="C38" s="107" t="s">
        <v>295</v>
      </c>
      <c r="D38" s="108">
        <v>1</v>
      </c>
      <c r="E38" s="109">
        <v>3</v>
      </c>
      <c r="F38" s="108">
        <v>2</v>
      </c>
      <c r="G38" s="109">
        <v>4</v>
      </c>
      <c r="H38" s="109">
        <v>19</v>
      </c>
      <c r="I38" s="109">
        <v>16</v>
      </c>
      <c r="J38" s="109">
        <v>17</v>
      </c>
      <c r="K38" s="109">
        <v>18</v>
      </c>
      <c r="L38" s="109">
        <v>15</v>
      </c>
      <c r="M38" s="109">
        <v>10</v>
      </c>
      <c r="N38" s="109">
        <v>14</v>
      </c>
      <c r="O38" s="109">
        <v>8</v>
      </c>
      <c r="P38" s="109">
        <v>12</v>
      </c>
      <c r="Q38" s="109">
        <v>11</v>
      </c>
      <c r="R38" s="109">
        <v>7</v>
      </c>
      <c r="S38" s="109">
        <v>6</v>
      </c>
      <c r="T38" s="109">
        <v>13</v>
      </c>
      <c r="U38" s="109">
        <v>9</v>
      </c>
      <c r="V38" s="109">
        <v>5</v>
      </c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</row>
    <row r="39" spans="1:141" s="113" customFormat="1" x14ac:dyDescent="0.25">
      <c r="A39" s="106">
        <v>38</v>
      </c>
      <c r="B39" s="107" t="s">
        <v>370</v>
      </c>
      <c r="C39" s="107" t="s">
        <v>297</v>
      </c>
      <c r="D39" s="108">
        <v>4</v>
      </c>
      <c r="E39" s="108">
        <v>3</v>
      </c>
      <c r="F39" s="108">
        <v>1</v>
      </c>
      <c r="G39" s="108">
        <v>2</v>
      </c>
      <c r="H39" s="109">
        <v>19</v>
      </c>
      <c r="I39" s="109">
        <v>16</v>
      </c>
      <c r="J39" s="109">
        <v>17</v>
      </c>
      <c r="K39" s="109">
        <v>18</v>
      </c>
      <c r="L39" s="109">
        <v>15</v>
      </c>
      <c r="M39" s="109">
        <v>10</v>
      </c>
      <c r="N39" s="109">
        <v>14</v>
      </c>
      <c r="O39" s="108">
        <v>5</v>
      </c>
      <c r="P39" s="109">
        <v>12</v>
      </c>
      <c r="Q39" s="109">
        <v>11</v>
      </c>
      <c r="R39" s="109">
        <v>8</v>
      </c>
      <c r="S39" s="109">
        <v>7</v>
      </c>
      <c r="T39" s="109">
        <v>13</v>
      </c>
      <c r="U39" s="109">
        <v>9</v>
      </c>
      <c r="V39" s="109">
        <v>6</v>
      </c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</row>
    <row r="40" spans="1:141" s="113" customFormat="1" x14ac:dyDescent="0.25">
      <c r="A40" s="106">
        <v>39</v>
      </c>
      <c r="B40" s="107" t="s">
        <v>371</v>
      </c>
      <c r="C40" s="107" t="s">
        <v>299</v>
      </c>
      <c r="D40" s="108">
        <v>2</v>
      </c>
      <c r="E40" s="108">
        <v>3</v>
      </c>
      <c r="F40" s="108">
        <v>1</v>
      </c>
      <c r="G40" s="109">
        <v>4</v>
      </c>
      <c r="H40" s="109">
        <v>19</v>
      </c>
      <c r="I40" s="109">
        <v>16</v>
      </c>
      <c r="J40" s="109">
        <v>17</v>
      </c>
      <c r="K40" s="109">
        <v>18</v>
      </c>
      <c r="L40" s="109">
        <v>15</v>
      </c>
      <c r="M40" s="109">
        <v>10</v>
      </c>
      <c r="N40" s="109">
        <v>14</v>
      </c>
      <c r="O40" s="109">
        <v>8</v>
      </c>
      <c r="P40" s="109">
        <v>12</v>
      </c>
      <c r="Q40" s="109">
        <v>11</v>
      </c>
      <c r="R40" s="109">
        <v>7</v>
      </c>
      <c r="S40" s="109">
        <v>6</v>
      </c>
      <c r="T40" s="109">
        <v>13</v>
      </c>
      <c r="U40" s="109">
        <v>9</v>
      </c>
      <c r="V40" s="109">
        <v>5</v>
      </c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</row>
    <row r="41" spans="1:141" s="113" customFormat="1" x14ac:dyDescent="0.25">
      <c r="A41" s="106">
        <v>40</v>
      </c>
      <c r="B41" s="107" t="s">
        <v>372</v>
      </c>
      <c r="C41" s="107" t="s">
        <v>301</v>
      </c>
      <c r="D41" s="108">
        <v>1</v>
      </c>
      <c r="E41" s="108">
        <v>2</v>
      </c>
      <c r="F41" s="108">
        <v>3</v>
      </c>
      <c r="G41" s="108">
        <v>4</v>
      </c>
      <c r="H41" s="109">
        <v>19</v>
      </c>
      <c r="I41" s="109">
        <v>16</v>
      </c>
      <c r="J41" s="109">
        <v>17</v>
      </c>
      <c r="K41" s="109">
        <v>18</v>
      </c>
      <c r="L41" s="109">
        <v>15</v>
      </c>
      <c r="M41" s="109">
        <v>10</v>
      </c>
      <c r="N41" s="109">
        <v>14</v>
      </c>
      <c r="O41" s="109">
        <v>8</v>
      </c>
      <c r="P41" s="109">
        <v>12</v>
      </c>
      <c r="Q41" s="109">
        <v>11</v>
      </c>
      <c r="R41" s="109">
        <v>7</v>
      </c>
      <c r="S41" s="109">
        <v>6</v>
      </c>
      <c r="T41" s="109">
        <v>13</v>
      </c>
      <c r="U41" s="109">
        <v>9</v>
      </c>
      <c r="V41" s="109">
        <v>5</v>
      </c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</row>
    <row r="42" spans="1:141" x14ac:dyDescent="0.25">
      <c r="A42" s="106">
        <v>41</v>
      </c>
      <c r="B42" s="107" t="s">
        <v>373</v>
      </c>
      <c r="C42" s="107" t="s">
        <v>301</v>
      </c>
      <c r="D42" s="108">
        <v>1</v>
      </c>
      <c r="E42" s="108">
        <v>2</v>
      </c>
      <c r="F42" s="108">
        <v>3</v>
      </c>
      <c r="G42" s="108">
        <v>4</v>
      </c>
      <c r="H42" s="109">
        <v>19</v>
      </c>
      <c r="I42" s="109">
        <v>16</v>
      </c>
      <c r="J42" s="109">
        <v>17</v>
      </c>
      <c r="K42" s="109">
        <v>18</v>
      </c>
      <c r="L42" s="109">
        <v>15</v>
      </c>
      <c r="M42" s="109">
        <v>10</v>
      </c>
      <c r="N42" s="109">
        <v>14</v>
      </c>
      <c r="O42" s="109">
        <v>8</v>
      </c>
      <c r="P42" s="109">
        <v>12</v>
      </c>
      <c r="Q42" s="109">
        <v>11</v>
      </c>
      <c r="R42" s="109">
        <v>7</v>
      </c>
      <c r="S42" s="109">
        <v>6</v>
      </c>
      <c r="T42" s="109">
        <v>13</v>
      </c>
      <c r="U42" s="109">
        <v>9</v>
      </c>
      <c r="V42" s="109">
        <v>5</v>
      </c>
    </row>
    <row r="43" spans="1:141" x14ac:dyDescent="0.25">
      <c r="A43" s="106">
        <v>42</v>
      </c>
      <c r="B43" s="107" t="s">
        <v>374</v>
      </c>
      <c r="C43" s="107" t="s">
        <v>303</v>
      </c>
      <c r="D43" s="109">
        <v>2</v>
      </c>
      <c r="E43" s="109">
        <v>3</v>
      </c>
      <c r="F43" s="109">
        <v>1</v>
      </c>
      <c r="G43" s="109">
        <v>4</v>
      </c>
      <c r="H43" s="109">
        <v>19</v>
      </c>
      <c r="I43" s="109">
        <v>16</v>
      </c>
      <c r="J43" s="109">
        <v>17</v>
      </c>
      <c r="K43" s="109">
        <v>18</v>
      </c>
      <c r="L43" s="109">
        <v>15</v>
      </c>
      <c r="M43" s="109">
        <v>10</v>
      </c>
      <c r="N43" s="109">
        <v>14</v>
      </c>
      <c r="O43" s="109">
        <v>8</v>
      </c>
      <c r="P43" s="109">
        <v>12</v>
      </c>
      <c r="Q43" s="109">
        <v>11</v>
      </c>
      <c r="R43" s="109">
        <v>7</v>
      </c>
      <c r="S43" s="109">
        <v>6</v>
      </c>
      <c r="T43" s="109">
        <v>13</v>
      </c>
      <c r="U43" s="109">
        <v>9</v>
      </c>
      <c r="V43" s="109">
        <v>5</v>
      </c>
    </row>
    <row r="44" spans="1:141" x14ac:dyDescent="0.25">
      <c r="A44" s="106">
        <v>43</v>
      </c>
      <c r="B44" s="107" t="s">
        <v>375</v>
      </c>
      <c r="C44" s="107" t="s">
        <v>303</v>
      </c>
      <c r="D44" s="109">
        <v>2</v>
      </c>
      <c r="E44" s="109">
        <v>3</v>
      </c>
      <c r="F44" s="109">
        <v>1</v>
      </c>
      <c r="G44" s="109">
        <v>4</v>
      </c>
      <c r="H44" s="109">
        <v>19</v>
      </c>
      <c r="I44" s="109">
        <v>16</v>
      </c>
      <c r="J44" s="109">
        <v>17</v>
      </c>
      <c r="K44" s="109">
        <v>18</v>
      </c>
      <c r="L44" s="109">
        <v>15</v>
      </c>
      <c r="M44" s="109">
        <v>10</v>
      </c>
      <c r="N44" s="109">
        <v>14</v>
      </c>
      <c r="O44" s="109">
        <v>8</v>
      </c>
      <c r="P44" s="109">
        <v>12</v>
      </c>
      <c r="Q44" s="109">
        <v>11</v>
      </c>
      <c r="R44" s="109">
        <v>7</v>
      </c>
      <c r="S44" s="109">
        <v>6</v>
      </c>
      <c r="T44" s="109">
        <v>13</v>
      </c>
      <c r="U44" s="109">
        <v>9</v>
      </c>
      <c r="V44" s="109">
        <v>5</v>
      </c>
    </row>
    <row r="45" spans="1:141" x14ac:dyDescent="0.25">
      <c r="A45" s="106">
        <v>44</v>
      </c>
      <c r="B45" s="107" t="s">
        <v>376</v>
      </c>
      <c r="C45" s="107" t="s">
        <v>303</v>
      </c>
      <c r="D45" s="109">
        <v>2</v>
      </c>
      <c r="E45" s="109">
        <v>3</v>
      </c>
      <c r="F45" s="109">
        <v>1</v>
      </c>
      <c r="G45" s="109">
        <v>4</v>
      </c>
      <c r="H45" s="109">
        <v>19</v>
      </c>
      <c r="I45" s="109">
        <v>16</v>
      </c>
      <c r="J45" s="109">
        <v>17</v>
      </c>
      <c r="K45" s="109">
        <v>18</v>
      </c>
      <c r="L45" s="109">
        <v>15</v>
      </c>
      <c r="M45" s="109">
        <v>10</v>
      </c>
      <c r="N45" s="109">
        <v>14</v>
      </c>
      <c r="O45" s="109">
        <v>8</v>
      </c>
      <c r="P45" s="109">
        <v>12</v>
      </c>
      <c r="Q45" s="109">
        <v>11</v>
      </c>
      <c r="R45" s="109">
        <v>7</v>
      </c>
      <c r="S45" s="109">
        <v>6</v>
      </c>
      <c r="T45" s="109">
        <v>13</v>
      </c>
      <c r="U45" s="109">
        <v>9</v>
      </c>
      <c r="V45" s="109">
        <v>5</v>
      </c>
    </row>
    <row r="46" spans="1:141" x14ac:dyDescent="0.25">
      <c r="A46" s="106">
        <v>45</v>
      </c>
      <c r="B46" s="107" t="s">
        <v>377</v>
      </c>
      <c r="C46" s="107" t="s">
        <v>305</v>
      </c>
      <c r="D46" s="109">
        <v>2</v>
      </c>
      <c r="E46" s="109">
        <v>3</v>
      </c>
      <c r="F46" s="109">
        <v>1</v>
      </c>
      <c r="G46" s="109">
        <v>4</v>
      </c>
      <c r="H46" s="109">
        <v>19</v>
      </c>
      <c r="I46" s="109">
        <v>16</v>
      </c>
      <c r="J46" s="109">
        <v>17</v>
      </c>
      <c r="K46" s="109">
        <v>18</v>
      </c>
      <c r="L46" s="109">
        <v>15</v>
      </c>
      <c r="M46" s="109">
        <v>10</v>
      </c>
      <c r="N46" s="109">
        <v>14</v>
      </c>
      <c r="O46" s="109">
        <v>8</v>
      </c>
      <c r="P46" s="109">
        <v>12</v>
      </c>
      <c r="Q46" s="109">
        <v>11</v>
      </c>
      <c r="R46" s="109">
        <v>7</v>
      </c>
      <c r="S46" s="109">
        <v>6</v>
      </c>
      <c r="T46" s="109">
        <v>13</v>
      </c>
      <c r="U46" s="109">
        <v>9</v>
      </c>
      <c r="V46" s="109">
        <v>5</v>
      </c>
    </row>
    <row r="47" spans="1:141" x14ac:dyDescent="0.25">
      <c r="A47" s="106">
        <v>46</v>
      </c>
      <c r="B47" s="107" t="s">
        <v>378</v>
      </c>
      <c r="C47" s="107" t="s">
        <v>305</v>
      </c>
      <c r="D47" s="109">
        <v>2</v>
      </c>
      <c r="E47" s="109">
        <v>3</v>
      </c>
      <c r="F47" s="109">
        <v>1</v>
      </c>
      <c r="G47" s="109">
        <v>4</v>
      </c>
      <c r="H47" s="109">
        <v>19</v>
      </c>
      <c r="I47" s="109">
        <v>16</v>
      </c>
      <c r="J47" s="109">
        <v>17</v>
      </c>
      <c r="K47" s="109">
        <v>18</v>
      </c>
      <c r="L47" s="109">
        <v>15</v>
      </c>
      <c r="M47" s="109">
        <v>10</v>
      </c>
      <c r="N47" s="109">
        <v>14</v>
      </c>
      <c r="O47" s="109">
        <v>8</v>
      </c>
      <c r="P47" s="109">
        <v>12</v>
      </c>
      <c r="Q47" s="109">
        <v>11</v>
      </c>
      <c r="R47" s="109">
        <v>7</v>
      </c>
      <c r="S47" s="109">
        <v>6</v>
      </c>
      <c r="T47" s="109">
        <v>13</v>
      </c>
      <c r="U47" s="109">
        <v>9</v>
      </c>
      <c r="V47" s="109">
        <v>5</v>
      </c>
    </row>
    <row r="48" spans="1:141" x14ac:dyDescent="0.25">
      <c r="A48" s="106">
        <v>47</v>
      </c>
      <c r="B48" s="107" t="s">
        <v>379</v>
      </c>
      <c r="C48" s="107" t="s">
        <v>305</v>
      </c>
      <c r="D48" s="109">
        <v>2</v>
      </c>
      <c r="E48" s="109">
        <v>3</v>
      </c>
      <c r="F48" s="109">
        <v>1</v>
      </c>
      <c r="G48" s="109">
        <v>4</v>
      </c>
      <c r="H48" s="109">
        <v>19</v>
      </c>
      <c r="I48" s="109">
        <v>16</v>
      </c>
      <c r="J48" s="109">
        <v>17</v>
      </c>
      <c r="K48" s="109">
        <v>18</v>
      </c>
      <c r="L48" s="109">
        <v>15</v>
      </c>
      <c r="M48" s="109">
        <v>10</v>
      </c>
      <c r="N48" s="109">
        <v>14</v>
      </c>
      <c r="O48" s="109">
        <v>8</v>
      </c>
      <c r="P48" s="109">
        <v>12</v>
      </c>
      <c r="Q48" s="109">
        <v>11</v>
      </c>
      <c r="R48" s="109">
        <v>7</v>
      </c>
      <c r="S48" s="109">
        <v>6</v>
      </c>
      <c r="T48" s="109">
        <v>13</v>
      </c>
      <c r="U48" s="109">
        <v>9</v>
      </c>
      <c r="V48" s="109">
        <v>5</v>
      </c>
    </row>
    <row r="49" spans="1:141" s="113" customFormat="1" x14ac:dyDescent="0.25">
      <c r="A49" s="106">
        <v>48</v>
      </c>
      <c r="B49" s="107" t="s">
        <v>380</v>
      </c>
      <c r="C49" s="107" t="s">
        <v>305</v>
      </c>
      <c r="D49" s="109">
        <v>2</v>
      </c>
      <c r="E49" s="109">
        <v>3</v>
      </c>
      <c r="F49" s="109">
        <v>1</v>
      </c>
      <c r="G49" s="109">
        <v>4</v>
      </c>
      <c r="H49" s="109">
        <v>19</v>
      </c>
      <c r="I49" s="109">
        <v>16</v>
      </c>
      <c r="J49" s="109">
        <v>17</v>
      </c>
      <c r="K49" s="109">
        <v>18</v>
      </c>
      <c r="L49" s="109">
        <v>15</v>
      </c>
      <c r="M49" s="109">
        <v>10</v>
      </c>
      <c r="N49" s="109">
        <v>14</v>
      </c>
      <c r="O49" s="109">
        <v>8</v>
      </c>
      <c r="P49" s="109">
        <v>12</v>
      </c>
      <c r="Q49" s="109">
        <v>11</v>
      </c>
      <c r="R49" s="109">
        <v>7</v>
      </c>
      <c r="S49" s="109">
        <v>6</v>
      </c>
      <c r="T49" s="109">
        <v>13</v>
      </c>
      <c r="U49" s="109">
        <v>9</v>
      </c>
      <c r="V49" s="109">
        <v>5</v>
      </c>
      <c r="W49" s="110"/>
      <c r="X49" s="110"/>
      <c r="Y49" s="110"/>
      <c r="Z49" s="110"/>
      <c r="AA49" s="110"/>
      <c r="AB49" s="110"/>
      <c r="AC49" s="110"/>
      <c r="AD49" s="110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</row>
    <row r="50" spans="1:141" s="113" customFormat="1" x14ac:dyDescent="0.25">
      <c r="A50" s="106">
        <v>49</v>
      </c>
      <c r="B50" s="107" t="s">
        <v>381</v>
      </c>
      <c r="C50" s="107" t="s">
        <v>307</v>
      </c>
      <c r="D50" s="108">
        <v>1</v>
      </c>
      <c r="E50" s="108">
        <v>1</v>
      </c>
      <c r="F50" s="108">
        <v>1</v>
      </c>
      <c r="G50" s="108">
        <v>1</v>
      </c>
      <c r="H50" s="108">
        <v>1</v>
      </c>
      <c r="I50" s="109">
        <v>3</v>
      </c>
      <c r="J50" s="109">
        <v>4</v>
      </c>
      <c r="K50" s="109">
        <v>5</v>
      </c>
      <c r="L50" s="108">
        <v>2</v>
      </c>
      <c r="M50" s="108">
        <v>2</v>
      </c>
      <c r="N50" s="108">
        <v>2</v>
      </c>
      <c r="O50" s="108">
        <v>2</v>
      </c>
      <c r="P50" s="108">
        <v>2</v>
      </c>
      <c r="Q50" s="108">
        <v>2</v>
      </c>
      <c r="R50" s="108">
        <v>2</v>
      </c>
      <c r="S50" s="108">
        <v>2</v>
      </c>
      <c r="T50" s="108">
        <v>2</v>
      </c>
      <c r="U50" s="108">
        <v>2</v>
      </c>
      <c r="V50" s="108">
        <v>2</v>
      </c>
      <c r="W50" s="110"/>
      <c r="X50" s="110"/>
      <c r="Y50" s="110"/>
      <c r="Z50" s="110"/>
      <c r="AA50" s="110"/>
      <c r="AB50" s="110"/>
      <c r="AC50" s="110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</row>
    <row r="51" spans="1:141" x14ac:dyDescent="0.25">
      <c r="A51" s="106">
        <v>50</v>
      </c>
      <c r="B51" s="107" t="s">
        <v>382</v>
      </c>
      <c r="C51" s="107" t="s">
        <v>309</v>
      </c>
      <c r="D51" s="109">
        <v>2</v>
      </c>
      <c r="E51" s="109">
        <v>3</v>
      </c>
      <c r="F51" s="109">
        <v>1</v>
      </c>
      <c r="G51" s="109">
        <v>4</v>
      </c>
      <c r="H51" s="109">
        <v>19</v>
      </c>
      <c r="I51" s="109">
        <v>16</v>
      </c>
      <c r="J51" s="109">
        <v>17</v>
      </c>
      <c r="K51" s="109">
        <v>18</v>
      </c>
      <c r="L51" s="109">
        <v>15</v>
      </c>
      <c r="M51" s="109">
        <v>10</v>
      </c>
      <c r="N51" s="109">
        <v>14</v>
      </c>
      <c r="O51" s="109">
        <v>8</v>
      </c>
      <c r="P51" s="109">
        <v>12</v>
      </c>
      <c r="Q51" s="109">
        <v>11</v>
      </c>
      <c r="R51" s="109">
        <v>7</v>
      </c>
      <c r="S51" s="109">
        <v>6</v>
      </c>
      <c r="T51" s="109">
        <v>13</v>
      </c>
      <c r="U51" s="109">
        <v>9</v>
      </c>
      <c r="V51" s="109">
        <v>5</v>
      </c>
    </row>
    <row r="52" spans="1:141" x14ac:dyDescent="0.25">
      <c r="A52" s="106">
        <v>51</v>
      </c>
      <c r="B52" s="107" t="s">
        <v>383</v>
      </c>
      <c r="C52" s="107" t="s">
        <v>311</v>
      </c>
      <c r="D52" s="108">
        <v>2</v>
      </c>
      <c r="E52" s="109">
        <v>3</v>
      </c>
      <c r="F52" s="108">
        <v>1</v>
      </c>
      <c r="G52" s="109">
        <v>4</v>
      </c>
      <c r="H52" s="109">
        <v>19</v>
      </c>
      <c r="I52" s="109">
        <v>16</v>
      </c>
      <c r="J52" s="109">
        <v>17</v>
      </c>
      <c r="K52" s="109">
        <v>18</v>
      </c>
      <c r="L52" s="109">
        <v>15</v>
      </c>
      <c r="M52" s="109">
        <v>10</v>
      </c>
      <c r="N52" s="109">
        <v>14</v>
      </c>
      <c r="O52" s="109">
        <v>8</v>
      </c>
      <c r="P52" s="109">
        <v>12</v>
      </c>
      <c r="Q52" s="109">
        <v>11</v>
      </c>
      <c r="R52" s="109">
        <v>7</v>
      </c>
      <c r="S52" s="109">
        <v>6</v>
      </c>
      <c r="T52" s="109">
        <v>13</v>
      </c>
      <c r="U52" s="109">
        <v>9</v>
      </c>
      <c r="V52" s="109">
        <v>5</v>
      </c>
    </row>
    <row r="53" spans="1:141" x14ac:dyDescent="0.25">
      <c r="A53" s="106">
        <v>52</v>
      </c>
      <c r="B53" s="107" t="s">
        <v>384</v>
      </c>
      <c r="C53" s="107" t="s">
        <v>311</v>
      </c>
      <c r="D53" s="108">
        <v>2</v>
      </c>
      <c r="E53" s="109">
        <v>3</v>
      </c>
      <c r="F53" s="108">
        <v>1</v>
      </c>
      <c r="G53" s="109">
        <v>4</v>
      </c>
      <c r="H53" s="109">
        <v>19</v>
      </c>
      <c r="I53" s="109">
        <v>16</v>
      </c>
      <c r="J53" s="109">
        <v>17</v>
      </c>
      <c r="K53" s="109">
        <v>18</v>
      </c>
      <c r="L53" s="109">
        <v>15</v>
      </c>
      <c r="M53" s="109">
        <v>10</v>
      </c>
      <c r="N53" s="109">
        <v>14</v>
      </c>
      <c r="O53" s="109">
        <v>8</v>
      </c>
      <c r="P53" s="109">
        <v>12</v>
      </c>
      <c r="Q53" s="109">
        <v>11</v>
      </c>
      <c r="R53" s="109">
        <v>7</v>
      </c>
      <c r="S53" s="109">
        <v>6</v>
      </c>
      <c r="T53" s="109">
        <v>13</v>
      </c>
      <c r="U53" s="109">
        <v>9</v>
      </c>
      <c r="V53" s="109">
        <v>5</v>
      </c>
    </row>
    <row r="54" spans="1:141" x14ac:dyDescent="0.25">
      <c r="A54" s="106">
        <v>53</v>
      </c>
      <c r="B54" s="107" t="s">
        <v>385</v>
      </c>
      <c r="C54" s="107" t="s">
        <v>311</v>
      </c>
      <c r="D54" s="108">
        <v>2</v>
      </c>
      <c r="E54" s="109">
        <v>3</v>
      </c>
      <c r="F54" s="108">
        <v>1</v>
      </c>
      <c r="G54" s="109">
        <v>4</v>
      </c>
      <c r="H54" s="109">
        <v>19</v>
      </c>
      <c r="I54" s="109">
        <v>16</v>
      </c>
      <c r="J54" s="109">
        <v>17</v>
      </c>
      <c r="K54" s="109">
        <v>18</v>
      </c>
      <c r="L54" s="109">
        <v>15</v>
      </c>
      <c r="M54" s="109">
        <v>10</v>
      </c>
      <c r="N54" s="109">
        <v>14</v>
      </c>
      <c r="O54" s="109">
        <v>8</v>
      </c>
      <c r="P54" s="109">
        <v>12</v>
      </c>
      <c r="Q54" s="109">
        <v>11</v>
      </c>
      <c r="R54" s="109">
        <v>7</v>
      </c>
      <c r="S54" s="109">
        <v>6</v>
      </c>
      <c r="T54" s="109">
        <v>13</v>
      </c>
      <c r="U54" s="109">
        <v>9</v>
      </c>
      <c r="V54" s="109">
        <v>5</v>
      </c>
    </row>
    <row r="55" spans="1:141" s="113" customFormat="1" x14ac:dyDescent="0.25">
      <c r="A55" s="106">
        <v>54</v>
      </c>
      <c r="B55" s="107" t="s">
        <v>386</v>
      </c>
      <c r="C55" s="107" t="s">
        <v>313</v>
      </c>
      <c r="D55" s="114">
        <v>2</v>
      </c>
      <c r="E55" s="114">
        <v>3</v>
      </c>
      <c r="F55" s="114">
        <v>1</v>
      </c>
      <c r="G55" s="114">
        <v>4</v>
      </c>
      <c r="H55" s="114">
        <v>19</v>
      </c>
      <c r="I55" s="114">
        <v>16</v>
      </c>
      <c r="J55" s="114">
        <v>17</v>
      </c>
      <c r="K55" s="114">
        <v>18</v>
      </c>
      <c r="L55" s="114">
        <v>15</v>
      </c>
      <c r="M55" s="114">
        <v>10</v>
      </c>
      <c r="N55" s="114">
        <v>14</v>
      </c>
      <c r="O55" s="114">
        <v>8</v>
      </c>
      <c r="P55" s="114">
        <v>12</v>
      </c>
      <c r="Q55" s="114">
        <v>11</v>
      </c>
      <c r="R55" s="114">
        <v>7</v>
      </c>
      <c r="S55" s="114">
        <v>6</v>
      </c>
      <c r="T55" s="114">
        <v>13</v>
      </c>
      <c r="U55" s="114">
        <v>9</v>
      </c>
      <c r="V55" s="114">
        <v>5</v>
      </c>
      <c r="W55" s="110"/>
      <c r="X55" s="110"/>
      <c r="Y55" s="110"/>
      <c r="Z55" s="110"/>
      <c r="AA55" s="110"/>
      <c r="AB55" s="110"/>
      <c r="AC55" s="110"/>
      <c r="AD55" s="110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</row>
    <row r="56" spans="1:141" s="113" customFormat="1" x14ac:dyDescent="0.25">
      <c r="A56" s="106">
        <v>55</v>
      </c>
      <c r="B56" s="107" t="s">
        <v>387</v>
      </c>
      <c r="C56" s="107" t="s">
        <v>313</v>
      </c>
      <c r="D56" s="114">
        <v>2</v>
      </c>
      <c r="E56" s="114">
        <v>3</v>
      </c>
      <c r="F56" s="114">
        <v>1</v>
      </c>
      <c r="G56" s="114">
        <v>4</v>
      </c>
      <c r="H56" s="114">
        <v>19</v>
      </c>
      <c r="I56" s="114">
        <v>16</v>
      </c>
      <c r="J56" s="114">
        <v>17</v>
      </c>
      <c r="K56" s="114">
        <v>18</v>
      </c>
      <c r="L56" s="114">
        <v>15</v>
      </c>
      <c r="M56" s="114">
        <v>10</v>
      </c>
      <c r="N56" s="114">
        <v>14</v>
      </c>
      <c r="O56" s="114">
        <v>8</v>
      </c>
      <c r="P56" s="114">
        <v>12</v>
      </c>
      <c r="Q56" s="114">
        <v>11</v>
      </c>
      <c r="R56" s="114">
        <v>7</v>
      </c>
      <c r="S56" s="114">
        <v>6</v>
      </c>
      <c r="T56" s="114">
        <v>13</v>
      </c>
      <c r="U56" s="114">
        <v>9</v>
      </c>
      <c r="V56" s="114">
        <v>5</v>
      </c>
      <c r="W56" s="110"/>
      <c r="X56" s="110"/>
      <c r="Y56" s="110"/>
      <c r="Z56" s="110"/>
      <c r="AA56" s="110"/>
      <c r="AB56" s="110"/>
      <c r="AC56" s="110"/>
      <c r="AD56" s="110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</row>
    <row r="57" spans="1:141" s="113" customFormat="1" x14ac:dyDescent="0.25">
      <c r="A57" s="106">
        <v>56</v>
      </c>
      <c r="B57" s="107" t="s">
        <v>388</v>
      </c>
      <c r="C57" s="107" t="s">
        <v>48</v>
      </c>
      <c r="D57" s="108">
        <v>1</v>
      </c>
      <c r="E57" s="108">
        <v>2</v>
      </c>
      <c r="F57" s="108">
        <v>3</v>
      </c>
      <c r="G57" s="108">
        <v>3</v>
      </c>
      <c r="H57" s="109">
        <v>18</v>
      </c>
      <c r="I57" s="109">
        <v>15</v>
      </c>
      <c r="J57" s="109">
        <v>16</v>
      </c>
      <c r="K57" s="109">
        <v>17</v>
      </c>
      <c r="L57" s="109">
        <v>14</v>
      </c>
      <c r="M57" s="109">
        <v>9</v>
      </c>
      <c r="N57" s="109">
        <v>13</v>
      </c>
      <c r="O57" s="109">
        <v>7</v>
      </c>
      <c r="P57" s="109">
        <v>11</v>
      </c>
      <c r="Q57" s="109">
        <v>10</v>
      </c>
      <c r="R57" s="109">
        <v>6</v>
      </c>
      <c r="S57" s="109">
        <v>5</v>
      </c>
      <c r="T57" s="109">
        <v>12</v>
      </c>
      <c r="U57" s="109">
        <v>8</v>
      </c>
      <c r="V57" s="109">
        <v>4</v>
      </c>
      <c r="W57" s="110"/>
      <c r="X57" s="110"/>
      <c r="Y57" s="110"/>
      <c r="Z57" s="110"/>
      <c r="AA57" s="110"/>
      <c r="AB57" s="110"/>
      <c r="AC57" s="110"/>
      <c r="AD57" s="110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</row>
    <row r="58" spans="1:141" s="113" customFormat="1" x14ac:dyDescent="0.25">
      <c r="A58" s="106">
        <v>57</v>
      </c>
      <c r="B58" s="107" t="s">
        <v>389</v>
      </c>
      <c r="C58" s="107" t="s">
        <v>50</v>
      </c>
      <c r="D58" s="108">
        <v>1</v>
      </c>
      <c r="E58" s="108">
        <v>2</v>
      </c>
      <c r="F58" s="108">
        <v>3</v>
      </c>
      <c r="G58" s="108">
        <v>3</v>
      </c>
      <c r="H58" s="109">
        <v>18</v>
      </c>
      <c r="I58" s="109">
        <v>15</v>
      </c>
      <c r="J58" s="109">
        <v>16</v>
      </c>
      <c r="K58" s="109">
        <v>17</v>
      </c>
      <c r="L58" s="109">
        <v>14</v>
      </c>
      <c r="M58" s="109">
        <v>9</v>
      </c>
      <c r="N58" s="109">
        <v>13</v>
      </c>
      <c r="O58" s="109">
        <v>7</v>
      </c>
      <c r="P58" s="109">
        <v>11</v>
      </c>
      <c r="Q58" s="109">
        <v>10</v>
      </c>
      <c r="R58" s="109">
        <v>6</v>
      </c>
      <c r="S58" s="109">
        <v>5</v>
      </c>
      <c r="T58" s="109">
        <v>12</v>
      </c>
      <c r="U58" s="109">
        <v>8</v>
      </c>
      <c r="V58" s="109">
        <v>4</v>
      </c>
      <c r="W58" s="110"/>
      <c r="X58" s="110"/>
      <c r="Y58" s="110"/>
      <c r="Z58" s="110"/>
      <c r="AA58" s="110"/>
      <c r="AB58" s="110"/>
      <c r="AC58" s="110"/>
      <c r="AD58" s="110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</row>
    <row r="59" spans="1:141" s="113" customFormat="1" x14ac:dyDescent="0.25">
      <c r="A59" s="106">
        <v>58</v>
      </c>
      <c r="B59" s="107" t="s">
        <v>390</v>
      </c>
      <c r="C59" s="107" t="s">
        <v>210</v>
      </c>
      <c r="D59" s="108">
        <v>1</v>
      </c>
      <c r="E59" s="108">
        <v>2</v>
      </c>
      <c r="F59" s="108">
        <v>3</v>
      </c>
      <c r="G59" s="108">
        <v>4</v>
      </c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0"/>
      <c r="X59" s="110"/>
      <c r="Y59" s="110"/>
      <c r="Z59" s="110"/>
      <c r="AA59" s="110"/>
      <c r="AB59" s="110"/>
      <c r="AC59" s="110"/>
      <c r="AD59" s="110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</row>
    <row r="60" spans="1:141" s="113" customFormat="1" x14ac:dyDescent="0.25">
      <c r="A60" s="106">
        <v>59</v>
      </c>
      <c r="B60" s="107" t="s">
        <v>391</v>
      </c>
      <c r="C60" s="107" t="s">
        <v>210</v>
      </c>
      <c r="D60" s="108">
        <v>1</v>
      </c>
      <c r="E60" s="108">
        <v>2</v>
      </c>
      <c r="F60" s="108">
        <v>3</v>
      </c>
      <c r="G60" s="108">
        <v>4</v>
      </c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0"/>
      <c r="X60" s="110"/>
      <c r="Y60" s="110"/>
      <c r="Z60" s="110"/>
      <c r="AA60" s="110"/>
      <c r="AB60" s="110"/>
      <c r="AC60" s="110"/>
      <c r="AD60" s="110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</row>
    <row r="61" spans="1:141" x14ac:dyDescent="0.25">
      <c r="A61" s="106">
        <v>60</v>
      </c>
      <c r="B61" s="107" t="s">
        <v>392</v>
      </c>
      <c r="C61" s="107" t="s">
        <v>57</v>
      </c>
      <c r="D61" s="108">
        <v>1</v>
      </c>
      <c r="E61" s="108">
        <v>2</v>
      </c>
      <c r="F61" s="108">
        <v>3</v>
      </c>
      <c r="G61" s="108">
        <v>4</v>
      </c>
      <c r="H61" s="109">
        <v>19</v>
      </c>
      <c r="I61" s="109">
        <v>16</v>
      </c>
      <c r="J61" s="109">
        <v>17</v>
      </c>
      <c r="K61" s="109">
        <v>18</v>
      </c>
      <c r="L61" s="109">
        <v>15</v>
      </c>
      <c r="M61" s="109">
        <v>10</v>
      </c>
      <c r="N61" s="109">
        <v>14</v>
      </c>
      <c r="O61" s="108">
        <v>7</v>
      </c>
      <c r="P61" s="109">
        <v>12</v>
      </c>
      <c r="Q61" s="109">
        <v>11</v>
      </c>
      <c r="R61" s="108">
        <v>6</v>
      </c>
      <c r="S61" s="109">
        <v>9</v>
      </c>
      <c r="T61" s="109">
        <v>13</v>
      </c>
      <c r="U61" s="108">
        <v>5</v>
      </c>
      <c r="V61" s="109">
        <v>8</v>
      </c>
    </row>
    <row r="62" spans="1:141" x14ac:dyDescent="0.25">
      <c r="A62" s="106">
        <v>61</v>
      </c>
      <c r="B62" s="107" t="s">
        <v>393</v>
      </c>
      <c r="C62" s="107" t="s">
        <v>59</v>
      </c>
      <c r="D62" s="115"/>
      <c r="E62" s="115"/>
      <c r="F62" s="115"/>
      <c r="G62" s="115"/>
      <c r="H62" s="115"/>
      <c r="I62" s="109">
        <v>12</v>
      </c>
      <c r="J62" s="109">
        <v>13</v>
      </c>
      <c r="K62" s="109">
        <v>14</v>
      </c>
      <c r="L62" s="109">
        <v>11</v>
      </c>
      <c r="M62" s="108">
        <v>6</v>
      </c>
      <c r="N62" s="109">
        <v>10</v>
      </c>
      <c r="O62" s="108">
        <v>3</v>
      </c>
      <c r="P62" s="109">
        <v>8</v>
      </c>
      <c r="Q62" s="108">
        <v>5</v>
      </c>
      <c r="R62" s="108">
        <v>2</v>
      </c>
      <c r="S62" s="109">
        <v>7</v>
      </c>
      <c r="T62" s="109">
        <v>9</v>
      </c>
      <c r="U62" s="108">
        <v>1</v>
      </c>
      <c r="V62" s="108">
        <v>4</v>
      </c>
    </row>
    <row r="63" spans="1:141" x14ac:dyDescent="0.25">
      <c r="A63" s="106">
        <v>62</v>
      </c>
      <c r="B63" s="107" t="s">
        <v>394</v>
      </c>
      <c r="C63" s="107" t="s">
        <v>64</v>
      </c>
      <c r="D63" s="108">
        <v>2</v>
      </c>
      <c r="E63" s="108">
        <v>4</v>
      </c>
      <c r="F63" s="108">
        <v>1</v>
      </c>
      <c r="G63" s="108">
        <v>3</v>
      </c>
      <c r="H63" s="108">
        <v>19</v>
      </c>
      <c r="I63" s="108">
        <v>16</v>
      </c>
      <c r="J63" s="108">
        <v>17</v>
      </c>
      <c r="K63" s="108">
        <v>18</v>
      </c>
      <c r="L63" s="108">
        <v>15</v>
      </c>
      <c r="M63" s="108">
        <v>18</v>
      </c>
      <c r="N63" s="108">
        <v>10</v>
      </c>
      <c r="O63" s="108">
        <v>6</v>
      </c>
      <c r="P63" s="108">
        <v>9</v>
      </c>
      <c r="Q63" s="108">
        <v>13</v>
      </c>
      <c r="R63" s="108">
        <v>12</v>
      </c>
      <c r="S63" s="108">
        <v>14</v>
      </c>
      <c r="T63" s="108">
        <v>11</v>
      </c>
      <c r="U63" s="108">
        <v>7</v>
      </c>
      <c r="V63" s="108">
        <v>5</v>
      </c>
    </row>
    <row r="64" spans="1:141" x14ac:dyDescent="0.25">
      <c r="A64" s="106">
        <v>63</v>
      </c>
      <c r="B64" s="107" t="s">
        <v>395</v>
      </c>
      <c r="C64" s="107" t="s">
        <v>66</v>
      </c>
      <c r="D64" s="116" t="s">
        <v>396</v>
      </c>
      <c r="E64" s="108">
        <v>4</v>
      </c>
      <c r="F64" s="116" t="s">
        <v>397</v>
      </c>
      <c r="G64" s="108">
        <v>3</v>
      </c>
      <c r="H64" s="108">
        <v>19</v>
      </c>
      <c r="I64" s="108">
        <v>16</v>
      </c>
      <c r="J64" s="108">
        <v>17</v>
      </c>
      <c r="K64" s="108">
        <v>18</v>
      </c>
      <c r="L64" s="108">
        <v>15</v>
      </c>
      <c r="M64" s="108">
        <v>18</v>
      </c>
      <c r="N64" s="108">
        <v>10</v>
      </c>
      <c r="O64" s="108">
        <v>6</v>
      </c>
      <c r="P64" s="108">
        <v>9</v>
      </c>
      <c r="Q64" s="108">
        <v>13</v>
      </c>
      <c r="R64" s="108">
        <v>12</v>
      </c>
      <c r="S64" s="108">
        <v>14</v>
      </c>
      <c r="T64" s="108">
        <v>11</v>
      </c>
      <c r="U64" s="108">
        <v>7</v>
      </c>
      <c r="V64" s="108">
        <v>5</v>
      </c>
    </row>
    <row r="65" spans="1:22" x14ac:dyDescent="0.25">
      <c r="A65" s="106">
        <v>64</v>
      </c>
      <c r="B65" s="107" t="s">
        <v>398</v>
      </c>
      <c r="C65" s="107" t="s">
        <v>67</v>
      </c>
      <c r="D65" s="116" t="s">
        <v>396</v>
      </c>
      <c r="E65" s="108">
        <v>4</v>
      </c>
      <c r="F65" s="116" t="s">
        <v>397</v>
      </c>
      <c r="G65" s="108">
        <v>3</v>
      </c>
      <c r="H65" s="108">
        <v>19</v>
      </c>
      <c r="I65" s="108">
        <v>16</v>
      </c>
      <c r="J65" s="108">
        <v>17</v>
      </c>
      <c r="K65" s="108">
        <v>18</v>
      </c>
      <c r="L65" s="108">
        <v>15</v>
      </c>
      <c r="M65" s="108">
        <v>18</v>
      </c>
      <c r="N65" s="108">
        <v>10</v>
      </c>
      <c r="O65" s="108">
        <v>6</v>
      </c>
      <c r="P65" s="108">
        <v>9</v>
      </c>
      <c r="Q65" s="108">
        <v>13</v>
      </c>
      <c r="R65" s="108">
        <v>12</v>
      </c>
      <c r="S65" s="108">
        <v>14</v>
      </c>
      <c r="T65" s="108">
        <v>11</v>
      </c>
      <c r="U65" s="108">
        <v>7</v>
      </c>
      <c r="V65" s="108">
        <v>5</v>
      </c>
    </row>
    <row r="66" spans="1:22" x14ac:dyDescent="0.25">
      <c r="A66" s="106">
        <v>65</v>
      </c>
      <c r="B66" s="107" t="s">
        <v>399</v>
      </c>
      <c r="C66" s="107" t="s">
        <v>68</v>
      </c>
      <c r="D66" s="108">
        <v>2</v>
      </c>
      <c r="E66" s="108">
        <v>4</v>
      </c>
      <c r="F66" s="108">
        <v>1</v>
      </c>
      <c r="G66" s="108">
        <v>3</v>
      </c>
      <c r="H66" s="108">
        <v>19</v>
      </c>
      <c r="I66" s="108">
        <v>16</v>
      </c>
      <c r="J66" s="108">
        <v>17</v>
      </c>
      <c r="K66" s="108">
        <v>18</v>
      </c>
      <c r="L66" s="108">
        <v>15</v>
      </c>
      <c r="M66" s="108">
        <v>18</v>
      </c>
      <c r="N66" s="108">
        <v>10</v>
      </c>
      <c r="O66" s="108">
        <v>6</v>
      </c>
      <c r="P66" s="108">
        <v>9</v>
      </c>
      <c r="Q66" s="108">
        <v>13</v>
      </c>
      <c r="R66" s="108">
        <v>12</v>
      </c>
      <c r="S66" s="108">
        <v>14</v>
      </c>
      <c r="T66" s="108">
        <v>11</v>
      </c>
      <c r="U66" s="108">
        <v>7</v>
      </c>
      <c r="V66" s="108">
        <v>5</v>
      </c>
    </row>
    <row r="67" spans="1:22" x14ac:dyDescent="0.25">
      <c r="A67" s="106">
        <v>66</v>
      </c>
      <c r="B67" s="107" t="s">
        <v>400</v>
      </c>
      <c r="C67" s="107" t="s">
        <v>212</v>
      </c>
      <c r="D67" s="116" t="s">
        <v>396</v>
      </c>
      <c r="E67" s="108">
        <v>4</v>
      </c>
      <c r="F67" s="116" t="s">
        <v>397</v>
      </c>
      <c r="G67" s="108">
        <v>3</v>
      </c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</row>
    <row r="68" spans="1:22" x14ac:dyDescent="0.25">
      <c r="A68" s="106">
        <v>67</v>
      </c>
      <c r="B68" s="107" t="s">
        <v>401</v>
      </c>
      <c r="C68" s="107" t="s">
        <v>212</v>
      </c>
      <c r="D68" s="116" t="s">
        <v>396</v>
      </c>
      <c r="E68" s="108">
        <v>4</v>
      </c>
      <c r="F68" s="116" t="s">
        <v>397</v>
      </c>
      <c r="G68" s="108">
        <v>3</v>
      </c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</row>
    <row r="69" spans="1:22" x14ac:dyDescent="0.25">
      <c r="A69" s="106">
        <v>68</v>
      </c>
      <c r="B69" s="107" t="s">
        <v>402</v>
      </c>
      <c r="C69" s="107" t="s">
        <v>69</v>
      </c>
      <c r="D69" s="109">
        <v>2</v>
      </c>
      <c r="E69" s="109">
        <v>3</v>
      </c>
      <c r="F69" s="108">
        <v>1</v>
      </c>
      <c r="G69" s="109">
        <v>4</v>
      </c>
      <c r="H69" s="109">
        <v>19</v>
      </c>
      <c r="I69" s="109">
        <v>16</v>
      </c>
      <c r="J69" s="109">
        <v>17</v>
      </c>
      <c r="K69" s="109">
        <v>18</v>
      </c>
      <c r="L69" s="109">
        <v>15</v>
      </c>
      <c r="M69" s="109">
        <v>10</v>
      </c>
      <c r="N69" s="109">
        <v>14</v>
      </c>
      <c r="O69" s="109">
        <v>8</v>
      </c>
      <c r="P69" s="109">
        <v>12</v>
      </c>
      <c r="Q69" s="109">
        <v>11</v>
      </c>
      <c r="R69" s="109">
        <v>7</v>
      </c>
      <c r="S69" s="109">
        <v>6</v>
      </c>
      <c r="T69" s="109">
        <v>13</v>
      </c>
      <c r="U69" s="109">
        <v>9</v>
      </c>
      <c r="V69" s="109">
        <v>5</v>
      </c>
    </row>
    <row r="70" spans="1:22" x14ac:dyDescent="0.25">
      <c r="A70" s="106">
        <v>69</v>
      </c>
      <c r="B70" s="107" t="s">
        <v>403</v>
      </c>
      <c r="C70" s="107" t="s">
        <v>71</v>
      </c>
      <c r="D70" s="109">
        <v>2</v>
      </c>
      <c r="E70" s="109">
        <v>3</v>
      </c>
      <c r="F70" s="108">
        <v>1</v>
      </c>
      <c r="G70" s="109">
        <v>4</v>
      </c>
      <c r="H70" s="109">
        <v>19</v>
      </c>
      <c r="I70" s="109">
        <v>16</v>
      </c>
      <c r="J70" s="109">
        <v>17</v>
      </c>
      <c r="K70" s="109">
        <v>18</v>
      </c>
      <c r="L70" s="109">
        <v>15</v>
      </c>
      <c r="M70" s="109">
        <v>10</v>
      </c>
      <c r="N70" s="109">
        <v>14</v>
      </c>
      <c r="O70" s="109">
        <v>8</v>
      </c>
      <c r="P70" s="109">
        <v>12</v>
      </c>
      <c r="Q70" s="109">
        <v>11</v>
      </c>
      <c r="R70" s="109">
        <v>7</v>
      </c>
      <c r="S70" s="109">
        <v>6</v>
      </c>
      <c r="T70" s="109">
        <v>13</v>
      </c>
      <c r="U70" s="109">
        <v>9</v>
      </c>
      <c r="V70" s="109">
        <v>5</v>
      </c>
    </row>
    <row r="71" spans="1:22" x14ac:dyDescent="0.25">
      <c r="A71" s="106">
        <v>70</v>
      </c>
      <c r="B71" s="107" t="s">
        <v>404</v>
      </c>
      <c r="C71" s="107" t="s">
        <v>185</v>
      </c>
      <c r="D71" s="109">
        <v>2</v>
      </c>
      <c r="E71" s="109">
        <v>3</v>
      </c>
      <c r="F71" s="109">
        <v>1</v>
      </c>
      <c r="G71" s="109">
        <v>4</v>
      </c>
      <c r="H71" s="109">
        <v>19</v>
      </c>
      <c r="I71" s="109">
        <v>16</v>
      </c>
      <c r="J71" s="109">
        <v>17</v>
      </c>
      <c r="K71" s="109">
        <v>18</v>
      </c>
      <c r="L71" s="109">
        <v>15</v>
      </c>
      <c r="M71" s="109">
        <v>10</v>
      </c>
      <c r="N71" s="109">
        <v>14</v>
      </c>
      <c r="O71" s="109">
        <v>8</v>
      </c>
      <c r="P71" s="109">
        <v>12</v>
      </c>
      <c r="Q71" s="109">
        <v>11</v>
      </c>
      <c r="R71" s="109">
        <v>7</v>
      </c>
      <c r="S71" s="109">
        <v>6</v>
      </c>
      <c r="T71" s="109">
        <v>13</v>
      </c>
      <c r="U71" s="109">
        <v>9</v>
      </c>
      <c r="V71" s="109">
        <v>5</v>
      </c>
    </row>
    <row r="72" spans="1:22" x14ac:dyDescent="0.25">
      <c r="A72" s="106">
        <v>71</v>
      </c>
      <c r="B72" s="107" t="s">
        <v>405</v>
      </c>
      <c r="C72" s="107" t="s">
        <v>214</v>
      </c>
      <c r="D72" s="108">
        <v>2</v>
      </c>
      <c r="E72" s="108">
        <v>3</v>
      </c>
      <c r="F72" s="108">
        <v>1</v>
      </c>
      <c r="G72" s="108">
        <v>4</v>
      </c>
      <c r="H72" s="109">
        <v>19</v>
      </c>
      <c r="I72" s="108">
        <v>18</v>
      </c>
      <c r="J72" s="108">
        <v>17</v>
      </c>
      <c r="K72" s="108">
        <v>16</v>
      </c>
      <c r="L72" s="108">
        <v>6</v>
      </c>
      <c r="M72" s="108">
        <v>7</v>
      </c>
      <c r="N72" s="108">
        <v>9</v>
      </c>
      <c r="O72" s="108">
        <v>10</v>
      </c>
      <c r="P72" s="108">
        <v>11</v>
      </c>
      <c r="Q72" s="108">
        <v>8</v>
      </c>
      <c r="R72" s="108">
        <v>5</v>
      </c>
      <c r="S72" s="108">
        <v>12</v>
      </c>
      <c r="T72" s="108">
        <v>13</v>
      </c>
      <c r="U72" s="108">
        <v>14</v>
      </c>
      <c r="V72" s="108">
        <v>15</v>
      </c>
    </row>
    <row r="73" spans="1:22" x14ac:dyDescent="0.25">
      <c r="A73" s="106">
        <v>72</v>
      </c>
      <c r="B73" s="107" t="s">
        <v>406</v>
      </c>
      <c r="C73" s="107" t="s">
        <v>216</v>
      </c>
      <c r="D73" s="108">
        <v>2</v>
      </c>
      <c r="E73" s="108">
        <v>3</v>
      </c>
      <c r="F73" s="108">
        <v>1</v>
      </c>
      <c r="G73" s="108">
        <v>4</v>
      </c>
      <c r="H73" s="109">
        <v>19</v>
      </c>
      <c r="I73" s="108">
        <v>15</v>
      </c>
      <c r="J73" s="108">
        <v>16</v>
      </c>
      <c r="K73" s="108">
        <v>17</v>
      </c>
      <c r="L73" s="108">
        <v>18</v>
      </c>
      <c r="M73" s="108">
        <v>8</v>
      </c>
      <c r="N73" s="108">
        <v>14</v>
      </c>
      <c r="O73" s="108">
        <v>6</v>
      </c>
      <c r="P73" s="108">
        <v>10</v>
      </c>
      <c r="Q73" s="108">
        <v>9</v>
      </c>
      <c r="R73" s="108">
        <v>5</v>
      </c>
      <c r="S73" s="108">
        <v>13</v>
      </c>
      <c r="T73" s="108">
        <v>12</v>
      </c>
      <c r="U73" s="108">
        <v>7</v>
      </c>
      <c r="V73" s="108">
        <v>11</v>
      </c>
    </row>
    <row r="74" spans="1:22" x14ac:dyDescent="0.25">
      <c r="A74" s="106">
        <v>73</v>
      </c>
      <c r="B74" s="107" t="s">
        <v>407</v>
      </c>
      <c r="C74" s="107" t="s">
        <v>187</v>
      </c>
      <c r="D74" s="109">
        <v>2</v>
      </c>
      <c r="E74" s="109">
        <v>3</v>
      </c>
      <c r="F74" s="109">
        <v>1</v>
      </c>
      <c r="G74" s="109">
        <v>4</v>
      </c>
      <c r="H74" s="109">
        <v>19</v>
      </c>
      <c r="I74" s="109">
        <v>16</v>
      </c>
      <c r="J74" s="109">
        <v>17</v>
      </c>
      <c r="K74" s="109">
        <v>18</v>
      </c>
      <c r="L74" s="109">
        <v>15</v>
      </c>
      <c r="M74" s="109">
        <v>10</v>
      </c>
      <c r="N74" s="109">
        <v>14</v>
      </c>
      <c r="O74" s="109">
        <v>8</v>
      </c>
      <c r="P74" s="109">
        <v>12</v>
      </c>
      <c r="Q74" s="109">
        <v>11</v>
      </c>
      <c r="R74" s="109">
        <v>7</v>
      </c>
      <c r="S74" s="109">
        <v>6</v>
      </c>
      <c r="T74" s="109">
        <v>13</v>
      </c>
      <c r="U74" s="109">
        <v>9</v>
      </c>
      <c r="V74" s="109">
        <v>5</v>
      </c>
    </row>
    <row r="75" spans="1:22" x14ac:dyDescent="0.25">
      <c r="A75" s="106">
        <v>74</v>
      </c>
      <c r="B75" s="107" t="s">
        <v>408</v>
      </c>
      <c r="C75" s="107" t="s">
        <v>198</v>
      </c>
      <c r="D75" s="109"/>
      <c r="E75" s="109"/>
      <c r="F75" s="109"/>
      <c r="G75" s="109"/>
      <c r="H75" s="109"/>
      <c r="I75" s="109">
        <v>12</v>
      </c>
      <c r="J75" s="109">
        <v>13</v>
      </c>
      <c r="K75" s="109">
        <v>14</v>
      </c>
      <c r="L75" s="109">
        <v>11</v>
      </c>
      <c r="M75" s="109">
        <v>6</v>
      </c>
      <c r="N75" s="109">
        <v>10</v>
      </c>
      <c r="O75" s="109">
        <v>4</v>
      </c>
      <c r="P75" s="109">
        <v>8</v>
      </c>
      <c r="Q75" s="109">
        <v>7</v>
      </c>
      <c r="R75" s="109">
        <v>3</v>
      </c>
      <c r="S75" s="109">
        <v>2</v>
      </c>
      <c r="T75" s="109">
        <v>9</v>
      </c>
      <c r="U75" s="109">
        <v>5</v>
      </c>
      <c r="V75" s="109">
        <v>1</v>
      </c>
    </row>
    <row r="76" spans="1:22" x14ac:dyDescent="0.25">
      <c r="A76" s="106">
        <v>75</v>
      </c>
      <c r="B76" s="107" t="s">
        <v>409</v>
      </c>
      <c r="C76" s="107" t="s">
        <v>199</v>
      </c>
      <c r="D76" s="108">
        <v>2</v>
      </c>
      <c r="E76" s="108">
        <v>3</v>
      </c>
      <c r="F76" s="108">
        <v>1</v>
      </c>
      <c r="G76" s="109">
        <v>6</v>
      </c>
      <c r="H76" s="109">
        <v>18</v>
      </c>
      <c r="I76" s="109">
        <v>16</v>
      </c>
      <c r="J76" s="109">
        <v>17</v>
      </c>
      <c r="K76" s="109">
        <v>18</v>
      </c>
      <c r="L76" s="109">
        <v>15</v>
      </c>
      <c r="M76" s="109">
        <v>10</v>
      </c>
      <c r="N76" s="109">
        <v>14</v>
      </c>
      <c r="O76" s="108">
        <v>4</v>
      </c>
      <c r="P76" s="109">
        <v>12</v>
      </c>
      <c r="Q76" s="109">
        <v>11</v>
      </c>
      <c r="R76" s="109">
        <v>8</v>
      </c>
      <c r="S76" s="109">
        <v>7</v>
      </c>
      <c r="T76" s="109">
        <v>13</v>
      </c>
      <c r="U76" s="109">
        <v>9</v>
      </c>
      <c r="V76" s="108">
        <v>5</v>
      </c>
    </row>
    <row r="77" spans="1:22" x14ac:dyDescent="0.25">
      <c r="A77" s="106">
        <v>76</v>
      </c>
      <c r="B77" s="107" t="s">
        <v>410</v>
      </c>
      <c r="C77" s="107" t="s">
        <v>200</v>
      </c>
      <c r="D77" s="108">
        <v>2</v>
      </c>
      <c r="E77" s="109">
        <v>5</v>
      </c>
      <c r="F77" s="108">
        <v>1</v>
      </c>
      <c r="G77" s="109">
        <v>6</v>
      </c>
      <c r="H77" s="109">
        <v>19</v>
      </c>
      <c r="I77" s="109">
        <v>16</v>
      </c>
      <c r="J77" s="109">
        <v>17</v>
      </c>
      <c r="K77" s="109">
        <v>18</v>
      </c>
      <c r="L77" s="109">
        <v>15</v>
      </c>
      <c r="M77" s="109">
        <v>11</v>
      </c>
      <c r="N77" s="109">
        <v>14</v>
      </c>
      <c r="O77" s="109">
        <v>9</v>
      </c>
      <c r="P77" s="109">
        <v>12</v>
      </c>
      <c r="Q77" s="108">
        <v>4</v>
      </c>
      <c r="R77" s="108">
        <v>3</v>
      </c>
      <c r="S77" s="109">
        <v>8</v>
      </c>
      <c r="T77" s="109">
        <v>13</v>
      </c>
      <c r="U77" s="109">
        <v>10</v>
      </c>
      <c r="V77" s="109">
        <v>7</v>
      </c>
    </row>
    <row r="78" spans="1:22" x14ac:dyDescent="0.25">
      <c r="A78" s="106">
        <v>77</v>
      </c>
      <c r="B78" s="107" t="s">
        <v>411</v>
      </c>
      <c r="C78" s="107" t="s">
        <v>201</v>
      </c>
      <c r="D78" s="109">
        <v>7</v>
      </c>
      <c r="E78" s="109">
        <v>8</v>
      </c>
      <c r="F78" s="109">
        <v>6</v>
      </c>
      <c r="G78" s="109">
        <v>9</v>
      </c>
      <c r="H78" s="109">
        <v>13</v>
      </c>
      <c r="I78" s="109">
        <v>10</v>
      </c>
      <c r="J78" s="109">
        <v>11</v>
      </c>
      <c r="K78" s="109">
        <v>12</v>
      </c>
      <c r="L78" s="108">
        <v>5</v>
      </c>
      <c r="M78" s="108">
        <v>5</v>
      </c>
      <c r="N78" s="108">
        <v>5</v>
      </c>
      <c r="O78" s="108">
        <v>3</v>
      </c>
      <c r="P78" s="108">
        <v>5</v>
      </c>
      <c r="Q78" s="108">
        <v>5</v>
      </c>
      <c r="R78" s="108">
        <v>1</v>
      </c>
      <c r="S78" s="108">
        <v>5</v>
      </c>
      <c r="T78" s="108">
        <v>5</v>
      </c>
      <c r="U78" s="108">
        <v>4</v>
      </c>
      <c r="V78" s="108">
        <v>2</v>
      </c>
    </row>
    <row r="79" spans="1:22" x14ac:dyDescent="0.25">
      <c r="A79" s="106">
        <v>78</v>
      </c>
      <c r="B79" s="107" t="s">
        <v>412</v>
      </c>
      <c r="C79" s="107" t="s">
        <v>111</v>
      </c>
      <c r="D79" s="108">
        <v>1</v>
      </c>
      <c r="E79" s="108">
        <v>2</v>
      </c>
      <c r="F79" s="108">
        <v>3</v>
      </c>
      <c r="G79" s="108">
        <v>4</v>
      </c>
      <c r="H79" s="109">
        <v>19</v>
      </c>
      <c r="I79" s="109">
        <v>16</v>
      </c>
      <c r="J79" s="109">
        <v>17</v>
      </c>
      <c r="K79" s="109">
        <v>18</v>
      </c>
      <c r="L79" s="109">
        <v>15</v>
      </c>
      <c r="M79" s="109">
        <v>10</v>
      </c>
      <c r="N79" s="109">
        <v>14</v>
      </c>
      <c r="O79" s="108">
        <v>7</v>
      </c>
      <c r="P79" s="109">
        <v>12</v>
      </c>
      <c r="Q79" s="109">
        <v>11</v>
      </c>
      <c r="R79" s="108">
        <v>6</v>
      </c>
      <c r="S79" s="109">
        <v>9</v>
      </c>
      <c r="T79" s="109">
        <v>13</v>
      </c>
      <c r="U79" s="108">
        <v>5</v>
      </c>
      <c r="V79" s="109">
        <v>8</v>
      </c>
    </row>
    <row r="80" spans="1:22" x14ac:dyDescent="0.25">
      <c r="A80" s="106">
        <v>79</v>
      </c>
      <c r="B80" s="107" t="s">
        <v>413</v>
      </c>
      <c r="C80" s="107" t="s">
        <v>189</v>
      </c>
      <c r="D80" s="109">
        <v>2</v>
      </c>
      <c r="E80" s="109">
        <v>3</v>
      </c>
      <c r="F80" s="109">
        <v>1</v>
      </c>
      <c r="G80" s="109">
        <v>4</v>
      </c>
      <c r="H80" s="109">
        <v>19</v>
      </c>
      <c r="I80" s="109">
        <v>16</v>
      </c>
      <c r="J80" s="109">
        <v>17</v>
      </c>
      <c r="K80" s="109">
        <v>18</v>
      </c>
      <c r="L80" s="109">
        <v>15</v>
      </c>
      <c r="M80" s="109">
        <v>10</v>
      </c>
      <c r="N80" s="109">
        <v>14</v>
      </c>
      <c r="O80" s="109">
        <v>8</v>
      </c>
      <c r="P80" s="109">
        <v>12</v>
      </c>
      <c r="Q80" s="109">
        <v>11</v>
      </c>
      <c r="R80" s="109">
        <v>7</v>
      </c>
      <c r="S80" s="109">
        <v>6</v>
      </c>
      <c r="T80" s="109">
        <v>13</v>
      </c>
      <c r="U80" s="109">
        <v>9</v>
      </c>
      <c r="V80" s="109">
        <v>5</v>
      </c>
    </row>
    <row r="81" spans="1:22" x14ac:dyDescent="0.25">
      <c r="A81" s="106">
        <v>80</v>
      </c>
      <c r="B81" s="107" t="s">
        <v>414</v>
      </c>
      <c r="C81" s="107" t="s">
        <v>195</v>
      </c>
      <c r="D81" s="108">
        <v>2</v>
      </c>
      <c r="E81" s="108">
        <v>3</v>
      </c>
      <c r="F81" s="108">
        <v>1</v>
      </c>
      <c r="G81" s="109">
        <v>4</v>
      </c>
      <c r="H81" s="109">
        <v>19</v>
      </c>
      <c r="I81" s="109">
        <v>16</v>
      </c>
      <c r="J81" s="109">
        <v>17</v>
      </c>
      <c r="K81" s="109">
        <v>18</v>
      </c>
      <c r="L81" s="109">
        <v>15</v>
      </c>
      <c r="M81" s="109">
        <v>10</v>
      </c>
      <c r="N81" s="109">
        <v>14</v>
      </c>
      <c r="O81" s="109">
        <v>8</v>
      </c>
      <c r="P81" s="109">
        <v>12</v>
      </c>
      <c r="Q81" s="109">
        <v>11</v>
      </c>
      <c r="R81" s="109">
        <v>7</v>
      </c>
      <c r="S81" s="109">
        <v>6</v>
      </c>
      <c r="T81" s="109">
        <v>13</v>
      </c>
      <c r="U81" s="109">
        <v>9</v>
      </c>
      <c r="V81" s="109">
        <v>5</v>
      </c>
    </row>
    <row r="82" spans="1:22" x14ac:dyDescent="0.25">
      <c r="A82" s="106">
        <v>81</v>
      </c>
      <c r="B82" s="107" t="s">
        <v>415</v>
      </c>
      <c r="C82" s="107" t="s">
        <v>195</v>
      </c>
      <c r="D82" s="108">
        <v>2</v>
      </c>
      <c r="E82" s="108">
        <v>3</v>
      </c>
      <c r="F82" s="108">
        <v>1</v>
      </c>
      <c r="G82" s="109">
        <v>4</v>
      </c>
      <c r="H82" s="109">
        <v>19</v>
      </c>
      <c r="I82" s="109">
        <v>16</v>
      </c>
      <c r="J82" s="109">
        <v>17</v>
      </c>
      <c r="K82" s="109">
        <v>18</v>
      </c>
      <c r="L82" s="109">
        <v>15</v>
      </c>
      <c r="M82" s="109">
        <v>10</v>
      </c>
      <c r="N82" s="109">
        <v>14</v>
      </c>
      <c r="O82" s="109">
        <v>8</v>
      </c>
      <c r="P82" s="109">
        <v>12</v>
      </c>
      <c r="Q82" s="109">
        <v>11</v>
      </c>
      <c r="R82" s="109">
        <v>7</v>
      </c>
      <c r="S82" s="109">
        <v>6</v>
      </c>
      <c r="T82" s="109">
        <v>13</v>
      </c>
      <c r="U82" s="109">
        <v>9</v>
      </c>
      <c r="V82" s="109">
        <v>5</v>
      </c>
    </row>
    <row r="83" spans="1:22" x14ac:dyDescent="0.25">
      <c r="A83" s="106">
        <v>82</v>
      </c>
      <c r="B83" s="107" t="s">
        <v>416</v>
      </c>
      <c r="C83" s="107" t="s">
        <v>218</v>
      </c>
      <c r="D83" s="108">
        <v>2</v>
      </c>
      <c r="E83" s="108">
        <v>3</v>
      </c>
      <c r="F83" s="108">
        <v>1</v>
      </c>
      <c r="G83" s="109">
        <v>4</v>
      </c>
      <c r="H83" s="109">
        <v>19</v>
      </c>
      <c r="I83" s="109">
        <v>16</v>
      </c>
      <c r="J83" s="109">
        <v>17</v>
      </c>
      <c r="K83" s="109">
        <v>18</v>
      </c>
      <c r="L83" s="109">
        <v>15</v>
      </c>
      <c r="M83" s="109">
        <v>10</v>
      </c>
      <c r="N83" s="109">
        <v>14</v>
      </c>
      <c r="O83" s="109">
        <v>8</v>
      </c>
      <c r="P83" s="109">
        <v>12</v>
      </c>
      <c r="Q83" s="109">
        <v>11</v>
      </c>
      <c r="R83" s="109">
        <v>7</v>
      </c>
      <c r="S83" s="109">
        <v>6</v>
      </c>
      <c r="T83" s="109">
        <v>13</v>
      </c>
      <c r="U83" s="109">
        <v>9</v>
      </c>
      <c r="V83" s="109">
        <v>5</v>
      </c>
    </row>
    <row r="84" spans="1:22" x14ac:dyDescent="0.25">
      <c r="A84" s="106">
        <v>83</v>
      </c>
      <c r="B84" s="107" t="s">
        <v>417</v>
      </c>
      <c r="C84" s="107" t="s">
        <v>118</v>
      </c>
      <c r="D84" s="108">
        <v>2</v>
      </c>
      <c r="E84" s="108">
        <v>3</v>
      </c>
      <c r="F84" s="108">
        <v>1</v>
      </c>
      <c r="G84" s="109">
        <v>8</v>
      </c>
      <c r="H84" s="109">
        <v>19</v>
      </c>
      <c r="I84" s="109">
        <v>16</v>
      </c>
      <c r="J84" s="109">
        <v>17</v>
      </c>
      <c r="K84" s="109">
        <v>18</v>
      </c>
      <c r="L84" s="109">
        <v>15</v>
      </c>
      <c r="M84" s="109">
        <v>12</v>
      </c>
      <c r="N84" s="108">
        <v>5</v>
      </c>
      <c r="O84" s="109">
        <v>10</v>
      </c>
      <c r="P84" s="108">
        <v>4</v>
      </c>
      <c r="Q84" s="109">
        <v>13</v>
      </c>
      <c r="R84" s="109">
        <v>9</v>
      </c>
      <c r="S84" s="108">
        <v>6</v>
      </c>
      <c r="T84" s="109">
        <v>14</v>
      </c>
      <c r="U84" s="109">
        <v>11</v>
      </c>
      <c r="V84" s="108">
        <v>7</v>
      </c>
    </row>
    <row r="85" spans="1:22" x14ac:dyDescent="0.25">
      <c r="A85" s="106">
        <v>84</v>
      </c>
      <c r="B85" s="107" t="s">
        <v>418</v>
      </c>
      <c r="C85" s="107" t="s">
        <v>119</v>
      </c>
      <c r="D85" s="109">
        <v>6</v>
      </c>
      <c r="E85" s="109">
        <v>7</v>
      </c>
      <c r="F85" s="109">
        <v>5</v>
      </c>
      <c r="G85" s="109">
        <v>8</v>
      </c>
      <c r="H85" s="109">
        <v>19</v>
      </c>
      <c r="I85" s="109">
        <v>16</v>
      </c>
      <c r="J85" s="109">
        <v>17</v>
      </c>
      <c r="K85" s="109">
        <v>18</v>
      </c>
      <c r="L85" s="109">
        <v>15</v>
      </c>
      <c r="M85" s="109">
        <v>12</v>
      </c>
      <c r="N85" s="108">
        <v>2</v>
      </c>
      <c r="O85" s="109">
        <v>10</v>
      </c>
      <c r="P85" s="108">
        <v>1</v>
      </c>
      <c r="Q85" s="109">
        <v>13</v>
      </c>
      <c r="R85" s="109">
        <v>9</v>
      </c>
      <c r="S85" s="108">
        <v>3</v>
      </c>
      <c r="T85" s="109">
        <v>14</v>
      </c>
      <c r="U85" s="109">
        <v>11</v>
      </c>
      <c r="V85" s="108">
        <v>4</v>
      </c>
    </row>
    <row r="86" spans="1:22" x14ac:dyDescent="0.25">
      <c r="A86" s="106">
        <v>85</v>
      </c>
      <c r="B86" s="107" t="s">
        <v>419</v>
      </c>
      <c r="C86" s="107" t="s">
        <v>219</v>
      </c>
      <c r="D86" s="108">
        <v>3</v>
      </c>
      <c r="E86" s="108">
        <v>2</v>
      </c>
      <c r="F86" s="108">
        <v>1</v>
      </c>
      <c r="G86" s="109">
        <v>7</v>
      </c>
      <c r="H86" s="109">
        <v>19</v>
      </c>
      <c r="I86" s="109">
        <v>16</v>
      </c>
      <c r="J86" s="109">
        <v>17</v>
      </c>
      <c r="K86" s="109">
        <v>18</v>
      </c>
      <c r="L86" s="109">
        <v>15</v>
      </c>
      <c r="M86" s="109">
        <v>12</v>
      </c>
      <c r="N86" s="108">
        <v>5</v>
      </c>
      <c r="O86" s="108">
        <v>4</v>
      </c>
      <c r="P86" s="108">
        <v>6</v>
      </c>
      <c r="Q86" s="109">
        <v>13</v>
      </c>
      <c r="R86" s="109">
        <v>10</v>
      </c>
      <c r="S86" s="109">
        <v>9</v>
      </c>
      <c r="T86" s="109">
        <v>14</v>
      </c>
      <c r="U86" s="109">
        <v>11</v>
      </c>
      <c r="V86" s="109">
        <v>8</v>
      </c>
    </row>
    <row r="87" spans="1:22" x14ac:dyDescent="0.25">
      <c r="A87" s="106">
        <v>86</v>
      </c>
      <c r="B87" s="107" t="s">
        <v>420</v>
      </c>
      <c r="C87" s="107" t="s">
        <v>122</v>
      </c>
      <c r="D87" s="109">
        <v>6</v>
      </c>
      <c r="E87" s="109">
        <v>7</v>
      </c>
      <c r="F87" s="109">
        <v>5</v>
      </c>
      <c r="G87" s="109">
        <v>8</v>
      </c>
      <c r="H87" s="109">
        <v>19</v>
      </c>
      <c r="I87" s="109">
        <v>16</v>
      </c>
      <c r="J87" s="109">
        <v>17</v>
      </c>
      <c r="K87" s="109">
        <v>18</v>
      </c>
      <c r="L87" s="109">
        <v>15</v>
      </c>
      <c r="M87" s="109">
        <v>10</v>
      </c>
      <c r="N87" s="109">
        <v>14</v>
      </c>
      <c r="O87" s="108">
        <v>1</v>
      </c>
      <c r="P87" s="109">
        <v>12</v>
      </c>
      <c r="Q87" s="109">
        <v>11</v>
      </c>
      <c r="R87" s="108">
        <v>2</v>
      </c>
      <c r="S87" s="109">
        <v>9</v>
      </c>
      <c r="T87" s="109">
        <v>13</v>
      </c>
      <c r="U87" s="108">
        <v>3</v>
      </c>
      <c r="V87" s="108">
        <v>4</v>
      </c>
    </row>
    <row r="88" spans="1:22" x14ac:dyDescent="0.25">
      <c r="A88" s="106">
        <v>87</v>
      </c>
      <c r="B88" s="107" t="s">
        <v>421</v>
      </c>
      <c r="C88" s="107" t="s">
        <v>124</v>
      </c>
      <c r="D88" s="109">
        <v>6</v>
      </c>
      <c r="E88" s="109">
        <v>7</v>
      </c>
      <c r="F88" s="109">
        <v>5</v>
      </c>
      <c r="G88" s="109">
        <v>8</v>
      </c>
      <c r="H88" s="109">
        <v>19</v>
      </c>
      <c r="I88" s="109">
        <v>16</v>
      </c>
      <c r="J88" s="109">
        <v>17</v>
      </c>
      <c r="K88" s="109">
        <v>18</v>
      </c>
      <c r="L88" s="109">
        <v>15</v>
      </c>
      <c r="M88" s="109">
        <v>10</v>
      </c>
      <c r="N88" s="109">
        <v>14</v>
      </c>
      <c r="O88" s="108">
        <v>1</v>
      </c>
      <c r="P88" s="109">
        <v>12</v>
      </c>
      <c r="Q88" s="109">
        <v>11</v>
      </c>
      <c r="R88" s="108">
        <v>2</v>
      </c>
      <c r="S88" s="109">
        <v>9</v>
      </c>
      <c r="T88" s="109">
        <v>13</v>
      </c>
      <c r="U88" s="108">
        <v>3</v>
      </c>
      <c r="V88" s="108">
        <v>4</v>
      </c>
    </row>
    <row r="89" spans="1:22" x14ac:dyDescent="0.25">
      <c r="A89" s="106">
        <v>88</v>
      </c>
      <c r="B89" s="107" t="s">
        <v>422</v>
      </c>
      <c r="C89" s="107" t="s">
        <v>125</v>
      </c>
      <c r="D89" s="108">
        <v>2</v>
      </c>
      <c r="E89" s="108">
        <v>3</v>
      </c>
      <c r="F89" s="108">
        <v>1</v>
      </c>
      <c r="G89" s="109">
        <v>11</v>
      </c>
      <c r="H89" s="109">
        <v>19</v>
      </c>
      <c r="I89" s="109">
        <v>16</v>
      </c>
      <c r="J89" s="109">
        <v>17</v>
      </c>
      <c r="K89" s="109">
        <v>18</v>
      </c>
      <c r="L89" s="109">
        <v>15</v>
      </c>
      <c r="M89" s="108">
        <v>9</v>
      </c>
      <c r="N89" s="109">
        <v>14</v>
      </c>
      <c r="O89" s="108">
        <v>4</v>
      </c>
      <c r="P89" s="108">
        <v>10</v>
      </c>
      <c r="Q89" s="108">
        <v>8</v>
      </c>
      <c r="R89" s="108">
        <v>5</v>
      </c>
      <c r="S89" s="109">
        <v>12</v>
      </c>
      <c r="T89" s="109">
        <v>13</v>
      </c>
      <c r="U89" s="108">
        <v>6</v>
      </c>
      <c r="V89" s="108">
        <v>7</v>
      </c>
    </row>
    <row r="90" spans="1:22" x14ac:dyDescent="0.25">
      <c r="A90" s="106">
        <v>89</v>
      </c>
      <c r="B90" s="107" t="s">
        <v>423</v>
      </c>
      <c r="C90" s="107" t="s">
        <v>202</v>
      </c>
      <c r="D90" s="109">
        <v>2</v>
      </c>
      <c r="E90" s="109">
        <v>3</v>
      </c>
      <c r="F90" s="109">
        <v>1</v>
      </c>
      <c r="G90" s="109">
        <v>4</v>
      </c>
      <c r="H90" s="109">
        <v>19</v>
      </c>
      <c r="I90" s="109">
        <v>16</v>
      </c>
      <c r="J90" s="109">
        <v>17</v>
      </c>
      <c r="K90" s="109">
        <v>18</v>
      </c>
      <c r="L90" s="109">
        <v>15</v>
      </c>
      <c r="M90" s="109">
        <v>10</v>
      </c>
      <c r="N90" s="109">
        <v>14</v>
      </c>
      <c r="O90" s="109">
        <v>8</v>
      </c>
      <c r="P90" s="109">
        <v>12</v>
      </c>
      <c r="Q90" s="109">
        <v>11</v>
      </c>
      <c r="R90" s="109">
        <v>7</v>
      </c>
      <c r="S90" s="109">
        <v>6</v>
      </c>
      <c r="T90" s="109">
        <v>13</v>
      </c>
      <c r="U90" s="109">
        <v>9</v>
      </c>
      <c r="V90" s="109">
        <v>5</v>
      </c>
    </row>
    <row r="91" spans="1:22" x14ac:dyDescent="0.25">
      <c r="A91" s="106">
        <v>90</v>
      </c>
      <c r="B91" s="107" t="s">
        <v>424</v>
      </c>
      <c r="C91" s="107" t="s">
        <v>204</v>
      </c>
      <c r="D91" s="109">
        <v>2</v>
      </c>
      <c r="E91" s="109">
        <v>3</v>
      </c>
      <c r="F91" s="109">
        <v>1</v>
      </c>
      <c r="G91" s="109">
        <v>4</v>
      </c>
      <c r="H91" s="109">
        <v>19</v>
      </c>
      <c r="I91" s="109">
        <v>16</v>
      </c>
      <c r="J91" s="109">
        <v>17</v>
      </c>
      <c r="K91" s="109">
        <v>18</v>
      </c>
      <c r="L91" s="109">
        <v>15</v>
      </c>
      <c r="M91" s="109">
        <v>10</v>
      </c>
      <c r="N91" s="109">
        <v>14</v>
      </c>
      <c r="O91" s="109">
        <v>8</v>
      </c>
      <c r="P91" s="109">
        <v>12</v>
      </c>
      <c r="Q91" s="109">
        <v>11</v>
      </c>
      <c r="R91" s="109">
        <v>7</v>
      </c>
      <c r="S91" s="109">
        <v>6</v>
      </c>
      <c r="T91" s="109">
        <v>13</v>
      </c>
      <c r="U91" s="109">
        <v>9</v>
      </c>
      <c r="V91" s="109">
        <v>5</v>
      </c>
    </row>
    <row r="92" spans="1:22" x14ac:dyDescent="0.25">
      <c r="A92" s="106">
        <v>91</v>
      </c>
      <c r="B92" s="107" t="s">
        <v>425</v>
      </c>
      <c r="C92" s="107" t="s">
        <v>133</v>
      </c>
      <c r="D92" s="109">
        <v>2</v>
      </c>
      <c r="E92" s="108">
        <v>1</v>
      </c>
      <c r="F92" s="108">
        <v>1</v>
      </c>
      <c r="G92" s="109">
        <v>3</v>
      </c>
      <c r="H92" s="109">
        <v>18</v>
      </c>
      <c r="I92" s="109">
        <v>15</v>
      </c>
      <c r="J92" s="109">
        <v>16</v>
      </c>
      <c r="K92" s="109">
        <v>17</v>
      </c>
      <c r="L92" s="109">
        <v>14</v>
      </c>
      <c r="M92" s="109">
        <v>9</v>
      </c>
      <c r="N92" s="109">
        <v>13</v>
      </c>
      <c r="O92" s="109">
        <v>7</v>
      </c>
      <c r="P92" s="109">
        <v>11</v>
      </c>
      <c r="Q92" s="109">
        <v>10</v>
      </c>
      <c r="R92" s="109">
        <v>6</v>
      </c>
      <c r="S92" s="109">
        <v>5</v>
      </c>
      <c r="T92" s="109">
        <v>12</v>
      </c>
      <c r="U92" s="109">
        <v>8</v>
      </c>
      <c r="V92" s="109">
        <v>4</v>
      </c>
    </row>
    <row r="93" spans="1:22" x14ac:dyDescent="0.25">
      <c r="A93" s="106">
        <v>92</v>
      </c>
      <c r="B93" s="107" t="s">
        <v>426</v>
      </c>
      <c r="C93" s="107" t="s">
        <v>137</v>
      </c>
      <c r="D93" s="109">
        <v>2</v>
      </c>
      <c r="E93" s="109">
        <v>3</v>
      </c>
      <c r="F93" s="109">
        <v>1</v>
      </c>
      <c r="G93" s="109">
        <v>4</v>
      </c>
      <c r="H93" s="109">
        <v>19</v>
      </c>
      <c r="I93" s="109">
        <v>16</v>
      </c>
      <c r="J93" s="109">
        <v>17</v>
      </c>
      <c r="K93" s="109">
        <v>18</v>
      </c>
      <c r="L93" s="109">
        <v>15</v>
      </c>
      <c r="M93" s="109">
        <v>10</v>
      </c>
      <c r="N93" s="109">
        <v>14</v>
      </c>
      <c r="O93" s="109">
        <v>8</v>
      </c>
      <c r="P93" s="109">
        <v>12</v>
      </c>
      <c r="Q93" s="109">
        <v>11</v>
      </c>
      <c r="R93" s="109">
        <v>7</v>
      </c>
      <c r="S93" s="109">
        <v>6</v>
      </c>
      <c r="T93" s="109">
        <v>13</v>
      </c>
      <c r="U93" s="109">
        <v>9</v>
      </c>
      <c r="V93" s="109">
        <v>5</v>
      </c>
    </row>
    <row r="94" spans="1:22" x14ac:dyDescent="0.25">
      <c r="A94" s="106">
        <v>93</v>
      </c>
      <c r="B94" s="107" t="s">
        <v>427</v>
      </c>
      <c r="C94" s="107" t="s">
        <v>139</v>
      </c>
      <c r="D94" s="109">
        <v>2</v>
      </c>
      <c r="E94" s="109">
        <v>3</v>
      </c>
      <c r="F94" s="109">
        <v>1</v>
      </c>
      <c r="G94" s="109">
        <v>4</v>
      </c>
      <c r="H94" s="109">
        <v>19</v>
      </c>
      <c r="I94" s="109">
        <v>16</v>
      </c>
      <c r="J94" s="109">
        <v>17</v>
      </c>
      <c r="K94" s="109">
        <v>18</v>
      </c>
      <c r="L94" s="109">
        <v>15</v>
      </c>
      <c r="M94" s="109">
        <v>10</v>
      </c>
      <c r="N94" s="109">
        <v>14</v>
      </c>
      <c r="O94" s="109">
        <v>8</v>
      </c>
      <c r="P94" s="109">
        <v>12</v>
      </c>
      <c r="Q94" s="109">
        <v>11</v>
      </c>
      <c r="R94" s="109">
        <v>7</v>
      </c>
      <c r="S94" s="109">
        <v>6</v>
      </c>
      <c r="T94" s="109">
        <v>13</v>
      </c>
      <c r="U94" s="109">
        <v>9</v>
      </c>
      <c r="V94" s="109">
        <v>5</v>
      </c>
    </row>
    <row r="95" spans="1:22" x14ac:dyDescent="0.25">
      <c r="A95" s="106">
        <v>94</v>
      </c>
      <c r="B95" s="107" t="s">
        <v>428</v>
      </c>
      <c r="C95" s="107" t="s">
        <v>142</v>
      </c>
      <c r="D95" s="108">
        <v>2</v>
      </c>
      <c r="E95" s="109">
        <v>3</v>
      </c>
      <c r="F95" s="108">
        <v>1</v>
      </c>
      <c r="G95" s="109">
        <v>4</v>
      </c>
      <c r="H95" s="109">
        <v>19</v>
      </c>
      <c r="I95" s="109">
        <v>16</v>
      </c>
      <c r="J95" s="109">
        <v>17</v>
      </c>
      <c r="K95" s="109">
        <v>18</v>
      </c>
      <c r="L95" s="109">
        <v>15</v>
      </c>
      <c r="M95" s="109">
        <v>10</v>
      </c>
      <c r="N95" s="109">
        <v>14</v>
      </c>
      <c r="O95" s="109">
        <v>8</v>
      </c>
      <c r="P95" s="109">
        <v>12</v>
      </c>
      <c r="Q95" s="109">
        <v>11</v>
      </c>
      <c r="R95" s="109">
        <v>7</v>
      </c>
      <c r="S95" s="109">
        <v>6</v>
      </c>
      <c r="T95" s="109">
        <v>13</v>
      </c>
      <c r="U95" s="109">
        <v>9</v>
      </c>
      <c r="V95" s="109">
        <v>5</v>
      </c>
    </row>
    <row r="96" spans="1:22" x14ac:dyDescent="0.25">
      <c r="A96" s="106">
        <v>95</v>
      </c>
      <c r="B96" s="107" t="s">
        <v>429</v>
      </c>
      <c r="C96" s="107" t="s">
        <v>152</v>
      </c>
      <c r="D96" s="108">
        <v>1</v>
      </c>
      <c r="E96" s="108">
        <v>1</v>
      </c>
      <c r="F96" s="108">
        <v>1</v>
      </c>
      <c r="G96" s="109">
        <v>5</v>
      </c>
      <c r="H96" s="109">
        <v>10</v>
      </c>
      <c r="I96" s="109">
        <v>7</v>
      </c>
      <c r="J96" s="109">
        <v>8</v>
      </c>
      <c r="K96" s="109">
        <v>9</v>
      </c>
      <c r="L96" s="109">
        <v>6</v>
      </c>
      <c r="M96" s="108">
        <v>3</v>
      </c>
      <c r="N96" s="108">
        <v>3</v>
      </c>
      <c r="O96" s="108">
        <v>2</v>
      </c>
      <c r="P96" s="108">
        <v>3</v>
      </c>
      <c r="Q96" s="108">
        <v>3</v>
      </c>
      <c r="R96" s="108">
        <v>2</v>
      </c>
      <c r="S96" s="108">
        <v>3</v>
      </c>
      <c r="T96" s="108">
        <v>4</v>
      </c>
      <c r="U96" s="108">
        <v>2</v>
      </c>
      <c r="V96" s="108">
        <v>4</v>
      </c>
    </row>
    <row r="97" spans="1:22" x14ac:dyDescent="0.25">
      <c r="A97" s="106">
        <v>96</v>
      </c>
      <c r="B97" s="107" t="s">
        <v>430</v>
      </c>
      <c r="C97" s="107" t="s">
        <v>154</v>
      </c>
      <c r="D97" s="108">
        <v>1</v>
      </c>
      <c r="E97" s="108">
        <v>1</v>
      </c>
      <c r="F97" s="108">
        <v>1</v>
      </c>
      <c r="G97" s="109">
        <v>5</v>
      </c>
      <c r="H97" s="109">
        <v>10</v>
      </c>
      <c r="I97" s="109">
        <v>7</v>
      </c>
      <c r="J97" s="109">
        <v>8</v>
      </c>
      <c r="K97" s="109">
        <v>9</v>
      </c>
      <c r="L97" s="109">
        <v>6</v>
      </c>
      <c r="M97" s="108">
        <v>3</v>
      </c>
      <c r="N97" s="108">
        <v>3</v>
      </c>
      <c r="O97" s="108">
        <v>2</v>
      </c>
      <c r="P97" s="108">
        <v>3</v>
      </c>
      <c r="Q97" s="108">
        <v>3</v>
      </c>
      <c r="R97" s="108">
        <v>2</v>
      </c>
      <c r="S97" s="108">
        <v>3</v>
      </c>
      <c r="T97" s="108">
        <v>4</v>
      </c>
      <c r="U97" s="108">
        <v>2</v>
      </c>
      <c r="V97" s="108">
        <v>4</v>
      </c>
    </row>
    <row r="98" spans="1:22" x14ac:dyDescent="0.25">
      <c r="A98" s="106">
        <v>97</v>
      </c>
      <c r="B98" s="107" t="s">
        <v>431</v>
      </c>
      <c r="C98" s="107" t="s">
        <v>155</v>
      </c>
      <c r="D98" s="108">
        <v>1</v>
      </c>
      <c r="E98" s="108">
        <v>1</v>
      </c>
      <c r="F98" s="108">
        <v>1</v>
      </c>
      <c r="G98" s="109">
        <v>5</v>
      </c>
      <c r="H98" s="109">
        <v>10</v>
      </c>
      <c r="I98" s="109">
        <v>7</v>
      </c>
      <c r="J98" s="109">
        <v>8</v>
      </c>
      <c r="K98" s="109">
        <v>9</v>
      </c>
      <c r="L98" s="109">
        <v>6</v>
      </c>
      <c r="M98" s="108">
        <v>3</v>
      </c>
      <c r="N98" s="108">
        <v>3</v>
      </c>
      <c r="O98" s="108">
        <v>2</v>
      </c>
      <c r="P98" s="108">
        <v>3</v>
      </c>
      <c r="Q98" s="108">
        <v>3</v>
      </c>
      <c r="R98" s="108">
        <v>2</v>
      </c>
      <c r="S98" s="108">
        <v>3</v>
      </c>
      <c r="T98" s="108">
        <v>4</v>
      </c>
      <c r="U98" s="108">
        <v>2</v>
      </c>
      <c r="V98" s="108">
        <v>4</v>
      </c>
    </row>
    <row r="99" spans="1:22" x14ac:dyDescent="0.25">
      <c r="A99" s="106">
        <v>98</v>
      </c>
      <c r="B99" s="107" t="s">
        <v>432</v>
      </c>
      <c r="C99" s="107" t="s">
        <v>156</v>
      </c>
      <c r="D99" s="108">
        <v>1</v>
      </c>
      <c r="E99" s="108">
        <v>1</v>
      </c>
      <c r="F99" s="108">
        <v>1</v>
      </c>
      <c r="G99" s="109">
        <v>5</v>
      </c>
      <c r="H99" s="109">
        <v>10</v>
      </c>
      <c r="I99" s="109">
        <v>7</v>
      </c>
      <c r="J99" s="109">
        <v>8</v>
      </c>
      <c r="K99" s="109">
        <v>9</v>
      </c>
      <c r="L99" s="109">
        <v>6</v>
      </c>
      <c r="M99" s="108">
        <v>3</v>
      </c>
      <c r="N99" s="108">
        <v>3</v>
      </c>
      <c r="O99" s="108">
        <v>2</v>
      </c>
      <c r="P99" s="108">
        <v>3</v>
      </c>
      <c r="Q99" s="108">
        <v>3</v>
      </c>
      <c r="R99" s="108">
        <v>2</v>
      </c>
      <c r="S99" s="108">
        <v>3</v>
      </c>
      <c r="T99" s="108">
        <v>4</v>
      </c>
      <c r="U99" s="108">
        <v>2</v>
      </c>
      <c r="V99" s="108">
        <v>4</v>
      </c>
    </row>
    <row r="100" spans="1:22" x14ac:dyDescent="0.25">
      <c r="A100" s="106">
        <v>99</v>
      </c>
      <c r="B100" s="107" t="s">
        <v>433</v>
      </c>
      <c r="C100" s="107" t="s">
        <v>157</v>
      </c>
      <c r="D100" s="109">
        <v>5</v>
      </c>
      <c r="E100" s="109">
        <v>6</v>
      </c>
      <c r="F100" s="109">
        <v>4</v>
      </c>
      <c r="G100" s="109">
        <v>7</v>
      </c>
      <c r="H100" s="109">
        <v>12</v>
      </c>
      <c r="I100" s="109">
        <v>9</v>
      </c>
      <c r="J100" s="109">
        <v>10</v>
      </c>
      <c r="K100" s="109">
        <v>11</v>
      </c>
      <c r="L100" s="109">
        <v>8</v>
      </c>
      <c r="M100" s="108">
        <v>2</v>
      </c>
      <c r="N100" s="108">
        <v>2</v>
      </c>
      <c r="O100" s="108">
        <v>1</v>
      </c>
      <c r="P100" s="108">
        <v>2</v>
      </c>
      <c r="Q100" s="108">
        <v>2</v>
      </c>
      <c r="R100" s="108">
        <v>1</v>
      </c>
      <c r="S100" s="108">
        <v>2</v>
      </c>
      <c r="T100" s="108">
        <v>3</v>
      </c>
      <c r="U100" s="108">
        <v>1</v>
      </c>
      <c r="V100" s="108">
        <v>3</v>
      </c>
    </row>
    <row r="101" spans="1:22" x14ac:dyDescent="0.25">
      <c r="A101" s="106">
        <v>100</v>
      </c>
      <c r="B101" s="107" t="s">
        <v>434</v>
      </c>
      <c r="C101" s="107" t="s">
        <v>191</v>
      </c>
      <c r="D101" s="109">
        <v>2</v>
      </c>
      <c r="E101" s="109">
        <v>3</v>
      </c>
      <c r="F101" s="109">
        <v>1</v>
      </c>
      <c r="G101" s="109">
        <v>4</v>
      </c>
      <c r="H101" s="109">
        <v>19</v>
      </c>
      <c r="I101" s="109">
        <v>16</v>
      </c>
      <c r="J101" s="109">
        <v>17</v>
      </c>
      <c r="K101" s="109">
        <v>18</v>
      </c>
      <c r="L101" s="109">
        <v>15</v>
      </c>
      <c r="M101" s="109">
        <v>10</v>
      </c>
      <c r="N101" s="109">
        <v>14</v>
      </c>
      <c r="O101" s="109">
        <v>8</v>
      </c>
      <c r="P101" s="109">
        <v>12</v>
      </c>
      <c r="Q101" s="109">
        <v>11</v>
      </c>
      <c r="R101" s="109">
        <v>7</v>
      </c>
      <c r="S101" s="109">
        <v>6</v>
      </c>
      <c r="T101" s="109">
        <v>13</v>
      </c>
      <c r="U101" s="109">
        <v>9</v>
      </c>
      <c r="V101" s="109">
        <v>5</v>
      </c>
    </row>
    <row r="102" spans="1:22" x14ac:dyDescent="0.25">
      <c r="A102" s="106">
        <v>101</v>
      </c>
      <c r="B102" s="107" t="s">
        <v>435</v>
      </c>
      <c r="C102" s="107" t="s">
        <v>167</v>
      </c>
      <c r="D102" s="108">
        <v>3</v>
      </c>
      <c r="E102" s="108">
        <v>2</v>
      </c>
      <c r="F102" s="108">
        <v>1</v>
      </c>
      <c r="G102" s="108">
        <v>4</v>
      </c>
      <c r="H102" s="109">
        <v>19</v>
      </c>
      <c r="I102" s="108">
        <v>16</v>
      </c>
      <c r="J102" s="108">
        <v>17</v>
      </c>
      <c r="K102" s="108">
        <v>18</v>
      </c>
      <c r="L102" s="108">
        <v>15</v>
      </c>
      <c r="M102" s="108">
        <v>11</v>
      </c>
      <c r="N102" s="108">
        <v>12</v>
      </c>
      <c r="O102" s="108">
        <v>8</v>
      </c>
      <c r="P102" s="108">
        <v>13</v>
      </c>
      <c r="Q102" s="108">
        <v>9</v>
      </c>
      <c r="R102" s="108">
        <v>6</v>
      </c>
      <c r="S102" s="108">
        <v>10</v>
      </c>
      <c r="T102" s="108">
        <v>14</v>
      </c>
      <c r="U102" s="108">
        <v>7</v>
      </c>
      <c r="V102" s="108">
        <v>5</v>
      </c>
    </row>
    <row r="103" spans="1:22" x14ac:dyDescent="0.25">
      <c r="A103" s="106">
        <v>102</v>
      </c>
      <c r="B103" s="107" t="s">
        <v>436</v>
      </c>
      <c r="C103" s="107" t="s">
        <v>169</v>
      </c>
      <c r="D103" s="108">
        <v>3</v>
      </c>
      <c r="E103" s="108">
        <v>2</v>
      </c>
      <c r="F103" s="108">
        <v>1</v>
      </c>
      <c r="G103" s="108">
        <v>4</v>
      </c>
      <c r="H103" s="109">
        <v>19</v>
      </c>
      <c r="I103" s="108">
        <v>16</v>
      </c>
      <c r="J103" s="108">
        <v>17</v>
      </c>
      <c r="K103" s="108">
        <v>18</v>
      </c>
      <c r="L103" s="108">
        <v>15</v>
      </c>
      <c r="M103" s="108">
        <v>11</v>
      </c>
      <c r="N103" s="108">
        <v>12</v>
      </c>
      <c r="O103" s="108">
        <v>8</v>
      </c>
      <c r="P103" s="108">
        <v>13</v>
      </c>
      <c r="Q103" s="108">
        <v>9</v>
      </c>
      <c r="R103" s="108">
        <v>6</v>
      </c>
      <c r="S103" s="108">
        <v>10</v>
      </c>
      <c r="T103" s="108">
        <v>14</v>
      </c>
      <c r="U103" s="108">
        <v>7</v>
      </c>
      <c r="V103" s="108">
        <v>5</v>
      </c>
    </row>
    <row r="104" spans="1:22" x14ac:dyDescent="0.25">
      <c r="A104" s="106">
        <v>103</v>
      </c>
      <c r="B104" s="107" t="s">
        <v>437</v>
      </c>
      <c r="C104" s="107" t="s">
        <v>170</v>
      </c>
      <c r="D104" s="108">
        <v>3</v>
      </c>
      <c r="E104" s="108">
        <v>2</v>
      </c>
      <c r="F104" s="108">
        <v>1</v>
      </c>
      <c r="G104" s="108">
        <v>4</v>
      </c>
      <c r="H104" s="109">
        <v>19</v>
      </c>
      <c r="I104" s="108">
        <v>16</v>
      </c>
      <c r="J104" s="108">
        <v>17</v>
      </c>
      <c r="K104" s="108">
        <v>18</v>
      </c>
      <c r="L104" s="108">
        <v>15</v>
      </c>
      <c r="M104" s="108">
        <v>11</v>
      </c>
      <c r="N104" s="108">
        <v>12</v>
      </c>
      <c r="O104" s="108">
        <v>8</v>
      </c>
      <c r="P104" s="108">
        <v>13</v>
      </c>
      <c r="Q104" s="108">
        <v>9</v>
      </c>
      <c r="R104" s="108">
        <v>6</v>
      </c>
      <c r="S104" s="108">
        <v>10</v>
      </c>
      <c r="T104" s="108">
        <v>14</v>
      </c>
      <c r="U104" s="108">
        <v>7</v>
      </c>
      <c r="V104" s="108">
        <v>5</v>
      </c>
    </row>
    <row r="105" spans="1:22" x14ac:dyDescent="0.25">
      <c r="A105" s="106">
        <v>104</v>
      </c>
      <c r="B105" s="107" t="s">
        <v>438</v>
      </c>
      <c r="C105" s="107" t="s">
        <v>174</v>
      </c>
      <c r="D105" s="108">
        <v>1</v>
      </c>
      <c r="E105" s="108">
        <v>2</v>
      </c>
      <c r="F105" s="108">
        <v>3</v>
      </c>
      <c r="G105" s="108">
        <v>4</v>
      </c>
      <c r="H105" s="109">
        <v>19</v>
      </c>
      <c r="I105" s="109">
        <v>16</v>
      </c>
      <c r="J105" s="109">
        <v>17</v>
      </c>
      <c r="K105" s="109">
        <v>18</v>
      </c>
      <c r="L105" s="109">
        <v>15</v>
      </c>
      <c r="M105" s="109">
        <v>10</v>
      </c>
      <c r="N105" s="109">
        <v>14</v>
      </c>
      <c r="O105" s="108">
        <v>7</v>
      </c>
      <c r="P105" s="109">
        <v>12</v>
      </c>
      <c r="Q105" s="109">
        <v>11</v>
      </c>
      <c r="R105" s="108">
        <v>6</v>
      </c>
      <c r="S105" s="109">
        <v>9</v>
      </c>
      <c r="T105" s="109">
        <v>13</v>
      </c>
      <c r="U105" s="108">
        <v>5</v>
      </c>
      <c r="V105" s="109">
        <v>8</v>
      </c>
    </row>
    <row r="106" spans="1:22" x14ac:dyDescent="0.25">
      <c r="A106" s="106">
        <v>105</v>
      </c>
      <c r="B106" s="107" t="s">
        <v>439</v>
      </c>
      <c r="C106" s="107" t="s">
        <v>176</v>
      </c>
      <c r="D106" s="108">
        <v>1</v>
      </c>
      <c r="E106" s="108">
        <v>2</v>
      </c>
      <c r="F106" s="108">
        <v>3</v>
      </c>
      <c r="G106" s="108">
        <v>4</v>
      </c>
      <c r="H106" s="109">
        <v>19</v>
      </c>
      <c r="I106" s="109">
        <v>16</v>
      </c>
      <c r="J106" s="109">
        <v>17</v>
      </c>
      <c r="K106" s="109">
        <v>18</v>
      </c>
      <c r="L106" s="109">
        <v>15</v>
      </c>
      <c r="M106" s="109">
        <v>10</v>
      </c>
      <c r="N106" s="109">
        <v>14</v>
      </c>
      <c r="O106" s="108">
        <v>7</v>
      </c>
      <c r="P106" s="109">
        <v>12</v>
      </c>
      <c r="Q106" s="109">
        <v>11</v>
      </c>
      <c r="R106" s="108">
        <v>6</v>
      </c>
      <c r="S106" s="109">
        <v>9</v>
      </c>
      <c r="T106" s="109">
        <v>13</v>
      </c>
      <c r="U106" s="108">
        <v>5</v>
      </c>
      <c r="V106" s="109">
        <v>8</v>
      </c>
    </row>
    <row r="107" spans="1:22" x14ac:dyDescent="0.25">
      <c r="A107" s="106">
        <v>106</v>
      </c>
      <c r="B107" s="107" t="s">
        <v>440</v>
      </c>
      <c r="C107" s="107" t="s">
        <v>196</v>
      </c>
      <c r="D107" s="109">
        <v>2</v>
      </c>
      <c r="E107" s="109">
        <v>3</v>
      </c>
      <c r="F107" s="109">
        <v>1</v>
      </c>
      <c r="G107" s="109">
        <v>4</v>
      </c>
      <c r="H107" s="109">
        <v>19</v>
      </c>
      <c r="I107" s="109">
        <v>16</v>
      </c>
      <c r="J107" s="109">
        <v>17</v>
      </c>
      <c r="K107" s="109">
        <v>18</v>
      </c>
      <c r="L107" s="109">
        <v>15</v>
      </c>
      <c r="M107" s="109">
        <v>10</v>
      </c>
      <c r="N107" s="109">
        <v>14</v>
      </c>
      <c r="O107" s="109">
        <v>8</v>
      </c>
      <c r="P107" s="109">
        <v>12</v>
      </c>
      <c r="Q107" s="109">
        <v>11</v>
      </c>
      <c r="R107" s="109">
        <v>7</v>
      </c>
      <c r="S107" s="109">
        <v>6</v>
      </c>
      <c r="T107" s="109">
        <v>13</v>
      </c>
      <c r="U107" s="109">
        <v>9</v>
      </c>
      <c r="V107" s="109">
        <v>5</v>
      </c>
    </row>
    <row r="108" spans="1:22" x14ac:dyDescent="0.25">
      <c r="A108" s="106">
        <v>107</v>
      </c>
      <c r="B108" s="107" t="s">
        <v>441</v>
      </c>
      <c r="C108" s="107" t="s">
        <v>180</v>
      </c>
      <c r="D108" s="108">
        <v>3</v>
      </c>
      <c r="E108" s="108">
        <v>2</v>
      </c>
      <c r="F108" s="108">
        <v>1</v>
      </c>
      <c r="G108" s="108">
        <v>4</v>
      </c>
      <c r="H108" s="109">
        <v>19</v>
      </c>
      <c r="I108" s="109">
        <v>16</v>
      </c>
      <c r="J108" s="109">
        <v>17</v>
      </c>
      <c r="K108" s="109">
        <v>18</v>
      </c>
      <c r="L108" s="109">
        <v>15</v>
      </c>
      <c r="M108" s="109">
        <v>10</v>
      </c>
      <c r="N108" s="109">
        <v>14</v>
      </c>
      <c r="O108" s="108">
        <v>6</v>
      </c>
      <c r="P108" s="109">
        <v>12</v>
      </c>
      <c r="Q108" s="109">
        <v>11</v>
      </c>
      <c r="R108" s="109">
        <v>8</v>
      </c>
      <c r="S108" s="109">
        <v>7</v>
      </c>
      <c r="T108" s="109">
        <v>13</v>
      </c>
      <c r="U108" s="109">
        <v>9</v>
      </c>
      <c r="V108" s="108">
        <v>5</v>
      </c>
    </row>
    <row r="109" spans="1:22" x14ac:dyDescent="0.25">
      <c r="A109" s="106">
        <v>108</v>
      </c>
      <c r="B109" s="107" t="s">
        <v>442</v>
      </c>
      <c r="C109" s="107" t="s">
        <v>182</v>
      </c>
      <c r="D109" s="108">
        <v>3</v>
      </c>
      <c r="E109" s="108">
        <v>2</v>
      </c>
      <c r="F109" s="108">
        <v>1</v>
      </c>
      <c r="G109" s="108">
        <v>4</v>
      </c>
      <c r="H109" s="109">
        <v>19</v>
      </c>
      <c r="I109" s="109">
        <v>16</v>
      </c>
      <c r="J109" s="109">
        <v>17</v>
      </c>
      <c r="K109" s="109">
        <v>18</v>
      </c>
      <c r="L109" s="109">
        <v>15</v>
      </c>
      <c r="M109" s="109">
        <v>10</v>
      </c>
      <c r="N109" s="109">
        <v>14</v>
      </c>
      <c r="O109" s="108">
        <v>6</v>
      </c>
      <c r="P109" s="109">
        <v>12</v>
      </c>
      <c r="Q109" s="109">
        <v>11</v>
      </c>
      <c r="R109" s="109">
        <v>8</v>
      </c>
      <c r="S109" s="109">
        <v>7</v>
      </c>
      <c r="T109" s="109">
        <v>13</v>
      </c>
      <c r="U109" s="109">
        <v>9</v>
      </c>
      <c r="V109" s="108">
        <v>5</v>
      </c>
    </row>
    <row r="110" spans="1:22" x14ac:dyDescent="0.25">
      <c r="A110" s="106">
        <v>109</v>
      </c>
      <c r="B110" s="107" t="s">
        <v>443</v>
      </c>
      <c r="C110" s="107" t="s">
        <v>46</v>
      </c>
      <c r="D110" s="109">
        <v>2</v>
      </c>
      <c r="E110" s="109">
        <v>3</v>
      </c>
      <c r="F110" s="109">
        <v>1</v>
      </c>
      <c r="G110" s="109">
        <v>4</v>
      </c>
      <c r="H110" s="109">
        <v>19</v>
      </c>
      <c r="I110" s="109">
        <v>16</v>
      </c>
      <c r="J110" s="109">
        <v>17</v>
      </c>
      <c r="K110" s="109">
        <v>18</v>
      </c>
      <c r="L110" s="109">
        <v>15</v>
      </c>
      <c r="M110" s="109">
        <v>10</v>
      </c>
      <c r="N110" s="109">
        <v>14</v>
      </c>
      <c r="O110" s="109">
        <v>8</v>
      </c>
      <c r="P110" s="109">
        <v>12</v>
      </c>
      <c r="Q110" s="109">
        <v>11</v>
      </c>
      <c r="R110" s="109">
        <v>7</v>
      </c>
      <c r="S110" s="109">
        <v>6</v>
      </c>
      <c r="T110" s="109">
        <v>13</v>
      </c>
      <c r="U110" s="109">
        <v>9</v>
      </c>
      <c r="V110" s="109">
        <v>5</v>
      </c>
    </row>
    <row r="111" spans="1:22" x14ac:dyDescent="0.25">
      <c r="A111" s="106">
        <v>110</v>
      </c>
      <c r="B111" s="107" t="s">
        <v>444</v>
      </c>
      <c r="C111" s="107" t="s">
        <v>51</v>
      </c>
      <c r="D111" s="109">
        <v>6</v>
      </c>
      <c r="E111" s="109">
        <v>7</v>
      </c>
      <c r="F111" s="109">
        <v>5</v>
      </c>
      <c r="G111" s="109">
        <v>8</v>
      </c>
      <c r="H111" s="109">
        <v>19</v>
      </c>
      <c r="I111" s="109">
        <v>16</v>
      </c>
      <c r="J111" s="109">
        <v>17</v>
      </c>
      <c r="K111" s="109">
        <v>18</v>
      </c>
      <c r="L111" s="109">
        <v>15</v>
      </c>
      <c r="M111" s="109">
        <v>10</v>
      </c>
      <c r="N111" s="109">
        <v>14</v>
      </c>
      <c r="O111" s="108">
        <v>1</v>
      </c>
      <c r="P111" s="109">
        <v>12</v>
      </c>
      <c r="Q111" s="109">
        <v>11</v>
      </c>
      <c r="R111" s="108">
        <v>4</v>
      </c>
      <c r="S111" s="108">
        <v>3</v>
      </c>
      <c r="T111" s="109">
        <v>13</v>
      </c>
      <c r="U111" s="109">
        <v>9</v>
      </c>
      <c r="V111" s="108">
        <v>2</v>
      </c>
    </row>
    <row r="112" spans="1:22" x14ac:dyDescent="0.25">
      <c r="A112" s="106">
        <v>111</v>
      </c>
      <c r="B112" s="107" t="s">
        <v>445</v>
      </c>
      <c r="C112" s="107" t="s">
        <v>60</v>
      </c>
      <c r="D112" s="108">
        <v>1</v>
      </c>
      <c r="E112" s="108">
        <v>2</v>
      </c>
      <c r="F112" s="108">
        <v>3</v>
      </c>
      <c r="G112" s="108">
        <v>4</v>
      </c>
      <c r="H112" s="109">
        <v>19</v>
      </c>
      <c r="I112" s="109">
        <v>16</v>
      </c>
      <c r="J112" s="109">
        <v>17</v>
      </c>
      <c r="K112" s="109">
        <v>18</v>
      </c>
      <c r="L112" s="109">
        <v>15</v>
      </c>
      <c r="M112" s="109">
        <v>10</v>
      </c>
      <c r="N112" s="109">
        <v>14</v>
      </c>
      <c r="O112" s="108">
        <v>7</v>
      </c>
      <c r="P112" s="109">
        <v>12</v>
      </c>
      <c r="Q112" s="109">
        <v>11</v>
      </c>
      <c r="R112" s="108">
        <v>6</v>
      </c>
      <c r="S112" s="109">
        <v>9</v>
      </c>
      <c r="T112" s="109">
        <v>13</v>
      </c>
      <c r="U112" s="108">
        <v>5</v>
      </c>
      <c r="V112" s="109">
        <v>8</v>
      </c>
    </row>
    <row r="113" spans="1:22" x14ac:dyDescent="0.25">
      <c r="A113" s="106">
        <v>112</v>
      </c>
      <c r="B113" s="107" t="s">
        <v>446</v>
      </c>
      <c r="C113" s="107" t="s">
        <v>61</v>
      </c>
      <c r="D113" s="109">
        <v>13</v>
      </c>
      <c r="E113" s="109">
        <v>14</v>
      </c>
      <c r="F113" s="109">
        <v>12</v>
      </c>
      <c r="G113" s="109">
        <v>15</v>
      </c>
      <c r="H113" s="108">
        <v>11</v>
      </c>
      <c r="I113" s="108">
        <v>8</v>
      </c>
      <c r="J113" s="108">
        <v>9</v>
      </c>
      <c r="K113" s="108">
        <v>10</v>
      </c>
      <c r="L113" s="108">
        <v>7</v>
      </c>
      <c r="M113" s="108">
        <v>4</v>
      </c>
      <c r="N113" s="108">
        <v>6</v>
      </c>
      <c r="O113" s="108">
        <v>2</v>
      </c>
      <c r="P113" s="108">
        <v>5</v>
      </c>
      <c r="Q113" s="108">
        <v>9</v>
      </c>
      <c r="R113" s="108">
        <v>8</v>
      </c>
      <c r="S113" s="108">
        <v>10</v>
      </c>
      <c r="T113" s="108">
        <v>7</v>
      </c>
      <c r="U113" s="108">
        <v>3</v>
      </c>
      <c r="V113" s="108">
        <v>1</v>
      </c>
    </row>
    <row r="114" spans="1:22" x14ac:dyDescent="0.25">
      <c r="A114" s="106">
        <v>113</v>
      </c>
      <c r="B114" s="107" t="s">
        <v>447</v>
      </c>
      <c r="C114" s="107" t="s">
        <v>63</v>
      </c>
      <c r="D114" s="108">
        <v>2</v>
      </c>
      <c r="E114" s="108">
        <v>4</v>
      </c>
      <c r="F114" s="108">
        <v>1</v>
      </c>
      <c r="G114" s="108">
        <v>3</v>
      </c>
      <c r="H114" s="108">
        <v>19</v>
      </c>
      <c r="I114" s="108">
        <v>16</v>
      </c>
      <c r="J114" s="108">
        <v>17</v>
      </c>
      <c r="K114" s="108">
        <v>18</v>
      </c>
      <c r="L114" s="108">
        <v>15</v>
      </c>
      <c r="M114" s="108">
        <v>8</v>
      </c>
      <c r="N114" s="108">
        <v>10</v>
      </c>
      <c r="O114" s="108">
        <v>6</v>
      </c>
      <c r="P114" s="108">
        <v>9</v>
      </c>
      <c r="Q114" s="108">
        <v>13</v>
      </c>
      <c r="R114" s="108">
        <v>12</v>
      </c>
      <c r="S114" s="108">
        <v>14</v>
      </c>
      <c r="T114" s="108">
        <v>11</v>
      </c>
      <c r="U114" s="108">
        <v>7</v>
      </c>
      <c r="V114" s="108">
        <v>5</v>
      </c>
    </row>
    <row r="115" spans="1:22" x14ac:dyDescent="0.25">
      <c r="A115" s="106">
        <v>114</v>
      </c>
      <c r="B115" s="107" t="s">
        <v>448</v>
      </c>
      <c r="C115" s="107" t="s">
        <v>72</v>
      </c>
      <c r="D115" s="109">
        <v>5</v>
      </c>
      <c r="E115" s="109">
        <v>6</v>
      </c>
      <c r="F115" s="109">
        <v>4</v>
      </c>
      <c r="G115" s="109">
        <v>7</v>
      </c>
      <c r="H115" s="109">
        <v>19</v>
      </c>
      <c r="I115" s="109">
        <v>16</v>
      </c>
      <c r="J115" s="109">
        <v>17</v>
      </c>
      <c r="K115" s="109">
        <v>18</v>
      </c>
      <c r="L115" s="109">
        <v>15</v>
      </c>
      <c r="M115" s="109">
        <v>10</v>
      </c>
      <c r="N115" s="109">
        <v>14</v>
      </c>
      <c r="O115" s="108">
        <v>3</v>
      </c>
      <c r="P115" s="109">
        <v>12</v>
      </c>
      <c r="Q115" s="109">
        <v>11</v>
      </c>
      <c r="R115" s="108">
        <v>1</v>
      </c>
      <c r="S115" s="109">
        <v>8</v>
      </c>
      <c r="T115" s="109">
        <v>13</v>
      </c>
      <c r="U115" s="109">
        <v>9</v>
      </c>
      <c r="V115" s="108">
        <v>2</v>
      </c>
    </row>
    <row r="116" spans="1:22" x14ac:dyDescent="0.25">
      <c r="A116" s="106">
        <v>115</v>
      </c>
      <c r="B116" s="107" t="s">
        <v>449</v>
      </c>
      <c r="C116" s="107" t="s">
        <v>74</v>
      </c>
      <c r="D116" s="108">
        <v>1</v>
      </c>
      <c r="E116" s="108">
        <v>2</v>
      </c>
      <c r="F116" s="108">
        <v>3</v>
      </c>
      <c r="G116" s="108">
        <v>3</v>
      </c>
      <c r="H116" s="109">
        <v>19</v>
      </c>
      <c r="I116" s="109">
        <v>16</v>
      </c>
      <c r="J116" s="109">
        <v>17</v>
      </c>
      <c r="K116" s="109">
        <v>18</v>
      </c>
      <c r="L116" s="109">
        <v>15</v>
      </c>
      <c r="M116" s="109">
        <v>10</v>
      </c>
      <c r="N116" s="109">
        <v>14</v>
      </c>
      <c r="O116" s="109">
        <v>8</v>
      </c>
      <c r="P116" s="109">
        <v>12</v>
      </c>
      <c r="Q116" s="109">
        <v>11</v>
      </c>
      <c r="R116" s="109">
        <v>7</v>
      </c>
      <c r="S116" s="109">
        <v>6</v>
      </c>
      <c r="T116" s="109">
        <v>13</v>
      </c>
      <c r="U116" s="109">
        <v>9</v>
      </c>
      <c r="V116" s="109">
        <v>5</v>
      </c>
    </row>
    <row r="117" spans="1:22" x14ac:dyDescent="0.25">
      <c r="A117" s="106">
        <v>116</v>
      </c>
      <c r="B117" s="107" t="s">
        <v>450</v>
      </c>
      <c r="C117" s="107" t="s">
        <v>78</v>
      </c>
      <c r="D117" s="109">
        <v>5</v>
      </c>
      <c r="E117" s="109">
        <v>6</v>
      </c>
      <c r="F117" s="109">
        <v>4</v>
      </c>
      <c r="G117" s="109">
        <v>7</v>
      </c>
      <c r="H117" s="109">
        <v>19</v>
      </c>
      <c r="I117" s="109">
        <v>16</v>
      </c>
      <c r="J117" s="109">
        <v>17</v>
      </c>
      <c r="K117" s="109">
        <v>18</v>
      </c>
      <c r="L117" s="109">
        <v>15</v>
      </c>
      <c r="M117" s="109">
        <v>10</v>
      </c>
      <c r="N117" s="109">
        <v>14</v>
      </c>
      <c r="O117" s="108">
        <v>1</v>
      </c>
      <c r="P117" s="109">
        <v>12</v>
      </c>
      <c r="Q117" s="109">
        <v>11</v>
      </c>
      <c r="R117" s="109">
        <v>9</v>
      </c>
      <c r="S117" s="109">
        <v>8</v>
      </c>
      <c r="T117" s="109">
        <v>13</v>
      </c>
      <c r="U117" s="108">
        <v>3</v>
      </c>
      <c r="V117" s="108">
        <v>2</v>
      </c>
    </row>
    <row r="118" spans="1:22" x14ac:dyDescent="0.25">
      <c r="A118" s="106">
        <v>117</v>
      </c>
      <c r="B118" s="107" t="s">
        <v>451</v>
      </c>
      <c r="C118" s="107" t="s">
        <v>80</v>
      </c>
      <c r="D118" s="109">
        <v>5</v>
      </c>
      <c r="E118" s="109">
        <v>6</v>
      </c>
      <c r="F118" s="109">
        <v>4</v>
      </c>
      <c r="G118" s="109">
        <v>7</v>
      </c>
      <c r="H118" s="109">
        <v>19</v>
      </c>
      <c r="I118" s="109">
        <v>16</v>
      </c>
      <c r="J118" s="109">
        <v>17</v>
      </c>
      <c r="K118" s="109">
        <v>18</v>
      </c>
      <c r="L118" s="109">
        <v>15</v>
      </c>
      <c r="M118" s="109">
        <v>10</v>
      </c>
      <c r="N118" s="109">
        <v>14</v>
      </c>
      <c r="O118" s="108">
        <v>1</v>
      </c>
      <c r="P118" s="109">
        <v>12</v>
      </c>
      <c r="Q118" s="109">
        <v>11</v>
      </c>
      <c r="R118" s="109">
        <v>9</v>
      </c>
      <c r="S118" s="109">
        <v>8</v>
      </c>
      <c r="T118" s="109">
        <v>13</v>
      </c>
      <c r="U118" s="108">
        <v>3</v>
      </c>
      <c r="V118" s="108">
        <v>2</v>
      </c>
    </row>
    <row r="119" spans="1:22" x14ac:dyDescent="0.25">
      <c r="A119" s="106">
        <v>118</v>
      </c>
      <c r="B119" s="107" t="s">
        <v>452</v>
      </c>
      <c r="C119" s="107" t="s">
        <v>81</v>
      </c>
      <c r="D119" s="109">
        <v>5</v>
      </c>
      <c r="E119" s="109">
        <v>6</v>
      </c>
      <c r="F119" s="109">
        <v>4</v>
      </c>
      <c r="G119" s="109">
        <v>7</v>
      </c>
      <c r="H119" s="109">
        <v>19</v>
      </c>
      <c r="I119" s="109">
        <v>16</v>
      </c>
      <c r="J119" s="109">
        <v>17</v>
      </c>
      <c r="K119" s="109">
        <v>18</v>
      </c>
      <c r="L119" s="109">
        <v>15</v>
      </c>
      <c r="M119" s="109">
        <v>10</v>
      </c>
      <c r="N119" s="109">
        <v>14</v>
      </c>
      <c r="O119" s="108">
        <v>1</v>
      </c>
      <c r="P119" s="109">
        <v>12</v>
      </c>
      <c r="Q119" s="109">
        <v>11</v>
      </c>
      <c r="R119" s="109">
        <v>9</v>
      </c>
      <c r="S119" s="109">
        <v>8</v>
      </c>
      <c r="T119" s="109">
        <v>13</v>
      </c>
      <c r="U119" s="108">
        <v>3</v>
      </c>
      <c r="V119" s="108">
        <v>2</v>
      </c>
    </row>
    <row r="120" spans="1:22" x14ac:dyDescent="0.25">
      <c r="A120" s="106">
        <v>119</v>
      </c>
      <c r="B120" s="107" t="s">
        <v>453</v>
      </c>
      <c r="C120" s="107" t="s">
        <v>82</v>
      </c>
      <c r="D120" s="109">
        <v>6</v>
      </c>
      <c r="E120" s="109">
        <v>7</v>
      </c>
      <c r="F120" s="108">
        <v>1</v>
      </c>
      <c r="G120" s="108">
        <v>2</v>
      </c>
      <c r="H120" s="109">
        <v>19</v>
      </c>
      <c r="I120" s="109">
        <v>16</v>
      </c>
      <c r="J120" s="109">
        <v>17</v>
      </c>
      <c r="K120" s="109">
        <v>18</v>
      </c>
      <c r="L120" s="109">
        <v>15</v>
      </c>
      <c r="M120" s="109">
        <v>10</v>
      </c>
      <c r="N120" s="109">
        <v>14</v>
      </c>
      <c r="O120" s="108">
        <v>3</v>
      </c>
      <c r="P120" s="109">
        <v>12</v>
      </c>
      <c r="Q120" s="109">
        <v>11</v>
      </c>
      <c r="R120" s="109">
        <v>9</v>
      </c>
      <c r="S120" s="109">
        <v>8</v>
      </c>
      <c r="T120" s="109">
        <v>13</v>
      </c>
      <c r="U120" s="108">
        <v>5</v>
      </c>
      <c r="V120" s="108">
        <v>4</v>
      </c>
    </row>
    <row r="121" spans="1:22" x14ac:dyDescent="0.25">
      <c r="A121" s="106">
        <v>120</v>
      </c>
      <c r="B121" s="107" t="s">
        <v>454</v>
      </c>
      <c r="C121" s="107" t="s">
        <v>83</v>
      </c>
      <c r="D121" s="109">
        <v>6</v>
      </c>
      <c r="E121" s="109">
        <v>7</v>
      </c>
      <c r="F121" s="108">
        <v>1</v>
      </c>
      <c r="G121" s="108">
        <v>2</v>
      </c>
      <c r="H121" s="109">
        <v>19</v>
      </c>
      <c r="I121" s="109">
        <v>16</v>
      </c>
      <c r="J121" s="109">
        <v>17</v>
      </c>
      <c r="K121" s="109">
        <v>18</v>
      </c>
      <c r="L121" s="109">
        <v>15</v>
      </c>
      <c r="M121" s="109">
        <v>10</v>
      </c>
      <c r="N121" s="109">
        <v>14</v>
      </c>
      <c r="O121" s="108">
        <v>3</v>
      </c>
      <c r="P121" s="109">
        <v>12</v>
      </c>
      <c r="Q121" s="109">
        <v>11</v>
      </c>
      <c r="R121" s="109">
        <v>9</v>
      </c>
      <c r="S121" s="109">
        <v>8</v>
      </c>
      <c r="T121" s="109">
        <v>13</v>
      </c>
      <c r="U121" s="108">
        <v>5</v>
      </c>
      <c r="V121" s="108">
        <v>4</v>
      </c>
    </row>
    <row r="122" spans="1:22" x14ac:dyDescent="0.25">
      <c r="A122" s="106">
        <v>121</v>
      </c>
      <c r="B122" s="107" t="s">
        <v>455</v>
      </c>
      <c r="C122" s="107" t="s">
        <v>84</v>
      </c>
      <c r="D122" s="109">
        <v>6</v>
      </c>
      <c r="E122" s="109">
        <v>7</v>
      </c>
      <c r="F122" s="108">
        <v>1</v>
      </c>
      <c r="G122" s="108">
        <v>2</v>
      </c>
      <c r="H122" s="109">
        <v>19</v>
      </c>
      <c r="I122" s="109">
        <v>16</v>
      </c>
      <c r="J122" s="109">
        <v>17</v>
      </c>
      <c r="K122" s="109">
        <v>18</v>
      </c>
      <c r="L122" s="109">
        <v>15</v>
      </c>
      <c r="M122" s="109">
        <v>10</v>
      </c>
      <c r="N122" s="109">
        <v>14</v>
      </c>
      <c r="O122" s="108">
        <v>3</v>
      </c>
      <c r="P122" s="109">
        <v>12</v>
      </c>
      <c r="Q122" s="109">
        <v>11</v>
      </c>
      <c r="R122" s="109">
        <v>9</v>
      </c>
      <c r="S122" s="109">
        <v>8</v>
      </c>
      <c r="T122" s="109">
        <v>13</v>
      </c>
      <c r="U122" s="108">
        <v>5</v>
      </c>
      <c r="V122" s="108">
        <v>4</v>
      </c>
    </row>
    <row r="123" spans="1:22" x14ac:dyDescent="0.25">
      <c r="A123" s="106">
        <v>122</v>
      </c>
      <c r="B123" s="107" t="s">
        <v>456</v>
      </c>
      <c r="C123" s="107" t="s">
        <v>85</v>
      </c>
      <c r="D123" s="115">
        <v>2</v>
      </c>
      <c r="E123" s="115">
        <v>3</v>
      </c>
      <c r="F123" s="115">
        <v>1</v>
      </c>
      <c r="G123" s="115">
        <v>4</v>
      </c>
      <c r="H123" s="109">
        <v>15</v>
      </c>
      <c r="I123" s="109">
        <v>12</v>
      </c>
      <c r="J123" s="109">
        <v>13</v>
      </c>
      <c r="K123" s="109">
        <v>14</v>
      </c>
      <c r="L123" s="109">
        <v>11</v>
      </c>
      <c r="M123" s="109">
        <v>8</v>
      </c>
      <c r="N123" s="109">
        <v>10</v>
      </c>
      <c r="O123" s="108">
        <v>1</v>
      </c>
      <c r="P123" s="109">
        <v>9</v>
      </c>
      <c r="Q123" s="108">
        <v>3</v>
      </c>
      <c r="R123" s="109">
        <v>6</v>
      </c>
      <c r="S123" s="109">
        <v>5</v>
      </c>
      <c r="T123" s="108">
        <v>4</v>
      </c>
      <c r="U123" s="109">
        <v>7</v>
      </c>
      <c r="V123" s="108">
        <v>2</v>
      </c>
    </row>
    <row r="124" spans="1:22" x14ac:dyDescent="0.25">
      <c r="A124" s="106">
        <v>123</v>
      </c>
      <c r="B124" s="107" t="s">
        <v>457</v>
      </c>
      <c r="C124" s="107" t="s">
        <v>87</v>
      </c>
      <c r="D124" s="115">
        <v>2</v>
      </c>
      <c r="E124" s="115">
        <v>3</v>
      </c>
      <c r="F124" s="115">
        <v>1</v>
      </c>
      <c r="G124" s="115">
        <v>4</v>
      </c>
      <c r="H124" s="109">
        <v>15</v>
      </c>
      <c r="I124" s="109">
        <v>12</v>
      </c>
      <c r="J124" s="109">
        <v>13</v>
      </c>
      <c r="K124" s="109">
        <v>14</v>
      </c>
      <c r="L124" s="109">
        <v>11</v>
      </c>
      <c r="M124" s="109">
        <v>8</v>
      </c>
      <c r="N124" s="109">
        <v>10</v>
      </c>
      <c r="O124" s="108">
        <v>1</v>
      </c>
      <c r="P124" s="109">
        <v>9</v>
      </c>
      <c r="Q124" s="108">
        <v>3</v>
      </c>
      <c r="R124" s="109">
        <v>6</v>
      </c>
      <c r="S124" s="109">
        <v>5</v>
      </c>
      <c r="T124" s="108">
        <v>4</v>
      </c>
      <c r="U124" s="109">
        <v>7</v>
      </c>
      <c r="V124" s="108">
        <v>2</v>
      </c>
    </row>
    <row r="125" spans="1:22" x14ac:dyDescent="0.25">
      <c r="A125" s="106">
        <v>124</v>
      </c>
      <c r="B125" s="107" t="s">
        <v>458</v>
      </c>
      <c r="C125" s="107" t="s">
        <v>88</v>
      </c>
      <c r="D125" s="108">
        <v>2</v>
      </c>
      <c r="E125" s="108">
        <v>3</v>
      </c>
      <c r="F125" s="108">
        <v>1</v>
      </c>
      <c r="G125" s="109">
        <v>8</v>
      </c>
      <c r="H125" s="109">
        <v>19</v>
      </c>
      <c r="I125" s="109">
        <v>16</v>
      </c>
      <c r="J125" s="109">
        <v>17</v>
      </c>
      <c r="K125" s="109">
        <v>18</v>
      </c>
      <c r="L125" s="109">
        <v>15</v>
      </c>
      <c r="M125" s="109">
        <v>12</v>
      </c>
      <c r="N125" s="109">
        <v>14</v>
      </c>
      <c r="O125" s="108">
        <v>4</v>
      </c>
      <c r="P125" s="109">
        <v>13</v>
      </c>
      <c r="Q125" s="108">
        <v>6</v>
      </c>
      <c r="R125" s="109">
        <v>10</v>
      </c>
      <c r="S125" s="109">
        <v>9</v>
      </c>
      <c r="T125" s="108">
        <v>7</v>
      </c>
      <c r="U125" s="109">
        <v>11</v>
      </c>
      <c r="V125" s="108">
        <v>5</v>
      </c>
    </row>
    <row r="126" spans="1:22" x14ac:dyDescent="0.25">
      <c r="A126" s="106">
        <v>125</v>
      </c>
      <c r="B126" s="107" t="s">
        <v>459</v>
      </c>
      <c r="C126" s="107" t="s">
        <v>89</v>
      </c>
      <c r="D126" s="109">
        <v>16</v>
      </c>
      <c r="E126" s="109">
        <v>17</v>
      </c>
      <c r="F126" s="109">
        <v>15</v>
      </c>
      <c r="G126" s="109">
        <v>18</v>
      </c>
      <c r="H126" s="109">
        <v>19</v>
      </c>
      <c r="I126" s="108">
        <v>10</v>
      </c>
      <c r="J126" s="108">
        <v>11</v>
      </c>
      <c r="K126" s="108">
        <v>12</v>
      </c>
      <c r="L126" s="108">
        <v>9</v>
      </c>
      <c r="M126" s="108">
        <v>14</v>
      </c>
      <c r="N126" s="108">
        <v>5</v>
      </c>
      <c r="O126" s="108">
        <v>1</v>
      </c>
      <c r="P126" s="108">
        <v>6</v>
      </c>
      <c r="Q126" s="108">
        <v>7</v>
      </c>
      <c r="R126" s="108">
        <v>3</v>
      </c>
      <c r="S126" s="108">
        <v>13</v>
      </c>
      <c r="T126" s="108">
        <v>8</v>
      </c>
      <c r="U126" s="108">
        <v>4</v>
      </c>
      <c r="V126" s="108">
        <v>2</v>
      </c>
    </row>
    <row r="127" spans="1:22" x14ac:dyDescent="0.25">
      <c r="A127" s="106">
        <v>126</v>
      </c>
      <c r="B127" s="107" t="s">
        <v>460</v>
      </c>
      <c r="C127" s="107" t="s">
        <v>91</v>
      </c>
      <c r="D127" s="109">
        <v>16</v>
      </c>
      <c r="E127" s="109">
        <v>17</v>
      </c>
      <c r="F127" s="109">
        <v>15</v>
      </c>
      <c r="G127" s="109">
        <v>18</v>
      </c>
      <c r="H127" s="109">
        <v>19</v>
      </c>
      <c r="I127" s="108">
        <v>10</v>
      </c>
      <c r="J127" s="108">
        <v>11</v>
      </c>
      <c r="K127" s="108">
        <v>12</v>
      </c>
      <c r="L127" s="108">
        <v>9</v>
      </c>
      <c r="M127" s="108">
        <v>14</v>
      </c>
      <c r="N127" s="108">
        <v>5</v>
      </c>
      <c r="O127" s="108">
        <v>1</v>
      </c>
      <c r="P127" s="108">
        <v>6</v>
      </c>
      <c r="Q127" s="108">
        <v>7</v>
      </c>
      <c r="R127" s="108">
        <v>3</v>
      </c>
      <c r="S127" s="108">
        <v>13</v>
      </c>
      <c r="T127" s="108">
        <v>8</v>
      </c>
      <c r="U127" s="108">
        <v>4</v>
      </c>
      <c r="V127" s="108">
        <v>2</v>
      </c>
    </row>
    <row r="128" spans="1:22" x14ac:dyDescent="0.25">
      <c r="A128" s="106">
        <v>127</v>
      </c>
      <c r="B128" s="107" t="s">
        <v>461</v>
      </c>
      <c r="C128" s="107" t="s">
        <v>92</v>
      </c>
      <c r="D128" s="109">
        <v>16</v>
      </c>
      <c r="E128" s="109">
        <v>17</v>
      </c>
      <c r="F128" s="109">
        <v>15</v>
      </c>
      <c r="G128" s="109">
        <v>18</v>
      </c>
      <c r="H128" s="109">
        <v>19</v>
      </c>
      <c r="I128" s="108">
        <v>10</v>
      </c>
      <c r="J128" s="108">
        <v>11</v>
      </c>
      <c r="K128" s="108">
        <v>12</v>
      </c>
      <c r="L128" s="108">
        <v>9</v>
      </c>
      <c r="M128" s="108">
        <v>14</v>
      </c>
      <c r="N128" s="108">
        <v>5</v>
      </c>
      <c r="O128" s="108">
        <v>1</v>
      </c>
      <c r="P128" s="108">
        <v>6</v>
      </c>
      <c r="Q128" s="108">
        <v>7</v>
      </c>
      <c r="R128" s="108">
        <v>3</v>
      </c>
      <c r="S128" s="108">
        <v>13</v>
      </c>
      <c r="T128" s="108">
        <v>8</v>
      </c>
      <c r="U128" s="108">
        <v>4</v>
      </c>
      <c r="V128" s="108">
        <v>2</v>
      </c>
    </row>
    <row r="129" spans="1:22" x14ac:dyDescent="0.25">
      <c r="A129" s="106">
        <v>128</v>
      </c>
      <c r="B129" s="107" t="s">
        <v>462</v>
      </c>
      <c r="C129" s="107" t="s">
        <v>93</v>
      </c>
      <c r="D129" s="108">
        <v>2</v>
      </c>
      <c r="E129" s="108">
        <v>3</v>
      </c>
      <c r="F129" s="108">
        <v>1</v>
      </c>
      <c r="G129" s="108">
        <v>4</v>
      </c>
      <c r="H129" s="109">
        <v>19</v>
      </c>
      <c r="I129" s="108">
        <v>14</v>
      </c>
      <c r="J129" s="108">
        <v>15</v>
      </c>
      <c r="K129" s="108">
        <v>16</v>
      </c>
      <c r="L129" s="108">
        <v>13</v>
      </c>
      <c r="M129" s="108">
        <v>18</v>
      </c>
      <c r="N129" s="108">
        <v>9</v>
      </c>
      <c r="O129" s="108">
        <v>5</v>
      </c>
      <c r="P129" s="108">
        <v>10</v>
      </c>
      <c r="Q129" s="108">
        <v>11</v>
      </c>
      <c r="R129" s="108">
        <v>7</v>
      </c>
      <c r="S129" s="108">
        <v>17</v>
      </c>
      <c r="T129" s="108">
        <v>12</v>
      </c>
      <c r="U129" s="108">
        <v>8</v>
      </c>
      <c r="V129" s="108">
        <v>6</v>
      </c>
    </row>
    <row r="130" spans="1:22" x14ac:dyDescent="0.25">
      <c r="A130" s="106">
        <v>129</v>
      </c>
      <c r="B130" s="107" t="s">
        <v>463</v>
      </c>
      <c r="C130" s="107" t="s">
        <v>94</v>
      </c>
      <c r="D130" s="108">
        <v>2</v>
      </c>
      <c r="E130" s="108">
        <v>3</v>
      </c>
      <c r="F130" s="108">
        <v>1</v>
      </c>
      <c r="G130" s="108">
        <v>4</v>
      </c>
      <c r="H130" s="109">
        <v>19</v>
      </c>
      <c r="I130" s="108">
        <v>14</v>
      </c>
      <c r="J130" s="108">
        <v>15</v>
      </c>
      <c r="K130" s="108">
        <v>16</v>
      </c>
      <c r="L130" s="108">
        <v>13</v>
      </c>
      <c r="M130" s="108">
        <v>18</v>
      </c>
      <c r="N130" s="108">
        <v>9</v>
      </c>
      <c r="O130" s="108">
        <v>5</v>
      </c>
      <c r="P130" s="108">
        <v>10</v>
      </c>
      <c r="Q130" s="108">
        <v>11</v>
      </c>
      <c r="R130" s="108">
        <v>7</v>
      </c>
      <c r="S130" s="108">
        <v>17</v>
      </c>
      <c r="T130" s="108">
        <v>12</v>
      </c>
      <c r="U130" s="108">
        <v>8</v>
      </c>
      <c r="V130" s="108">
        <v>6</v>
      </c>
    </row>
    <row r="131" spans="1:22" x14ac:dyDescent="0.25">
      <c r="A131" s="106">
        <v>130</v>
      </c>
      <c r="B131" s="107" t="s">
        <v>464</v>
      </c>
      <c r="C131" s="107" t="s">
        <v>95</v>
      </c>
      <c r="D131" s="108">
        <v>2</v>
      </c>
      <c r="E131" s="108">
        <v>3</v>
      </c>
      <c r="F131" s="108">
        <v>1</v>
      </c>
      <c r="G131" s="108">
        <v>4</v>
      </c>
      <c r="H131" s="109">
        <v>19</v>
      </c>
      <c r="I131" s="108">
        <v>14</v>
      </c>
      <c r="J131" s="108">
        <v>15</v>
      </c>
      <c r="K131" s="108">
        <v>16</v>
      </c>
      <c r="L131" s="108">
        <v>13</v>
      </c>
      <c r="M131" s="108">
        <v>18</v>
      </c>
      <c r="N131" s="108">
        <v>9</v>
      </c>
      <c r="O131" s="108">
        <v>5</v>
      </c>
      <c r="P131" s="108">
        <v>10</v>
      </c>
      <c r="Q131" s="108">
        <v>11</v>
      </c>
      <c r="R131" s="108">
        <v>7</v>
      </c>
      <c r="S131" s="108">
        <v>17</v>
      </c>
      <c r="T131" s="108">
        <v>12</v>
      </c>
      <c r="U131" s="108">
        <v>8</v>
      </c>
      <c r="V131" s="108">
        <v>6</v>
      </c>
    </row>
    <row r="132" spans="1:22" x14ac:dyDescent="0.25">
      <c r="A132" s="106">
        <v>131</v>
      </c>
      <c r="B132" s="107" t="s">
        <v>465</v>
      </c>
      <c r="C132" s="107" t="s">
        <v>96</v>
      </c>
      <c r="D132" s="109">
        <v>16</v>
      </c>
      <c r="E132" s="109">
        <v>17</v>
      </c>
      <c r="F132" s="109">
        <v>15</v>
      </c>
      <c r="G132" s="109">
        <v>18</v>
      </c>
      <c r="H132" s="109">
        <v>19</v>
      </c>
      <c r="I132" s="108">
        <v>11</v>
      </c>
      <c r="J132" s="108">
        <v>12</v>
      </c>
      <c r="K132" s="108">
        <v>13</v>
      </c>
      <c r="L132" s="108">
        <v>14</v>
      </c>
      <c r="M132" s="108">
        <v>4</v>
      </c>
      <c r="N132" s="108">
        <v>10</v>
      </c>
      <c r="O132" s="108">
        <v>2</v>
      </c>
      <c r="P132" s="108">
        <v>6</v>
      </c>
      <c r="Q132" s="108">
        <v>5</v>
      </c>
      <c r="R132" s="108">
        <v>1</v>
      </c>
      <c r="S132" s="108">
        <v>9</v>
      </c>
      <c r="T132" s="108">
        <v>8</v>
      </c>
      <c r="U132" s="108">
        <v>3</v>
      </c>
      <c r="V132" s="108">
        <v>7</v>
      </c>
    </row>
    <row r="133" spans="1:22" x14ac:dyDescent="0.25">
      <c r="A133" s="106">
        <v>132</v>
      </c>
      <c r="B133" s="107" t="s">
        <v>466</v>
      </c>
      <c r="C133" s="107" t="s">
        <v>98</v>
      </c>
      <c r="D133" s="109">
        <v>16</v>
      </c>
      <c r="E133" s="109">
        <v>17</v>
      </c>
      <c r="F133" s="109">
        <v>15</v>
      </c>
      <c r="G133" s="109">
        <v>18</v>
      </c>
      <c r="H133" s="109">
        <v>19</v>
      </c>
      <c r="I133" s="108">
        <v>11</v>
      </c>
      <c r="J133" s="108">
        <v>12</v>
      </c>
      <c r="K133" s="108">
        <v>13</v>
      </c>
      <c r="L133" s="108">
        <v>14</v>
      </c>
      <c r="M133" s="108">
        <v>4</v>
      </c>
      <c r="N133" s="108">
        <v>10</v>
      </c>
      <c r="O133" s="108">
        <v>2</v>
      </c>
      <c r="P133" s="108">
        <v>6</v>
      </c>
      <c r="Q133" s="108">
        <v>5</v>
      </c>
      <c r="R133" s="108">
        <v>1</v>
      </c>
      <c r="S133" s="108">
        <v>9</v>
      </c>
      <c r="T133" s="108">
        <v>8</v>
      </c>
      <c r="U133" s="108">
        <v>3</v>
      </c>
      <c r="V133" s="108">
        <v>7</v>
      </c>
    </row>
    <row r="134" spans="1:22" x14ac:dyDescent="0.25">
      <c r="A134" s="106">
        <v>133</v>
      </c>
      <c r="B134" s="107" t="s">
        <v>467</v>
      </c>
      <c r="C134" s="107" t="s">
        <v>99</v>
      </c>
      <c r="D134" s="108">
        <v>2</v>
      </c>
      <c r="E134" s="108">
        <v>3</v>
      </c>
      <c r="F134" s="108">
        <v>1</v>
      </c>
      <c r="G134" s="108">
        <v>4</v>
      </c>
      <c r="H134" s="109">
        <v>19</v>
      </c>
      <c r="I134" s="108">
        <v>15</v>
      </c>
      <c r="J134" s="108">
        <v>16</v>
      </c>
      <c r="K134" s="108">
        <v>17</v>
      </c>
      <c r="L134" s="108">
        <v>18</v>
      </c>
      <c r="M134" s="108">
        <v>8</v>
      </c>
      <c r="N134" s="108">
        <v>14</v>
      </c>
      <c r="O134" s="108">
        <v>6</v>
      </c>
      <c r="P134" s="108">
        <v>10</v>
      </c>
      <c r="Q134" s="108">
        <v>9</v>
      </c>
      <c r="R134" s="108">
        <v>5</v>
      </c>
      <c r="S134" s="108">
        <v>13</v>
      </c>
      <c r="T134" s="108">
        <v>12</v>
      </c>
      <c r="U134" s="108">
        <v>7</v>
      </c>
      <c r="V134" s="108">
        <v>11</v>
      </c>
    </row>
    <row r="135" spans="1:22" x14ac:dyDescent="0.25">
      <c r="A135" s="106">
        <v>134</v>
      </c>
      <c r="B135" s="107" t="s">
        <v>468</v>
      </c>
      <c r="C135" s="107" t="s">
        <v>100</v>
      </c>
      <c r="D135" s="108">
        <v>2</v>
      </c>
      <c r="E135" s="108">
        <v>3</v>
      </c>
      <c r="F135" s="108">
        <v>1</v>
      </c>
      <c r="G135" s="108">
        <v>4</v>
      </c>
      <c r="H135" s="109">
        <v>19</v>
      </c>
      <c r="I135" s="108">
        <v>15</v>
      </c>
      <c r="J135" s="108">
        <v>16</v>
      </c>
      <c r="K135" s="108">
        <v>17</v>
      </c>
      <c r="L135" s="108">
        <v>18</v>
      </c>
      <c r="M135" s="108">
        <v>8</v>
      </c>
      <c r="N135" s="108">
        <v>14</v>
      </c>
      <c r="O135" s="108">
        <v>6</v>
      </c>
      <c r="P135" s="108">
        <v>10</v>
      </c>
      <c r="Q135" s="108">
        <v>9</v>
      </c>
      <c r="R135" s="108">
        <v>5</v>
      </c>
      <c r="S135" s="108">
        <v>13</v>
      </c>
      <c r="T135" s="108">
        <v>12</v>
      </c>
      <c r="U135" s="108">
        <v>7</v>
      </c>
      <c r="V135" s="108">
        <v>11</v>
      </c>
    </row>
    <row r="136" spans="1:22" x14ac:dyDescent="0.25">
      <c r="A136" s="106">
        <v>135</v>
      </c>
      <c r="B136" s="107" t="s">
        <v>469</v>
      </c>
      <c r="C136" s="107" t="s">
        <v>103</v>
      </c>
      <c r="D136" s="109">
        <v>2</v>
      </c>
      <c r="E136" s="109">
        <v>3</v>
      </c>
      <c r="F136" s="109">
        <v>1</v>
      </c>
      <c r="G136" s="109">
        <v>4</v>
      </c>
      <c r="H136" s="109">
        <v>19</v>
      </c>
      <c r="I136" s="109">
        <v>16</v>
      </c>
      <c r="J136" s="109">
        <v>17</v>
      </c>
      <c r="K136" s="109">
        <v>18</v>
      </c>
      <c r="L136" s="109">
        <v>15</v>
      </c>
      <c r="M136" s="109">
        <v>10</v>
      </c>
      <c r="N136" s="109">
        <v>14</v>
      </c>
      <c r="O136" s="109">
        <v>8</v>
      </c>
      <c r="P136" s="109">
        <v>12</v>
      </c>
      <c r="Q136" s="109">
        <v>11</v>
      </c>
      <c r="R136" s="109">
        <v>7</v>
      </c>
      <c r="S136" s="109">
        <v>6</v>
      </c>
      <c r="T136" s="109">
        <v>13</v>
      </c>
      <c r="U136" s="109">
        <v>9</v>
      </c>
      <c r="V136" s="109">
        <v>5</v>
      </c>
    </row>
    <row r="137" spans="1:22" x14ac:dyDescent="0.25">
      <c r="A137" s="106">
        <v>136</v>
      </c>
      <c r="B137" s="107" t="s">
        <v>470</v>
      </c>
      <c r="C137" s="107" t="s">
        <v>53</v>
      </c>
      <c r="D137" s="109">
        <v>6</v>
      </c>
      <c r="E137" s="109">
        <v>7</v>
      </c>
      <c r="F137" s="109">
        <v>5</v>
      </c>
      <c r="G137" s="109">
        <v>8</v>
      </c>
      <c r="H137" s="109">
        <v>19</v>
      </c>
      <c r="I137" s="109">
        <v>16</v>
      </c>
      <c r="J137" s="109">
        <v>17</v>
      </c>
      <c r="K137" s="109">
        <v>18</v>
      </c>
      <c r="L137" s="109">
        <v>15</v>
      </c>
      <c r="M137" s="109">
        <v>10</v>
      </c>
      <c r="N137" s="109">
        <v>14</v>
      </c>
      <c r="O137" s="108">
        <v>1</v>
      </c>
      <c r="P137" s="109">
        <v>12</v>
      </c>
      <c r="Q137" s="109">
        <v>11</v>
      </c>
      <c r="R137" s="108">
        <v>4</v>
      </c>
      <c r="S137" s="108">
        <v>3</v>
      </c>
      <c r="T137" s="109">
        <v>13</v>
      </c>
      <c r="U137" s="109">
        <v>9</v>
      </c>
      <c r="V137" s="108">
        <v>2</v>
      </c>
    </row>
    <row r="138" spans="1:22" x14ac:dyDescent="0.25">
      <c r="A138" s="106">
        <v>137</v>
      </c>
      <c r="B138" s="107" t="s">
        <v>471</v>
      </c>
      <c r="C138" s="107" t="s">
        <v>55</v>
      </c>
      <c r="D138" s="109">
        <v>6</v>
      </c>
      <c r="E138" s="109">
        <v>7</v>
      </c>
      <c r="F138" s="109">
        <v>5</v>
      </c>
      <c r="G138" s="109">
        <v>8</v>
      </c>
      <c r="H138" s="109">
        <v>19</v>
      </c>
      <c r="I138" s="109">
        <v>16</v>
      </c>
      <c r="J138" s="109">
        <v>17</v>
      </c>
      <c r="K138" s="109">
        <v>18</v>
      </c>
      <c r="L138" s="109">
        <v>15</v>
      </c>
      <c r="M138" s="109">
        <v>10</v>
      </c>
      <c r="N138" s="109">
        <v>14</v>
      </c>
      <c r="O138" s="108">
        <v>1</v>
      </c>
      <c r="P138" s="109">
        <v>12</v>
      </c>
      <c r="Q138" s="109">
        <v>11</v>
      </c>
      <c r="R138" s="108">
        <v>3</v>
      </c>
      <c r="S138" s="108">
        <v>4</v>
      </c>
      <c r="T138" s="109">
        <v>13</v>
      </c>
      <c r="U138" s="109">
        <v>9</v>
      </c>
      <c r="V138" s="108">
        <v>2</v>
      </c>
    </row>
    <row r="139" spans="1:22" x14ac:dyDescent="0.25">
      <c r="A139" s="106">
        <v>138</v>
      </c>
      <c r="B139" s="107" t="s">
        <v>472</v>
      </c>
      <c r="C139" s="107" t="s">
        <v>56</v>
      </c>
      <c r="D139" s="109">
        <v>6</v>
      </c>
      <c r="E139" s="109">
        <v>7</v>
      </c>
      <c r="F139" s="108">
        <v>1</v>
      </c>
      <c r="G139" s="109">
        <v>8</v>
      </c>
      <c r="H139" s="109">
        <v>19</v>
      </c>
      <c r="I139" s="109">
        <v>16</v>
      </c>
      <c r="J139" s="109">
        <v>17</v>
      </c>
      <c r="K139" s="109">
        <v>18</v>
      </c>
      <c r="L139" s="109">
        <v>15</v>
      </c>
      <c r="M139" s="109">
        <v>10</v>
      </c>
      <c r="N139" s="109">
        <v>14</v>
      </c>
      <c r="O139" s="108">
        <v>2</v>
      </c>
      <c r="P139" s="109">
        <v>12</v>
      </c>
      <c r="Q139" s="109">
        <v>11</v>
      </c>
      <c r="R139" s="108">
        <v>5</v>
      </c>
      <c r="S139" s="108">
        <v>4</v>
      </c>
      <c r="T139" s="109">
        <v>13</v>
      </c>
      <c r="U139" s="109">
        <v>9</v>
      </c>
      <c r="V139" s="108">
        <v>3</v>
      </c>
    </row>
    <row r="140" spans="1:22" x14ac:dyDescent="0.25">
      <c r="A140" s="106">
        <v>139</v>
      </c>
      <c r="B140" s="107" t="s">
        <v>473</v>
      </c>
      <c r="C140" s="107" t="s">
        <v>105</v>
      </c>
      <c r="D140" s="109">
        <v>2</v>
      </c>
      <c r="E140" s="109">
        <v>3</v>
      </c>
      <c r="F140" s="109">
        <v>1</v>
      </c>
      <c r="G140" s="109">
        <v>4</v>
      </c>
      <c r="H140" s="109">
        <v>19</v>
      </c>
      <c r="I140" s="109">
        <v>16</v>
      </c>
      <c r="J140" s="109">
        <v>17</v>
      </c>
      <c r="K140" s="109">
        <v>18</v>
      </c>
      <c r="L140" s="109">
        <v>15</v>
      </c>
      <c r="M140" s="109">
        <v>10</v>
      </c>
      <c r="N140" s="109">
        <v>14</v>
      </c>
      <c r="O140" s="109">
        <v>8</v>
      </c>
      <c r="P140" s="109">
        <v>12</v>
      </c>
      <c r="Q140" s="109">
        <v>11</v>
      </c>
      <c r="R140" s="109">
        <v>7</v>
      </c>
      <c r="S140" s="109">
        <v>6</v>
      </c>
      <c r="T140" s="109">
        <v>13</v>
      </c>
      <c r="U140" s="109">
        <v>9</v>
      </c>
      <c r="V140" s="109">
        <v>5</v>
      </c>
    </row>
    <row r="141" spans="1:22" x14ac:dyDescent="0.25">
      <c r="A141" s="106">
        <v>140</v>
      </c>
      <c r="B141" s="107" t="s">
        <v>474</v>
      </c>
      <c r="C141" s="107" t="s">
        <v>206</v>
      </c>
      <c r="D141" s="109">
        <v>4</v>
      </c>
      <c r="E141" s="109">
        <v>5</v>
      </c>
      <c r="F141" s="108">
        <v>1</v>
      </c>
      <c r="G141" s="109">
        <v>6</v>
      </c>
      <c r="H141" s="109">
        <v>19</v>
      </c>
      <c r="I141" s="109">
        <v>16</v>
      </c>
      <c r="J141" s="109">
        <v>17</v>
      </c>
      <c r="K141" s="109">
        <v>18</v>
      </c>
      <c r="L141" s="109">
        <v>15</v>
      </c>
      <c r="M141" s="109">
        <v>10</v>
      </c>
      <c r="N141" s="109">
        <v>14</v>
      </c>
      <c r="O141" s="109">
        <v>9</v>
      </c>
      <c r="P141" s="109">
        <v>12</v>
      </c>
      <c r="Q141" s="109">
        <v>11</v>
      </c>
      <c r="R141" s="108">
        <v>3</v>
      </c>
      <c r="S141" s="109">
        <v>8</v>
      </c>
      <c r="T141" s="109">
        <v>13</v>
      </c>
      <c r="U141" s="108">
        <v>2</v>
      </c>
      <c r="V141" s="109">
        <v>7</v>
      </c>
    </row>
    <row r="142" spans="1:22" x14ac:dyDescent="0.25">
      <c r="A142" s="106">
        <v>141</v>
      </c>
      <c r="B142" s="107" t="s">
        <v>475</v>
      </c>
      <c r="C142" s="107" t="s">
        <v>207</v>
      </c>
      <c r="D142" s="108">
        <v>1</v>
      </c>
      <c r="E142" s="108">
        <v>2</v>
      </c>
      <c r="F142" s="109">
        <v>4</v>
      </c>
      <c r="G142" s="109">
        <v>5</v>
      </c>
      <c r="H142" s="109">
        <v>19</v>
      </c>
      <c r="I142" s="109">
        <v>16</v>
      </c>
      <c r="J142" s="109">
        <v>17</v>
      </c>
      <c r="K142" s="109">
        <v>18</v>
      </c>
      <c r="L142" s="109">
        <v>15</v>
      </c>
      <c r="M142" s="109">
        <v>10</v>
      </c>
      <c r="N142" s="109">
        <v>14</v>
      </c>
      <c r="O142" s="109">
        <v>8</v>
      </c>
      <c r="P142" s="109">
        <v>12</v>
      </c>
      <c r="Q142" s="109">
        <v>11</v>
      </c>
      <c r="R142" s="109">
        <v>7</v>
      </c>
      <c r="S142" s="108">
        <v>3</v>
      </c>
      <c r="T142" s="109">
        <v>13</v>
      </c>
      <c r="U142" s="109">
        <v>9</v>
      </c>
      <c r="V142" s="109">
        <v>6</v>
      </c>
    </row>
    <row r="143" spans="1:22" x14ac:dyDescent="0.25">
      <c r="A143" s="106">
        <v>142</v>
      </c>
      <c r="B143" s="107" t="s">
        <v>476</v>
      </c>
      <c r="C143" s="107" t="s">
        <v>107</v>
      </c>
      <c r="D143" s="108">
        <v>2</v>
      </c>
      <c r="E143" s="109">
        <v>5</v>
      </c>
      <c r="F143" s="108">
        <v>1</v>
      </c>
      <c r="G143" s="109">
        <v>6</v>
      </c>
      <c r="H143" s="109">
        <v>19</v>
      </c>
      <c r="I143" s="109">
        <v>16</v>
      </c>
      <c r="J143" s="109">
        <v>17</v>
      </c>
      <c r="K143" s="109">
        <v>18</v>
      </c>
      <c r="L143" s="109">
        <v>15</v>
      </c>
      <c r="M143" s="109">
        <v>11</v>
      </c>
      <c r="N143" s="109">
        <v>14</v>
      </c>
      <c r="O143" s="109">
        <v>9</v>
      </c>
      <c r="P143" s="109">
        <v>12</v>
      </c>
      <c r="Q143" s="108">
        <v>3</v>
      </c>
      <c r="R143" s="108">
        <v>4</v>
      </c>
      <c r="S143" s="109">
        <v>8</v>
      </c>
      <c r="T143" s="109">
        <v>13</v>
      </c>
      <c r="U143" s="109">
        <v>10</v>
      </c>
      <c r="V143" s="109">
        <v>7</v>
      </c>
    </row>
    <row r="144" spans="1:22" x14ac:dyDescent="0.25">
      <c r="A144" s="106">
        <v>143</v>
      </c>
      <c r="B144" s="107" t="s">
        <v>477</v>
      </c>
      <c r="C144" s="107" t="s">
        <v>208</v>
      </c>
      <c r="D144" s="108">
        <v>1</v>
      </c>
      <c r="E144" s="108">
        <v>2</v>
      </c>
      <c r="F144" s="109">
        <v>5</v>
      </c>
      <c r="G144" s="109">
        <v>6</v>
      </c>
      <c r="H144" s="109">
        <v>19</v>
      </c>
      <c r="I144" s="109">
        <v>16</v>
      </c>
      <c r="J144" s="109">
        <v>17</v>
      </c>
      <c r="K144" s="109">
        <v>18</v>
      </c>
      <c r="L144" s="109">
        <v>15</v>
      </c>
      <c r="M144" s="109">
        <v>10</v>
      </c>
      <c r="N144" s="109">
        <v>14</v>
      </c>
      <c r="O144" s="108">
        <v>3</v>
      </c>
      <c r="P144" s="109">
        <v>12</v>
      </c>
      <c r="Q144" s="109">
        <v>11</v>
      </c>
      <c r="R144" s="109">
        <v>8</v>
      </c>
      <c r="S144" s="109">
        <v>7</v>
      </c>
      <c r="T144" s="109">
        <v>13</v>
      </c>
      <c r="U144" s="109">
        <v>9</v>
      </c>
      <c r="V144" s="108">
        <v>4</v>
      </c>
    </row>
    <row r="145" spans="1:22" x14ac:dyDescent="0.25">
      <c r="A145" s="106">
        <v>144</v>
      </c>
      <c r="B145" s="107" t="s">
        <v>478</v>
      </c>
      <c r="C145" s="107" t="s">
        <v>209</v>
      </c>
      <c r="D145" s="109">
        <v>3</v>
      </c>
      <c r="E145" s="109">
        <v>4</v>
      </c>
      <c r="F145" s="108">
        <v>1</v>
      </c>
      <c r="G145" s="109">
        <v>5</v>
      </c>
      <c r="H145" s="109">
        <v>19</v>
      </c>
      <c r="I145" s="109">
        <v>16</v>
      </c>
      <c r="J145" s="109">
        <v>17</v>
      </c>
      <c r="K145" s="109">
        <v>18</v>
      </c>
      <c r="L145" s="109">
        <v>15</v>
      </c>
      <c r="M145" s="109">
        <v>10</v>
      </c>
      <c r="N145" s="109">
        <v>14</v>
      </c>
      <c r="O145" s="109">
        <v>8</v>
      </c>
      <c r="P145" s="109">
        <v>12</v>
      </c>
      <c r="Q145" s="109">
        <v>11</v>
      </c>
      <c r="R145" s="109">
        <v>7</v>
      </c>
      <c r="S145" s="108">
        <v>2</v>
      </c>
      <c r="T145" s="109">
        <v>13</v>
      </c>
      <c r="U145" s="109">
        <v>9</v>
      </c>
      <c r="V145" s="109">
        <v>6</v>
      </c>
    </row>
    <row r="146" spans="1:22" x14ac:dyDescent="0.25">
      <c r="A146" s="106">
        <v>145</v>
      </c>
      <c r="B146" s="107" t="s">
        <v>479</v>
      </c>
      <c r="C146" s="107" t="s">
        <v>109</v>
      </c>
      <c r="D146" s="109">
        <v>2</v>
      </c>
      <c r="E146" s="109">
        <v>3</v>
      </c>
      <c r="F146" s="109">
        <v>1</v>
      </c>
      <c r="G146" s="109">
        <v>4</v>
      </c>
      <c r="H146" s="109">
        <v>19</v>
      </c>
      <c r="I146" s="109">
        <v>16</v>
      </c>
      <c r="J146" s="109">
        <v>17</v>
      </c>
      <c r="K146" s="109">
        <v>18</v>
      </c>
      <c r="L146" s="109">
        <v>15</v>
      </c>
      <c r="M146" s="109">
        <v>10</v>
      </c>
      <c r="N146" s="109">
        <v>14</v>
      </c>
      <c r="O146" s="109">
        <v>8</v>
      </c>
      <c r="P146" s="109">
        <v>12</v>
      </c>
      <c r="Q146" s="109">
        <v>11</v>
      </c>
      <c r="R146" s="109">
        <v>7</v>
      </c>
      <c r="S146" s="109">
        <v>6</v>
      </c>
      <c r="T146" s="109">
        <v>13</v>
      </c>
      <c r="U146" s="109">
        <v>9</v>
      </c>
      <c r="V146" s="109">
        <v>5</v>
      </c>
    </row>
    <row r="147" spans="1:22" x14ac:dyDescent="0.25">
      <c r="A147" s="106">
        <v>146</v>
      </c>
      <c r="B147" s="107" t="s">
        <v>480</v>
      </c>
      <c r="C147" s="107" t="s">
        <v>113</v>
      </c>
      <c r="D147" s="109">
        <v>2</v>
      </c>
      <c r="E147" s="109">
        <v>3</v>
      </c>
      <c r="F147" s="109">
        <v>1</v>
      </c>
      <c r="G147" s="109">
        <v>4</v>
      </c>
      <c r="H147" s="109">
        <v>19</v>
      </c>
      <c r="I147" s="109">
        <v>16</v>
      </c>
      <c r="J147" s="109">
        <v>17</v>
      </c>
      <c r="K147" s="109">
        <v>18</v>
      </c>
      <c r="L147" s="109">
        <v>15</v>
      </c>
      <c r="M147" s="109">
        <v>10</v>
      </c>
      <c r="N147" s="109">
        <v>14</v>
      </c>
      <c r="O147" s="109">
        <v>8</v>
      </c>
      <c r="P147" s="109">
        <v>12</v>
      </c>
      <c r="Q147" s="109">
        <v>11</v>
      </c>
      <c r="R147" s="109">
        <v>7</v>
      </c>
      <c r="S147" s="109">
        <v>6</v>
      </c>
      <c r="T147" s="109">
        <v>13</v>
      </c>
      <c r="U147" s="109">
        <v>9</v>
      </c>
      <c r="V147" s="109">
        <v>5</v>
      </c>
    </row>
    <row r="148" spans="1:22" x14ac:dyDescent="0.25">
      <c r="A148" s="106">
        <v>147</v>
      </c>
      <c r="B148" s="107" t="s">
        <v>481</v>
      </c>
      <c r="C148" s="107" t="s">
        <v>115</v>
      </c>
      <c r="D148" s="109">
        <v>2</v>
      </c>
      <c r="E148" s="109">
        <v>3</v>
      </c>
      <c r="F148" s="109">
        <v>1</v>
      </c>
      <c r="G148" s="109">
        <v>4</v>
      </c>
      <c r="H148" s="109">
        <v>19</v>
      </c>
      <c r="I148" s="109">
        <v>16</v>
      </c>
      <c r="J148" s="109">
        <v>17</v>
      </c>
      <c r="K148" s="109">
        <v>18</v>
      </c>
      <c r="L148" s="109">
        <v>15</v>
      </c>
      <c r="M148" s="109">
        <v>10</v>
      </c>
      <c r="N148" s="109">
        <v>14</v>
      </c>
      <c r="O148" s="109">
        <v>8</v>
      </c>
      <c r="P148" s="109">
        <v>12</v>
      </c>
      <c r="Q148" s="109">
        <v>11</v>
      </c>
      <c r="R148" s="109">
        <v>7</v>
      </c>
      <c r="S148" s="109">
        <v>6</v>
      </c>
      <c r="T148" s="109">
        <v>13</v>
      </c>
      <c r="U148" s="109">
        <v>9</v>
      </c>
      <c r="V148" s="109">
        <v>5</v>
      </c>
    </row>
    <row r="149" spans="1:22" x14ac:dyDescent="0.25">
      <c r="A149" s="106">
        <v>148</v>
      </c>
      <c r="B149" s="107" t="s">
        <v>482</v>
      </c>
      <c r="C149" s="107" t="s">
        <v>116</v>
      </c>
      <c r="D149" s="109">
        <v>2</v>
      </c>
      <c r="E149" s="109">
        <v>3</v>
      </c>
      <c r="F149" s="109">
        <v>1</v>
      </c>
      <c r="G149" s="109">
        <v>4</v>
      </c>
      <c r="H149" s="109">
        <v>19</v>
      </c>
      <c r="I149" s="109">
        <v>16</v>
      </c>
      <c r="J149" s="109">
        <v>17</v>
      </c>
      <c r="K149" s="109">
        <v>18</v>
      </c>
      <c r="L149" s="109">
        <v>15</v>
      </c>
      <c r="M149" s="109">
        <v>10</v>
      </c>
      <c r="N149" s="109">
        <v>14</v>
      </c>
      <c r="O149" s="109">
        <v>8</v>
      </c>
      <c r="P149" s="109">
        <v>12</v>
      </c>
      <c r="Q149" s="109">
        <v>11</v>
      </c>
      <c r="R149" s="109">
        <v>7</v>
      </c>
      <c r="S149" s="109">
        <v>6</v>
      </c>
      <c r="T149" s="109">
        <v>13</v>
      </c>
      <c r="U149" s="109">
        <v>9</v>
      </c>
      <c r="V149" s="109">
        <v>5</v>
      </c>
    </row>
    <row r="150" spans="1:22" x14ac:dyDescent="0.25">
      <c r="A150" s="106">
        <v>149</v>
      </c>
      <c r="B150" s="107" t="s">
        <v>483</v>
      </c>
      <c r="C150" s="107" t="s">
        <v>117</v>
      </c>
      <c r="D150" s="109">
        <v>2</v>
      </c>
      <c r="E150" s="109">
        <v>3</v>
      </c>
      <c r="F150" s="109">
        <v>1</v>
      </c>
      <c r="G150" s="109">
        <v>4</v>
      </c>
      <c r="H150" s="109">
        <v>19</v>
      </c>
      <c r="I150" s="109">
        <v>16</v>
      </c>
      <c r="J150" s="109">
        <v>17</v>
      </c>
      <c r="K150" s="109">
        <v>18</v>
      </c>
      <c r="L150" s="109">
        <v>15</v>
      </c>
      <c r="M150" s="109">
        <v>10</v>
      </c>
      <c r="N150" s="109">
        <v>14</v>
      </c>
      <c r="O150" s="109">
        <v>8</v>
      </c>
      <c r="P150" s="109">
        <v>12</v>
      </c>
      <c r="Q150" s="109">
        <v>11</v>
      </c>
      <c r="R150" s="109">
        <v>7</v>
      </c>
      <c r="S150" s="109">
        <v>6</v>
      </c>
      <c r="T150" s="109">
        <v>13</v>
      </c>
      <c r="U150" s="109">
        <v>9</v>
      </c>
      <c r="V150" s="109">
        <v>5</v>
      </c>
    </row>
    <row r="151" spans="1:22" x14ac:dyDescent="0.25">
      <c r="A151" s="106">
        <v>150</v>
      </c>
      <c r="B151" s="107" t="s">
        <v>484</v>
      </c>
      <c r="C151" s="107" t="s">
        <v>120</v>
      </c>
      <c r="D151" s="109">
        <v>2</v>
      </c>
      <c r="E151" s="109">
        <v>3</v>
      </c>
      <c r="F151" s="109">
        <v>1</v>
      </c>
      <c r="G151" s="109">
        <v>4</v>
      </c>
      <c r="H151" s="109">
        <v>19</v>
      </c>
      <c r="I151" s="109">
        <v>16</v>
      </c>
      <c r="J151" s="109">
        <v>17</v>
      </c>
      <c r="K151" s="109">
        <v>18</v>
      </c>
      <c r="L151" s="109">
        <v>15</v>
      </c>
      <c r="M151" s="109">
        <v>10</v>
      </c>
      <c r="N151" s="109">
        <v>14</v>
      </c>
      <c r="O151" s="109">
        <v>8</v>
      </c>
      <c r="P151" s="109">
        <v>12</v>
      </c>
      <c r="Q151" s="109">
        <v>11</v>
      </c>
      <c r="R151" s="109">
        <v>7</v>
      </c>
      <c r="S151" s="109">
        <v>6</v>
      </c>
      <c r="T151" s="109">
        <v>13</v>
      </c>
      <c r="U151" s="109">
        <v>9</v>
      </c>
      <c r="V151" s="109">
        <v>5</v>
      </c>
    </row>
    <row r="152" spans="1:22" x14ac:dyDescent="0.25">
      <c r="A152" s="106">
        <v>151</v>
      </c>
      <c r="B152" s="107" t="s">
        <v>485</v>
      </c>
      <c r="C152" s="107" t="s">
        <v>126</v>
      </c>
      <c r="D152" s="109">
        <v>9</v>
      </c>
      <c r="E152" s="109">
        <v>10</v>
      </c>
      <c r="F152" s="109">
        <v>8</v>
      </c>
      <c r="G152" s="109">
        <v>11</v>
      </c>
      <c r="H152" s="109">
        <v>19</v>
      </c>
      <c r="I152" s="109">
        <v>16</v>
      </c>
      <c r="J152" s="109">
        <v>17</v>
      </c>
      <c r="K152" s="109">
        <v>18</v>
      </c>
      <c r="L152" s="109">
        <v>15</v>
      </c>
      <c r="M152" s="108">
        <v>6</v>
      </c>
      <c r="N152" s="109">
        <v>14</v>
      </c>
      <c r="O152" s="108">
        <v>1</v>
      </c>
      <c r="P152" s="108">
        <v>7</v>
      </c>
      <c r="Q152" s="108">
        <v>5</v>
      </c>
      <c r="R152" s="108">
        <v>2</v>
      </c>
      <c r="S152" s="109">
        <v>12</v>
      </c>
      <c r="T152" s="109">
        <v>13</v>
      </c>
      <c r="U152" s="108">
        <v>3</v>
      </c>
      <c r="V152" s="108">
        <v>4</v>
      </c>
    </row>
    <row r="153" spans="1:22" x14ac:dyDescent="0.25">
      <c r="A153" s="106">
        <v>152</v>
      </c>
      <c r="B153" s="107" t="s">
        <v>486</v>
      </c>
      <c r="C153" s="107" t="s">
        <v>127</v>
      </c>
      <c r="D153" s="109">
        <v>9</v>
      </c>
      <c r="E153" s="109">
        <v>10</v>
      </c>
      <c r="F153" s="109">
        <v>8</v>
      </c>
      <c r="G153" s="109">
        <v>11</v>
      </c>
      <c r="H153" s="109">
        <v>19</v>
      </c>
      <c r="I153" s="109">
        <v>16</v>
      </c>
      <c r="J153" s="109">
        <v>17</v>
      </c>
      <c r="K153" s="109">
        <v>18</v>
      </c>
      <c r="L153" s="109">
        <v>15</v>
      </c>
      <c r="M153" s="108">
        <v>6</v>
      </c>
      <c r="N153" s="109">
        <v>14</v>
      </c>
      <c r="O153" s="108">
        <v>1</v>
      </c>
      <c r="P153" s="108">
        <v>7</v>
      </c>
      <c r="Q153" s="108">
        <v>5</v>
      </c>
      <c r="R153" s="108">
        <v>2</v>
      </c>
      <c r="S153" s="109">
        <v>12</v>
      </c>
      <c r="T153" s="109">
        <v>13</v>
      </c>
      <c r="U153" s="108">
        <v>3</v>
      </c>
      <c r="V153" s="108">
        <v>4</v>
      </c>
    </row>
    <row r="154" spans="1:22" x14ac:dyDescent="0.25">
      <c r="A154" s="106">
        <v>153</v>
      </c>
      <c r="B154" s="107" t="s">
        <v>487</v>
      </c>
      <c r="C154" s="107" t="s">
        <v>128</v>
      </c>
      <c r="D154" s="109">
        <v>9</v>
      </c>
      <c r="E154" s="109">
        <v>10</v>
      </c>
      <c r="F154" s="109">
        <v>8</v>
      </c>
      <c r="G154" s="109">
        <v>11</v>
      </c>
      <c r="H154" s="109">
        <v>19</v>
      </c>
      <c r="I154" s="109">
        <v>16</v>
      </c>
      <c r="J154" s="109">
        <v>17</v>
      </c>
      <c r="K154" s="109">
        <v>18</v>
      </c>
      <c r="L154" s="109">
        <v>15</v>
      </c>
      <c r="M154" s="108">
        <v>6</v>
      </c>
      <c r="N154" s="109">
        <v>14</v>
      </c>
      <c r="O154" s="108">
        <v>1</v>
      </c>
      <c r="P154" s="108">
        <v>7</v>
      </c>
      <c r="Q154" s="108">
        <v>5</v>
      </c>
      <c r="R154" s="108">
        <v>2</v>
      </c>
      <c r="S154" s="109">
        <v>12</v>
      </c>
      <c r="T154" s="109">
        <v>13</v>
      </c>
      <c r="U154" s="108">
        <v>3</v>
      </c>
      <c r="V154" s="108">
        <v>4</v>
      </c>
    </row>
    <row r="155" spans="1:22" x14ac:dyDescent="0.25">
      <c r="A155" s="106">
        <v>154</v>
      </c>
      <c r="B155" s="107" t="s">
        <v>488</v>
      </c>
      <c r="C155" s="107" t="s">
        <v>129</v>
      </c>
      <c r="D155" s="108">
        <v>2</v>
      </c>
      <c r="E155" s="108">
        <v>3</v>
      </c>
      <c r="F155" s="108">
        <v>1</v>
      </c>
      <c r="G155" s="109">
        <v>11</v>
      </c>
      <c r="H155" s="109">
        <v>19</v>
      </c>
      <c r="I155" s="109">
        <v>16</v>
      </c>
      <c r="J155" s="109">
        <v>17</v>
      </c>
      <c r="K155" s="109">
        <v>18</v>
      </c>
      <c r="L155" s="109">
        <v>15</v>
      </c>
      <c r="M155" s="108">
        <v>9</v>
      </c>
      <c r="N155" s="109">
        <v>14</v>
      </c>
      <c r="O155" s="108">
        <v>4</v>
      </c>
      <c r="P155" s="108">
        <v>10</v>
      </c>
      <c r="Q155" s="108">
        <v>8</v>
      </c>
      <c r="R155" s="108">
        <v>5</v>
      </c>
      <c r="S155" s="109">
        <v>12</v>
      </c>
      <c r="T155" s="109">
        <v>13</v>
      </c>
      <c r="U155" s="108">
        <v>6</v>
      </c>
      <c r="V155" s="108">
        <v>7</v>
      </c>
    </row>
    <row r="156" spans="1:22" x14ac:dyDescent="0.25">
      <c r="A156" s="106">
        <v>155</v>
      </c>
      <c r="B156" s="107" t="s">
        <v>489</v>
      </c>
      <c r="C156" s="107" t="s">
        <v>130</v>
      </c>
      <c r="D156" s="108">
        <v>2</v>
      </c>
      <c r="E156" s="108">
        <v>3</v>
      </c>
      <c r="F156" s="108">
        <v>1</v>
      </c>
      <c r="G156" s="109">
        <v>11</v>
      </c>
      <c r="H156" s="109">
        <v>19</v>
      </c>
      <c r="I156" s="109">
        <v>16</v>
      </c>
      <c r="J156" s="109">
        <v>17</v>
      </c>
      <c r="K156" s="109">
        <v>18</v>
      </c>
      <c r="L156" s="109">
        <v>15</v>
      </c>
      <c r="M156" s="108">
        <v>9</v>
      </c>
      <c r="N156" s="109">
        <v>14</v>
      </c>
      <c r="O156" s="108">
        <v>4</v>
      </c>
      <c r="P156" s="108">
        <v>10</v>
      </c>
      <c r="Q156" s="108">
        <v>8</v>
      </c>
      <c r="R156" s="108">
        <v>5</v>
      </c>
      <c r="S156" s="109">
        <v>12</v>
      </c>
      <c r="T156" s="109">
        <v>13</v>
      </c>
      <c r="U156" s="108">
        <v>6</v>
      </c>
      <c r="V156" s="108">
        <v>7</v>
      </c>
    </row>
    <row r="157" spans="1:22" x14ac:dyDescent="0.25">
      <c r="A157" s="106">
        <v>156</v>
      </c>
      <c r="B157" s="107" t="s">
        <v>490</v>
      </c>
      <c r="C157" s="107" t="s">
        <v>131</v>
      </c>
      <c r="D157" s="109">
        <v>2</v>
      </c>
      <c r="E157" s="109">
        <v>3</v>
      </c>
      <c r="F157" s="109">
        <v>1</v>
      </c>
      <c r="G157" s="109">
        <v>4</v>
      </c>
      <c r="H157" s="109">
        <v>19</v>
      </c>
      <c r="I157" s="109">
        <v>16</v>
      </c>
      <c r="J157" s="109">
        <v>17</v>
      </c>
      <c r="K157" s="109">
        <v>18</v>
      </c>
      <c r="L157" s="109">
        <v>15</v>
      </c>
      <c r="M157" s="109">
        <v>10</v>
      </c>
      <c r="N157" s="109">
        <v>14</v>
      </c>
      <c r="O157" s="109">
        <v>8</v>
      </c>
      <c r="P157" s="109">
        <v>12</v>
      </c>
      <c r="Q157" s="109">
        <v>11</v>
      </c>
      <c r="R157" s="109">
        <v>7</v>
      </c>
      <c r="S157" s="109">
        <v>6</v>
      </c>
      <c r="T157" s="109">
        <v>13</v>
      </c>
      <c r="U157" s="109">
        <v>9</v>
      </c>
      <c r="V157" s="109">
        <v>5</v>
      </c>
    </row>
    <row r="158" spans="1:22" x14ac:dyDescent="0.25">
      <c r="A158" s="106">
        <v>157</v>
      </c>
      <c r="B158" s="107" t="s">
        <v>491</v>
      </c>
      <c r="C158" s="107" t="s">
        <v>135</v>
      </c>
      <c r="D158" s="109">
        <v>2</v>
      </c>
      <c r="E158" s="109">
        <v>3</v>
      </c>
      <c r="F158" s="108">
        <v>1</v>
      </c>
      <c r="G158" s="109">
        <v>4</v>
      </c>
      <c r="H158" s="109">
        <v>19</v>
      </c>
      <c r="I158" s="109">
        <v>16</v>
      </c>
      <c r="J158" s="109">
        <v>17</v>
      </c>
      <c r="K158" s="109">
        <v>18</v>
      </c>
      <c r="L158" s="109">
        <v>15</v>
      </c>
      <c r="M158" s="109">
        <v>10</v>
      </c>
      <c r="N158" s="109">
        <v>14</v>
      </c>
      <c r="O158" s="109">
        <v>8</v>
      </c>
      <c r="P158" s="109">
        <v>12</v>
      </c>
      <c r="Q158" s="109">
        <v>11</v>
      </c>
      <c r="R158" s="109">
        <v>7</v>
      </c>
      <c r="S158" s="109">
        <v>6</v>
      </c>
      <c r="T158" s="109">
        <v>13</v>
      </c>
      <c r="U158" s="109">
        <v>9</v>
      </c>
      <c r="V158" s="109">
        <v>5</v>
      </c>
    </row>
    <row r="159" spans="1:22" x14ac:dyDescent="0.25">
      <c r="A159" s="106">
        <v>158</v>
      </c>
      <c r="B159" s="107" t="s">
        <v>492</v>
      </c>
      <c r="C159" s="107" t="s">
        <v>140</v>
      </c>
      <c r="D159" s="109">
        <v>4</v>
      </c>
      <c r="E159" s="109">
        <v>5</v>
      </c>
      <c r="F159" s="109">
        <v>3</v>
      </c>
      <c r="G159" s="109">
        <v>6</v>
      </c>
      <c r="H159" s="109">
        <v>19</v>
      </c>
      <c r="I159" s="109">
        <v>16</v>
      </c>
      <c r="J159" s="109">
        <v>17</v>
      </c>
      <c r="K159" s="109">
        <v>18</v>
      </c>
      <c r="L159" s="109">
        <v>15</v>
      </c>
      <c r="M159" s="109">
        <v>10</v>
      </c>
      <c r="N159" s="109">
        <v>14</v>
      </c>
      <c r="O159" s="108">
        <v>1</v>
      </c>
      <c r="P159" s="109">
        <v>12</v>
      </c>
      <c r="Q159" s="109">
        <v>11</v>
      </c>
      <c r="R159" s="109">
        <v>8</v>
      </c>
      <c r="S159" s="109">
        <v>7</v>
      </c>
      <c r="T159" s="109">
        <v>13</v>
      </c>
      <c r="U159" s="109">
        <v>9</v>
      </c>
      <c r="V159" s="108">
        <v>2</v>
      </c>
    </row>
    <row r="160" spans="1:22" x14ac:dyDescent="0.25">
      <c r="A160" s="106">
        <v>159</v>
      </c>
      <c r="B160" s="107" t="s">
        <v>493</v>
      </c>
      <c r="C160" s="107" t="s">
        <v>144</v>
      </c>
      <c r="D160" s="109">
        <v>2</v>
      </c>
      <c r="E160" s="109">
        <v>3</v>
      </c>
      <c r="F160" s="109">
        <v>1</v>
      </c>
      <c r="G160" s="109">
        <v>4</v>
      </c>
      <c r="H160" s="109">
        <v>19</v>
      </c>
      <c r="I160" s="109">
        <v>16</v>
      </c>
      <c r="J160" s="109">
        <v>17</v>
      </c>
      <c r="K160" s="109">
        <v>18</v>
      </c>
      <c r="L160" s="109">
        <v>15</v>
      </c>
      <c r="M160" s="109">
        <v>10</v>
      </c>
      <c r="N160" s="109">
        <v>14</v>
      </c>
      <c r="O160" s="109">
        <v>8</v>
      </c>
      <c r="P160" s="109">
        <v>12</v>
      </c>
      <c r="Q160" s="109">
        <v>11</v>
      </c>
      <c r="R160" s="109">
        <v>7</v>
      </c>
      <c r="S160" s="109">
        <v>6</v>
      </c>
      <c r="T160" s="109">
        <v>13</v>
      </c>
      <c r="U160" s="109">
        <v>9</v>
      </c>
      <c r="V160" s="109">
        <v>5</v>
      </c>
    </row>
    <row r="161" spans="1:22" x14ac:dyDescent="0.25">
      <c r="A161" s="106">
        <v>160</v>
      </c>
      <c r="B161" s="107" t="s">
        <v>494</v>
      </c>
      <c r="C161" s="107" t="s">
        <v>44</v>
      </c>
      <c r="D161" s="109">
        <v>2</v>
      </c>
      <c r="E161" s="109">
        <v>3</v>
      </c>
      <c r="F161" s="109">
        <v>1</v>
      </c>
      <c r="G161" s="109">
        <v>4</v>
      </c>
      <c r="H161" s="109">
        <v>19</v>
      </c>
      <c r="I161" s="109">
        <v>16</v>
      </c>
      <c r="J161" s="109">
        <v>17</v>
      </c>
      <c r="K161" s="109">
        <v>18</v>
      </c>
      <c r="L161" s="109">
        <v>15</v>
      </c>
      <c r="M161" s="109">
        <v>10</v>
      </c>
      <c r="N161" s="109">
        <v>14</v>
      </c>
      <c r="O161" s="109">
        <v>8</v>
      </c>
      <c r="P161" s="109">
        <v>12</v>
      </c>
      <c r="Q161" s="109">
        <v>11</v>
      </c>
      <c r="R161" s="109">
        <v>7</v>
      </c>
      <c r="S161" s="109">
        <v>6</v>
      </c>
      <c r="T161" s="109">
        <v>13</v>
      </c>
      <c r="U161" s="109">
        <v>9</v>
      </c>
      <c r="V161" s="109">
        <v>5</v>
      </c>
    </row>
    <row r="162" spans="1:22" x14ac:dyDescent="0.25">
      <c r="A162" s="106">
        <v>161</v>
      </c>
      <c r="B162" s="107" t="s">
        <v>495</v>
      </c>
      <c r="C162" s="107" t="s">
        <v>101</v>
      </c>
      <c r="D162" s="109">
        <v>16</v>
      </c>
      <c r="E162" s="109">
        <v>17</v>
      </c>
      <c r="F162" s="109">
        <v>15</v>
      </c>
      <c r="G162" s="109">
        <v>18</v>
      </c>
      <c r="H162" s="109">
        <v>19</v>
      </c>
      <c r="I162" s="108">
        <v>12</v>
      </c>
      <c r="J162" s="108">
        <v>13</v>
      </c>
      <c r="K162" s="108">
        <v>14</v>
      </c>
      <c r="L162" s="108">
        <v>11</v>
      </c>
      <c r="M162" s="108">
        <v>4</v>
      </c>
      <c r="N162" s="108">
        <v>10</v>
      </c>
      <c r="O162" s="108">
        <v>2</v>
      </c>
      <c r="P162" s="108">
        <v>6</v>
      </c>
      <c r="Q162" s="108">
        <v>5</v>
      </c>
      <c r="R162" s="108">
        <v>1</v>
      </c>
      <c r="S162" s="108">
        <v>9</v>
      </c>
      <c r="T162" s="108">
        <v>8</v>
      </c>
      <c r="U162" s="108">
        <v>3</v>
      </c>
      <c r="V162" s="108">
        <v>7</v>
      </c>
    </row>
    <row r="163" spans="1:22" x14ac:dyDescent="0.25">
      <c r="A163" s="106">
        <v>162</v>
      </c>
      <c r="B163" s="107" t="s">
        <v>496</v>
      </c>
      <c r="C163" s="107" t="s">
        <v>146</v>
      </c>
      <c r="D163" s="109">
        <v>2</v>
      </c>
      <c r="E163" s="109">
        <v>3</v>
      </c>
      <c r="F163" s="109">
        <v>1</v>
      </c>
      <c r="G163" s="109">
        <v>4</v>
      </c>
      <c r="H163" s="109">
        <v>19</v>
      </c>
      <c r="I163" s="109">
        <v>16</v>
      </c>
      <c r="J163" s="109">
        <v>17</v>
      </c>
      <c r="K163" s="109">
        <v>18</v>
      </c>
      <c r="L163" s="109">
        <v>15</v>
      </c>
      <c r="M163" s="109">
        <v>10</v>
      </c>
      <c r="N163" s="109">
        <v>14</v>
      </c>
      <c r="O163" s="109">
        <v>8</v>
      </c>
      <c r="P163" s="109">
        <v>12</v>
      </c>
      <c r="Q163" s="109">
        <v>11</v>
      </c>
      <c r="R163" s="109">
        <v>7</v>
      </c>
      <c r="S163" s="109">
        <v>6</v>
      </c>
      <c r="T163" s="109">
        <v>13</v>
      </c>
      <c r="U163" s="109">
        <v>9</v>
      </c>
      <c r="V163" s="109">
        <v>5</v>
      </c>
    </row>
    <row r="164" spans="1:22" x14ac:dyDescent="0.25">
      <c r="A164" s="106">
        <v>163</v>
      </c>
      <c r="B164" s="107" t="s">
        <v>497</v>
      </c>
      <c r="C164" s="107" t="s">
        <v>148</v>
      </c>
      <c r="D164" s="109">
        <v>2</v>
      </c>
      <c r="E164" s="109">
        <v>3</v>
      </c>
      <c r="F164" s="109">
        <v>1</v>
      </c>
      <c r="G164" s="109">
        <v>4</v>
      </c>
      <c r="H164" s="109">
        <v>19</v>
      </c>
      <c r="I164" s="109">
        <v>16</v>
      </c>
      <c r="J164" s="109">
        <v>17</v>
      </c>
      <c r="K164" s="109">
        <v>18</v>
      </c>
      <c r="L164" s="109">
        <v>15</v>
      </c>
      <c r="M164" s="109">
        <v>10</v>
      </c>
      <c r="N164" s="109">
        <v>14</v>
      </c>
      <c r="O164" s="109">
        <v>8</v>
      </c>
      <c r="P164" s="109">
        <v>12</v>
      </c>
      <c r="Q164" s="109">
        <v>11</v>
      </c>
      <c r="R164" s="109">
        <v>7</v>
      </c>
      <c r="S164" s="109">
        <v>6</v>
      </c>
      <c r="T164" s="109">
        <v>13</v>
      </c>
      <c r="U164" s="109">
        <v>9</v>
      </c>
      <c r="V164" s="109">
        <v>5</v>
      </c>
    </row>
    <row r="165" spans="1:22" x14ac:dyDescent="0.25">
      <c r="A165" s="106">
        <v>164</v>
      </c>
      <c r="B165" s="107" t="s">
        <v>498</v>
      </c>
      <c r="C165" s="107" t="s">
        <v>149</v>
      </c>
      <c r="D165" s="109">
        <v>2</v>
      </c>
      <c r="E165" s="109">
        <v>3</v>
      </c>
      <c r="F165" s="109">
        <v>1</v>
      </c>
      <c r="G165" s="109">
        <v>4</v>
      </c>
      <c r="H165" s="109">
        <v>19</v>
      </c>
      <c r="I165" s="109">
        <v>16</v>
      </c>
      <c r="J165" s="109">
        <v>17</v>
      </c>
      <c r="K165" s="109">
        <v>18</v>
      </c>
      <c r="L165" s="109">
        <v>15</v>
      </c>
      <c r="M165" s="109">
        <v>10</v>
      </c>
      <c r="N165" s="109">
        <v>14</v>
      </c>
      <c r="O165" s="109">
        <v>8</v>
      </c>
      <c r="P165" s="109">
        <v>12</v>
      </c>
      <c r="Q165" s="109">
        <v>11</v>
      </c>
      <c r="R165" s="109">
        <v>7</v>
      </c>
      <c r="S165" s="109">
        <v>6</v>
      </c>
      <c r="T165" s="109">
        <v>13</v>
      </c>
      <c r="U165" s="109">
        <v>9</v>
      </c>
      <c r="V165" s="109">
        <v>5</v>
      </c>
    </row>
    <row r="166" spans="1:22" x14ac:dyDescent="0.25">
      <c r="A166" s="106">
        <v>165</v>
      </c>
      <c r="B166" s="107" t="s">
        <v>499</v>
      </c>
      <c r="C166" s="107" t="s">
        <v>150</v>
      </c>
      <c r="D166" s="109">
        <v>2</v>
      </c>
      <c r="E166" s="109">
        <v>3</v>
      </c>
      <c r="F166" s="109">
        <v>1</v>
      </c>
      <c r="G166" s="109">
        <v>4</v>
      </c>
      <c r="H166" s="109">
        <v>19</v>
      </c>
      <c r="I166" s="109">
        <v>16</v>
      </c>
      <c r="J166" s="109">
        <v>17</v>
      </c>
      <c r="K166" s="109">
        <v>18</v>
      </c>
      <c r="L166" s="109">
        <v>15</v>
      </c>
      <c r="M166" s="109">
        <v>10</v>
      </c>
      <c r="N166" s="109">
        <v>14</v>
      </c>
      <c r="O166" s="109">
        <v>8</v>
      </c>
      <c r="P166" s="109">
        <v>12</v>
      </c>
      <c r="Q166" s="109">
        <v>11</v>
      </c>
      <c r="R166" s="109">
        <v>7</v>
      </c>
      <c r="S166" s="109">
        <v>6</v>
      </c>
      <c r="T166" s="109">
        <v>13</v>
      </c>
      <c r="U166" s="109">
        <v>9</v>
      </c>
      <c r="V166" s="109">
        <v>5</v>
      </c>
    </row>
    <row r="167" spans="1:22" x14ac:dyDescent="0.25">
      <c r="A167" s="106">
        <v>166</v>
      </c>
      <c r="B167" s="107" t="s">
        <v>500</v>
      </c>
      <c r="C167" s="107" t="s">
        <v>151</v>
      </c>
      <c r="D167" s="109">
        <v>2</v>
      </c>
      <c r="E167" s="109">
        <v>3</v>
      </c>
      <c r="F167" s="109">
        <v>1</v>
      </c>
      <c r="G167" s="109">
        <v>4</v>
      </c>
      <c r="H167" s="109">
        <v>19</v>
      </c>
      <c r="I167" s="109">
        <v>16</v>
      </c>
      <c r="J167" s="109">
        <v>17</v>
      </c>
      <c r="K167" s="109">
        <v>18</v>
      </c>
      <c r="L167" s="109">
        <v>15</v>
      </c>
      <c r="M167" s="109">
        <v>10</v>
      </c>
      <c r="N167" s="109">
        <v>14</v>
      </c>
      <c r="O167" s="109">
        <v>8</v>
      </c>
      <c r="P167" s="109">
        <v>12</v>
      </c>
      <c r="Q167" s="109">
        <v>11</v>
      </c>
      <c r="R167" s="109">
        <v>7</v>
      </c>
      <c r="S167" s="109">
        <v>6</v>
      </c>
      <c r="T167" s="109">
        <v>13</v>
      </c>
      <c r="U167" s="109">
        <v>9</v>
      </c>
      <c r="V167" s="109">
        <v>5</v>
      </c>
    </row>
    <row r="168" spans="1:22" x14ac:dyDescent="0.25">
      <c r="A168" s="106">
        <v>167</v>
      </c>
      <c r="B168" s="107" t="s">
        <v>501</v>
      </c>
      <c r="C168" s="107" t="s">
        <v>158</v>
      </c>
      <c r="D168" s="108">
        <v>1</v>
      </c>
      <c r="E168" s="108">
        <v>1</v>
      </c>
      <c r="F168" s="108">
        <v>1</v>
      </c>
      <c r="G168" s="109">
        <v>5</v>
      </c>
      <c r="H168" s="109">
        <v>10</v>
      </c>
      <c r="I168" s="109">
        <v>7</v>
      </c>
      <c r="J168" s="109">
        <v>8</v>
      </c>
      <c r="K168" s="109">
        <v>9</v>
      </c>
      <c r="L168" s="109">
        <v>6</v>
      </c>
      <c r="M168" s="108">
        <v>3</v>
      </c>
      <c r="N168" s="108">
        <v>3</v>
      </c>
      <c r="O168" s="108">
        <v>2</v>
      </c>
      <c r="P168" s="108">
        <v>3</v>
      </c>
      <c r="Q168" s="108">
        <v>3</v>
      </c>
      <c r="R168" s="108">
        <v>2</v>
      </c>
      <c r="S168" s="108">
        <v>3</v>
      </c>
      <c r="T168" s="108">
        <v>4</v>
      </c>
      <c r="U168" s="108">
        <v>2</v>
      </c>
      <c r="V168" s="108">
        <v>4</v>
      </c>
    </row>
    <row r="169" spans="1:22" x14ac:dyDescent="0.25">
      <c r="A169" s="106">
        <v>168</v>
      </c>
      <c r="B169" s="107" t="s">
        <v>502</v>
      </c>
      <c r="C169" s="107" t="s">
        <v>159</v>
      </c>
      <c r="D169" s="109">
        <v>5</v>
      </c>
      <c r="E169" s="109">
        <v>6</v>
      </c>
      <c r="F169" s="109">
        <v>4</v>
      </c>
      <c r="G169" s="109">
        <v>7</v>
      </c>
      <c r="H169" s="109">
        <v>12</v>
      </c>
      <c r="I169" s="109">
        <v>9</v>
      </c>
      <c r="J169" s="109">
        <v>10</v>
      </c>
      <c r="K169" s="109">
        <v>11</v>
      </c>
      <c r="L169" s="109">
        <v>8</v>
      </c>
      <c r="M169" s="108">
        <v>2</v>
      </c>
      <c r="N169" s="108">
        <v>2</v>
      </c>
      <c r="O169" s="108">
        <v>1</v>
      </c>
      <c r="P169" s="108">
        <v>2</v>
      </c>
      <c r="Q169" s="108">
        <v>2</v>
      </c>
      <c r="R169" s="108">
        <v>1</v>
      </c>
      <c r="S169" s="108">
        <v>2</v>
      </c>
      <c r="T169" s="108">
        <v>3</v>
      </c>
      <c r="U169" s="108">
        <v>1</v>
      </c>
      <c r="V169" s="108">
        <v>3</v>
      </c>
    </row>
    <row r="170" spans="1:22" x14ac:dyDescent="0.25">
      <c r="A170" s="106">
        <v>169</v>
      </c>
      <c r="B170" s="107" t="s">
        <v>503</v>
      </c>
      <c r="C170" s="107" t="s">
        <v>160</v>
      </c>
      <c r="D170" s="109">
        <v>5</v>
      </c>
      <c r="E170" s="109">
        <v>6</v>
      </c>
      <c r="F170" s="109">
        <v>4</v>
      </c>
      <c r="G170" s="109">
        <v>7</v>
      </c>
      <c r="H170" s="109">
        <v>12</v>
      </c>
      <c r="I170" s="109">
        <v>9</v>
      </c>
      <c r="J170" s="109">
        <v>10</v>
      </c>
      <c r="K170" s="109">
        <v>11</v>
      </c>
      <c r="L170" s="109">
        <v>8</v>
      </c>
      <c r="M170" s="108">
        <v>2</v>
      </c>
      <c r="N170" s="108">
        <v>2</v>
      </c>
      <c r="O170" s="108">
        <v>1</v>
      </c>
      <c r="P170" s="108">
        <v>2</v>
      </c>
      <c r="Q170" s="108">
        <v>2</v>
      </c>
      <c r="R170" s="108">
        <v>1</v>
      </c>
      <c r="S170" s="108">
        <v>2</v>
      </c>
      <c r="T170" s="108">
        <v>3</v>
      </c>
      <c r="U170" s="108">
        <v>1</v>
      </c>
      <c r="V170" s="108">
        <v>3</v>
      </c>
    </row>
    <row r="171" spans="1:22" x14ac:dyDescent="0.25">
      <c r="A171" s="106">
        <v>170</v>
      </c>
      <c r="B171" s="107" t="s">
        <v>504</v>
      </c>
      <c r="C171" s="107" t="s">
        <v>171</v>
      </c>
      <c r="D171" s="108">
        <v>3</v>
      </c>
      <c r="E171" s="108">
        <v>2</v>
      </c>
      <c r="F171" s="108">
        <v>1</v>
      </c>
      <c r="G171" s="108">
        <v>4</v>
      </c>
      <c r="H171" s="109">
        <v>19</v>
      </c>
      <c r="I171" s="108">
        <v>16</v>
      </c>
      <c r="J171" s="108">
        <v>17</v>
      </c>
      <c r="K171" s="108">
        <v>18</v>
      </c>
      <c r="L171" s="108">
        <v>15</v>
      </c>
      <c r="M171" s="108">
        <v>11</v>
      </c>
      <c r="N171" s="108">
        <v>12</v>
      </c>
      <c r="O171" s="108">
        <v>8</v>
      </c>
      <c r="P171" s="108">
        <v>17</v>
      </c>
      <c r="Q171" s="108">
        <v>9</v>
      </c>
      <c r="R171" s="108">
        <v>6</v>
      </c>
      <c r="S171" s="108">
        <v>10</v>
      </c>
      <c r="T171" s="108">
        <v>14</v>
      </c>
      <c r="U171" s="108">
        <v>7</v>
      </c>
      <c r="V171" s="108">
        <v>5</v>
      </c>
    </row>
    <row r="172" spans="1:22" x14ac:dyDescent="0.25">
      <c r="A172" s="106">
        <v>171</v>
      </c>
      <c r="B172" s="107" t="s">
        <v>505</v>
      </c>
      <c r="C172" s="107" t="s">
        <v>161</v>
      </c>
      <c r="D172" s="109">
        <v>2</v>
      </c>
      <c r="E172" s="109">
        <v>3</v>
      </c>
      <c r="F172" s="109">
        <v>1</v>
      </c>
      <c r="G172" s="109">
        <v>4</v>
      </c>
      <c r="H172" s="109">
        <v>19</v>
      </c>
      <c r="I172" s="109">
        <v>16</v>
      </c>
      <c r="J172" s="109">
        <v>17</v>
      </c>
      <c r="K172" s="109">
        <v>18</v>
      </c>
      <c r="L172" s="109">
        <v>15</v>
      </c>
      <c r="M172" s="109">
        <v>10</v>
      </c>
      <c r="N172" s="109">
        <v>14</v>
      </c>
      <c r="O172" s="109">
        <v>8</v>
      </c>
      <c r="P172" s="109">
        <v>12</v>
      </c>
      <c r="Q172" s="109">
        <v>11</v>
      </c>
      <c r="R172" s="109">
        <v>7</v>
      </c>
      <c r="S172" s="109">
        <v>6</v>
      </c>
      <c r="T172" s="109">
        <v>13</v>
      </c>
      <c r="U172" s="109">
        <v>9</v>
      </c>
      <c r="V172" s="109">
        <v>5</v>
      </c>
    </row>
    <row r="173" spans="1:22" x14ac:dyDescent="0.25">
      <c r="A173" s="106">
        <v>172</v>
      </c>
      <c r="B173" s="107" t="s">
        <v>506</v>
      </c>
      <c r="C173" s="107" t="s">
        <v>162</v>
      </c>
      <c r="D173" s="109">
        <v>16</v>
      </c>
      <c r="E173" s="109">
        <v>17</v>
      </c>
      <c r="F173" s="109">
        <v>15</v>
      </c>
      <c r="G173" s="109">
        <v>18</v>
      </c>
      <c r="H173" s="109">
        <v>19</v>
      </c>
      <c r="I173" s="108">
        <v>12</v>
      </c>
      <c r="J173" s="108">
        <v>13</v>
      </c>
      <c r="K173" s="108">
        <v>14</v>
      </c>
      <c r="L173" s="108">
        <v>11</v>
      </c>
      <c r="M173" s="108">
        <v>7</v>
      </c>
      <c r="N173" s="108">
        <v>8</v>
      </c>
      <c r="O173" s="108">
        <v>4</v>
      </c>
      <c r="P173" s="108">
        <v>9</v>
      </c>
      <c r="Q173" s="108">
        <v>5</v>
      </c>
      <c r="R173" s="108">
        <v>2</v>
      </c>
      <c r="S173" s="108">
        <v>6</v>
      </c>
      <c r="T173" s="108">
        <v>10</v>
      </c>
      <c r="U173" s="108">
        <v>3</v>
      </c>
      <c r="V173" s="108">
        <v>1</v>
      </c>
    </row>
    <row r="174" spans="1:22" x14ac:dyDescent="0.25">
      <c r="A174" s="106">
        <v>173</v>
      </c>
      <c r="B174" s="107" t="s">
        <v>507</v>
      </c>
      <c r="C174" s="107" t="s">
        <v>164</v>
      </c>
      <c r="D174" s="109">
        <v>16</v>
      </c>
      <c r="E174" s="109">
        <v>17</v>
      </c>
      <c r="F174" s="109">
        <v>15</v>
      </c>
      <c r="G174" s="109">
        <v>18</v>
      </c>
      <c r="H174" s="109">
        <v>19</v>
      </c>
      <c r="I174" s="108">
        <v>12</v>
      </c>
      <c r="J174" s="108">
        <v>13</v>
      </c>
      <c r="K174" s="108">
        <v>14</v>
      </c>
      <c r="L174" s="108">
        <v>11</v>
      </c>
      <c r="M174" s="108">
        <v>7</v>
      </c>
      <c r="N174" s="108">
        <v>8</v>
      </c>
      <c r="O174" s="108">
        <v>4</v>
      </c>
      <c r="P174" s="108">
        <v>9</v>
      </c>
      <c r="Q174" s="108">
        <v>5</v>
      </c>
      <c r="R174" s="108">
        <v>2</v>
      </c>
      <c r="S174" s="108">
        <v>6</v>
      </c>
      <c r="T174" s="108">
        <v>10</v>
      </c>
      <c r="U174" s="108">
        <v>3</v>
      </c>
      <c r="V174" s="108">
        <v>1</v>
      </c>
    </row>
    <row r="175" spans="1:22" x14ac:dyDescent="0.25">
      <c r="A175" s="106">
        <v>174</v>
      </c>
      <c r="B175" s="107" t="s">
        <v>508</v>
      </c>
      <c r="C175" s="107" t="s">
        <v>165</v>
      </c>
      <c r="D175" s="108">
        <v>3</v>
      </c>
      <c r="E175" s="108">
        <v>2</v>
      </c>
      <c r="F175" s="108">
        <v>1</v>
      </c>
      <c r="G175" s="108">
        <v>4</v>
      </c>
      <c r="H175" s="109">
        <v>19</v>
      </c>
      <c r="I175" s="108">
        <v>16</v>
      </c>
      <c r="J175" s="108">
        <v>17</v>
      </c>
      <c r="K175" s="108">
        <v>18</v>
      </c>
      <c r="L175" s="108">
        <v>15</v>
      </c>
      <c r="M175" s="108">
        <v>11</v>
      </c>
      <c r="N175" s="108">
        <v>12</v>
      </c>
      <c r="O175" s="108">
        <v>8</v>
      </c>
      <c r="P175" s="108">
        <v>17</v>
      </c>
      <c r="Q175" s="108">
        <v>9</v>
      </c>
      <c r="R175" s="108">
        <v>6</v>
      </c>
      <c r="S175" s="108">
        <v>10</v>
      </c>
      <c r="T175" s="108">
        <v>14</v>
      </c>
      <c r="U175" s="108">
        <v>7</v>
      </c>
      <c r="V175" s="108">
        <v>5</v>
      </c>
    </row>
    <row r="176" spans="1:22" x14ac:dyDescent="0.25">
      <c r="A176" s="106">
        <v>175</v>
      </c>
      <c r="B176" s="107" t="s">
        <v>509</v>
      </c>
      <c r="C176" s="107" t="s">
        <v>166</v>
      </c>
      <c r="D176" s="108">
        <v>3</v>
      </c>
      <c r="E176" s="108">
        <v>2</v>
      </c>
      <c r="F176" s="108">
        <v>1</v>
      </c>
      <c r="G176" s="108">
        <v>4</v>
      </c>
      <c r="H176" s="109">
        <v>19</v>
      </c>
      <c r="I176" s="108">
        <v>16</v>
      </c>
      <c r="J176" s="108">
        <v>17</v>
      </c>
      <c r="K176" s="108">
        <v>18</v>
      </c>
      <c r="L176" s="108">
        <v>15</v>
      </c>
      <c r="M176" s="108">
        <v>11</v>
      </c>
      <c r="N176" s="108">
        <v>12</v>
      </c>
      <c r="O176" s="108">
        <v>8</v>
      </c>
      <c r="P176" s="108">
        <v>17</v>
      </c>
      <c r="Q176" s="108">
        <v>9</v>
      </c>
      <c r="R176" s="108">
        <v>6</v>
      </c>
      <c r="S176" s="108">
        <v>10</v>
      </c>
      <c r="T176" s="108">
        <v>14</v>
      </c>
      <c r="U176" s="108">
        <v>7</v>
      </c>
      <c r="V176" s="108">
        <v>5</v>
      </c>
    </row>
    <row r="177" spans="1:22" x14ac:dyDescent="0.25">
      <c r="A177" s="106">
        <v>176</v>
      </c>
      <c r="B177" s="107" t="s">
        <v>510</v>
      </c>
      <c r="C177" s="107" t="s">
        <v>177</v>
      </c>
      <c r="D177" s="109">
        <v>2</v>
      </c>
      <c r="E177" s="109">
        <v>3</v>
      </c>
      <c r="F177" s="109">
        <v>1</v>
      </c>
      <c r="G177" s="109">
        <v>4</v>
      </c>
      <c r="H177" s="109">
        <v>19</v>
      </c>
      <c r="I177" s="109">
        <v>16</v>
      </c>
      <c r="J177" s="109">
        <v>17</v>
      </c>
      <c r="K177" s="109">
        <v>18</v>
      </c>
      <c r="L177" s="109">
        <v>15</v>
      </c>
      <c r="M177" s="109">
        <v>10</v>
      </c>
      <c r="N177" s="109">
        <v>14</v>
      </c>
      <c r="O177" s="109">
        <v>8</v>
      </c>
      <c r="P177" s="109">
        <v>12</v>
      </c>
      <c r="Q177" s="109">
        <v>11</v>
      </c>
      <c r="R177" s="109">
        <v>7</v>
      </c>
      <c r="S177" s="109">
        <v>6</v>
      </c>
      <c r="T177" s="109">
        <v>13</v>
      </c>
      <c r="U177" s="109">
        <v>9</v>
      </c>
      <c r="V177" s="109">
        <v>5</v>
      </c>
    </row>
    <row r="178" spans="1:22" x14ac:dyDescent="0.25">
      <c r="A178" s="106">
        <v>177</v>
      </c>
      <c r="B178" s="107" t="s">
        <v>511</v>
      </c>
      <c r="C178" s="107" t="s">
        <v>179</v>
      </c>
      <c r="D178" s="109">
        <v>2</v>
      </c>
      <c r="E178" s="109">
        <v>3</v>
      </c>
      <c r="F178" s="109">
        <v>1</v>
      </c>
      <c r="G178" s="109">
        <v>4</v>
      </c>
      <c r="H178" s="109">
        <v>19</v>
      </c>
      <c r="I178" s="109">
        <v>16</v>
      </c>
      <c r="J178" s="109">
        <v>17</v>
      </c>
      <c r="K178" s="109">
        <v>18</v>
      </c>
      <c r="L178" s="109">
        <v>15</v>
      </c>
      <c r="M178" s="109">
        <v>10</v>
      </c>
      <c r="N178" s="109">
        <v>14</v>
      </c>
      <c r="O178" s="109">
        <v>8</v>
      </c>
      <c r="P178" s="109">
        <v>12</v>
      </c>
      <c r="Q178" s="109">
        <v>11</v>
      </c>
      <c r="R178" s="109">
        <v>7</v>
      </c>
      <c r="S178" s="109">
        <v>6</v>
      </c>
      <c r="T178" s="109">
        <v>13</v>
      </c>
      <c r="U178" s="109">
        <v>9</v>
      </c>
      <c r="V178" s="109">
        <v>5</v>
      </c>
    </row>
    <row r="179" spans="1:22" x14ac:dyDescent="0.25">
      <c r="A179" s="106">
        <v>178</v>
      </c>
      <c r="B179" s="107" t="s">
        <v>512</v>
      </c>
      <c r="C179" s="107" t="s">
        <v>183</v>
      </c>
      <c r="D179" s="109">
        <v>4</v>
      </c>
      <c r="E179" s="109">
        <v>5</v>
      </c>
      <c r="F179" s="109">
        <v>3</v>
      </c>
      <c r="G179" s="109">
        <v>6</v>
      </c>
      <c r="H179" s="109">
        <v>19</v>
      </c>
      <c r="I179" s="109">
        <v>16</v>
      </c>
      <c r="J179" s="109">
        <v>17</v>
      </c>
      <c r="K179" s="109">
        <v>18</v>
      </c>
      <c r="L179" s="109">
        <v>15</v>
      </c>
      <c r="M179" s="109">
        <v>10</v>
      </c>
      <c r="N179" s="109">
        <v>14</v>
      </c>
      <c r="O179" s="108">
        <v>2</v>
      </c>
      <c r="P179" s="109">
        <v>12</v>
      </c>
      <c r="Q179" s="109">
        <v>11</v>
      </c>
      <c r="R179" s="109">
        <v>8</v>
      </c>
      <c r="S179" s="109">
        <v>7</v>
      </c>
      <c r="T179" s="109">
        <v>13</v>
      </c>
      <c r="U179" s="109">
        <v>9</v>
      </c>
      <c r="V179" s="108">
        <v>1</v>
      </c>
    </row>
    <row r="180" spans="1:22" x14ac:dyDescent="0.25">
      <c r="A180" s="106">
        <v>179</v>
      </c>
      <c r="B180" s="107" t="s">
        <v>513</v>
      </c>
      <c r="C180" s="107" t="s">
        <v>221</v>
      </c>
      <c r="D180" s="108">
        <v>1</v>
      </c>
      <c r="E180" s="108">
        <v>2</v>
      </c>
      <c r="F180" s="108">
        <v>3</v>
      </c>
      <c r="G180" s="108">
        <v>4</v>
      </c>
      <c r="H180" s="109">
        <v>19</v>
      </c>
      <c r="I180" s="109">
        <v>16</v>
      </c>
      <c r="J180" s="109">
        <v>17</v>
      </c>
      <c r="K180" s="109">
        <v>18</v>
      </c>
      <c r="L180" s="109">
        <v>15</v>
      </c>
      <c r="M180" s="109">
        <v>10</v>
      </c>
      <c r="N180" s="109">
        <v>14</v>
      </c>
      <c r="O180" s="109">
        <v>8</v>
      </c>
      <c r="P180" s="109">
        <v>12</v>
      </c>
      <c r="Q180" s="109">
        <v>11</v>
      </c>
      <c r="R180" s="109">
        <v>7</v>
      </c>
      <c r="S180" s="109">
        <v>6</v>
      </c>
      <c r="T180" s="109">
        <v>13</v>
      </c>
      <c r="U180" s="109">
        <v>9</v>
      </c>
      <c r="V180" s="109">
        <v>5</v>
      </c>
    </row>
    <row r="181" spans="1:22" x14ac:dyDescent="0.25">
      <c r="A181" s="106">
        <v>180</v>
      </c>
      <c r="B181" s="107" t="s">
        <v>514</v>
      </c>
      <c r="C181" s="107" t="s">
        <v>75</v>
      </c>
      <c r="D181" s="109">
        <v>6</v>
      </c>
      <c r="E181" s="109">
        <v>7</v>
      </c>
      <c r="F181" s="108">
        <v>1</v>
      </c>
      <c r="G181" s="108">
        <v>2</v>
      </c>
      <c r="H181" s="109">
        <v>19</v>
      </c>
      <c r="I181" s="109">
        <v>16</v>
      </c>
      <c r="J181" s="109">
        <v>17</v>
      </c>
      <c r="K181" s="109">
        <v>18</v>
      </c>
      <c r="L181" s="109">
        <v>15</v>
      </c>
      <c r="M181" s="109">
        <v>10</v>
      </c>
      <c r="N181" s="109">
        <v>14</v>
      </c>
      <c r="O181" s="108">
        <v>3</v>
      </c>
      <c r="P181" s="109">
        <v>12</v>
      </c>
      <c r="Q181" s="109">
        <v>11</v>
      </c>
      <c r="R181" s="109">
        <v>9</v>
      </c>
      <c r="S181" s="109">
        <v>8</v>
      </c>
      <c r="T181" s="109">
        <v>13</v>
      </c>
      <c r="U181" s="108">
        <v>5</v>
      </c>
      <c r="V181" s="108">
        <v>4</v>
      </c>
    </row>
    <row r="182" spans="1:22" x14ac:dyDescent="0.25">
      <c r="A182" s="106">
        <v>181</v>
      </c>
      <c r="B182" s="107" t="s">
        <v>515</v>
      </c>
      <c r="C182" s="107" t="s">
        <v>77</v>
      </c>
      <c r="D182" s="109">
        <v>5</v>
      </c>
      <c r="E182" s="109">
        <v>6</v>
      </c>
      <c r="F182" s="109">
        <v>4</v>
      </c>
      <c r="G182" s="109">
        <v>7</v>
      </c>
      <c r="H182" s="109">
        <v>19</v>
      </c>
      <c r="I182" s="109">
        <v>16</v>
      </c>
      <c r="J182" s="109">
        <v>17</v>
      </c>
      <c r="K182" s="109">
        <v>18</v>
      </c>
      <c r="L182" s="109">
        <v>15</v>
      </c>
      <c r="M182" s="109">
        <v>10</v>
      </c>
      <c r="N182" s="109">
        <v>14</v>
      </c>
      <c r="O182" s="108">
        <v>1</v>
      </c>
      <c r="P182" s="109">
        <v>12</v>
      </c>
      <c r="Q182" s="109">
        <v>11</v>
      </c>
      <c r="R182" s="109">
        <v>9</v>
      </c>
      <c r="S182" s="109">
        <v>8</v>
      </c>
      <c r="T182" s="109">
        <v>13</v>
      </c>
      <c r="U182" s="108">
        <v>3</v>
      </c>
      <c r="V182" s="108">
        <v>2</v>
      </c>
    </row>
    <row r="183" spans="1:22" x14ac:dyDescent="0.25">
      <c r="A183" s="106">
        <v>182</v>
      </c>
      <c r="B183" s="107" t="s">
        <v>516</v>
      </c>
      <c r="C183" s="107" t="s">
        <v>193</v>
      </c>
      <c r="D183" s="108">
        <v>2</v>
      </c>
      <c r="E183" s="108">
        <v>3</v>
      </c>
      <c r="F183" s="108">
        <v>1</v>
      </c>
      <c r="G183" s="108">
        <v>4</v>
      </c>
      <c r="H183" s="109">
        <v>19</v>
      </c>
      <c r="I183" s="108">
        <v>14</v>
      </c>
      <c r="J183" s="108">
        <v>15</v>
      </c>
      <c r="K183" s="108">
        <v>16</v>
      </c>
      <c r="L183" s="108">
        <v>13</v>
      </c>
      <c r="M183" s="108">
        <v>18</v>
      </c>
      <c r="N183" s="108">
        <v>9</v>
      </c>
      <c r="O183" s="108">
        <v>5</v>
      </c>
      <c r="P183" s="108">
        <v>10</v>
      </c>
      <c r="Q183" s="108">
        <v>11</v>
      </c>
      <c r="R183" s="108">
        <v>7</v>
      </c>
      <c r="S183" s="108">
        <v>17</v>
      </c>
      <c r="T183" s="108">
        <v>12</v>
      </c>
      <c r="U183" s="108">
        <v>8</v>
      </c>
      <c r="V183" s="108">
        <v>6</v>
      </c>
    </row>
    <row r="184" spans="1:22" x14ac:dyDescent="0.25">
      <c r="A184" s="106">
        <v>183</v>
      </c>
      <c r="B184" s="107" t="s">
        <v>517</v>
      </c>
      <c r="C184" s="107" t="s">
        <v>172</v>
      </c>
      <c r="D184" s="109">
        <v>2</v>
      </c>
      <c r="E184" s="109">
        <v>3</v>
      </c>
      <c r="F184" s="109">
        <v>1</v>
      </c>
      <c r="G184" s="109">
        <v>4</v>
      </c>
      <c r="H184" s="109">
        <v>19</v>
      </c>
      <c r="I184" s="109">
        <v>16</v>
      </c>
      <c r="J184" s="109">
        <v>17</v>
      </c>
      <c r="K184" s="109">
        <v>18</v>
      </c>
      <c r="L184" s="109">
        <v>15</v>
      </c>
      <c r="M184" s="109">
        <v>10</v>
      </c>
      <c r="N184" s="109">
        <v>14</v>
      </c>
      <c r="O184" s="109">
        <v>8</v>
      </c>
      <c r="P184" s="109">
        <v>12</v>
      </c>
      <c r="Q184" s="109">
        <v>11</v>
      </c>
      <c r="R184" s="109">
        <v>7</v>
      </c>
      <c r="S184" s="109">
        <v>6</v>
      </c>
      <c r="T184" s="109">
        <v>13</v>
      </c>
      <c r="U184" s="109">
        <v>9</v>
      </c>
      <c r="V184" s="109">
        <v>5</v>
      </c>
    </row>
    <row r="185" spans="1:22" x14ac:dyDescent="0.25">
      <c r="A185" s="106">
        <v>184</v>
      </c>
      <c r="B185" s="107" t="s">
        <v>518</v>
      </c>
      <c r="C185" s="107" t="s">
        <v>29</v>
      </c>
      <c r="D185" s="109">
        <v>6</v>
      </c>
      <c r="E185" s="109">
        <v>7</v>
      </c>
      <c r="F185" s="109">
        <v>5</v>
      </c>
      <c r="G185" s="109">
        <v>8</v>
      </c>
      <c r="H185" s="109">
        <v>19</v>
      </c>
      <c r="I185" s="109">
        <v>16</v>
      </c>
      <c r="J185" s="109">
        <v>17</v>
      </c>
      <c r="K185" s="109">
        <v>18</v>
      </c>
      <c r="L185" s="109">
        <v>15</v>
      </c>
      <c r="M185" s="109">
        <v>12</v>
      </c>
      <c r="N185" s="108">
        <v>2</v>
      </c>
      <c r="O185" s="109">
        <v>10</v>
      </c>
      <c r="P185" s="108">
        <v>1</v>
      </c>
      <c r="Q185" s="109">
        <v>13</v>
      </c>
      <c r="R185" s="109">
        <v>9</v>
      </c>
      <c r="S185" s="108">
        <v>3</v>
      </c>
      <c r="T185" s="109">
        <v>14</v>
      </c>
      <c r="U185" s="109">
        <v>11</v>
      </c>
      <c r="V185" s="108">
        <v>4</v>
      </c>
    </row>
    <row r="186" spans="1:22" x14ac:dyDescent="0.25">
      <c r="A186" s="106">
        <v>185</v>
      </c>
      <c r="B186" s="107" t="s">
        <v>519</v>
      </c>
      <c r="C186" s="107" t="s">
        <v>38</v>
      </c>
      <c r="D186" s="109">
        <v>2</v>
      </c>
      <c r="E186" s="109">
        <v>3</v>
      </c>
      <c r="F186" s="109">
        <v>1</v>
      </c>
      <c r="G186" s="109">
        <v>4</v>
      </c>
      <c r="H186" s="109">
        <v>19</v>
      </c>
      <c r="I186" s="109">
        <v>16</v>
      </c>
      <c r="J186" s="109">
        <v>17</v>
      </c>
      <c r="K186" s="109">
        <v>18</v>
      </c>
      <c r="L186" s="109">
        <v>15</v>
      </c>
      <c r="M186" s="109">
        <v>10</v>
      </c>
      <c r="N186" s="109">
        <v>14</v>
      </c>
      <c r="O186" s="109">
        <v>8</v>
      </c>
      <c r="P186" s="109">
        <v>12</v>
      </c>
      <c r="Q186" s="109">
        <v>11</v>
      </c>
      <c r="R186" s="109">
        <v>7</v>
      </c>
      <c r="S186" s="109">
        <v>6</v>
      </c>
      <c r="T186" s="109">
        <v>13</v>
      </c>
      <c r="U186" s="109">
        <v>9</v>
      </c>
      <c r="V186" s="109">
        <v>5</v>
      </c>
    </row>
    <row r="187" spans="1:22" x14ac:dyDescent="0.25">
      <c r="A187" s="106">
        <v>186</v>
      </c>
      <c r="B187" s="107" t="s">
        <v>520</v>
      </c>
      <c r="C187" s="107" t="s">
        <v>40</v>
      </c>
      <c r="D187" s="109">
        <v>2</v>
      </c>
      <c r="E187" s="109">
        <v>3</v>
      </c>
      <c r="F187" s="109">
        <v>1</v>
      </c>
      <c r="G187" s="109">
        <v>4</v>
      </c>
      <c r="H187" s="109">
        <v>19</v>
      </c>
      <c r="I187" s="109">
        <v>16</v>
      </c>
      <c r="J187" s="109">
        <v>17</v>
      </c>
      <c r="K187" s="109">
        <v>18</v>
      </c>
      <c r="L187" s="109">
        <v>15</v>
      </c>
      <c r="M187" s="109">
        <v>10</v>
      </c>
      <c r="N187" s="109">
        <v>14</v>
      </c>
      <c r="O187" s="109">
        <v>8</v>
      </c>
      <c r="P187" s="109">
        <v>12</v>
      </c>
      <c r="Q187" s="109">
        <v>11</v>
      </c>
      <c r="R187" s="109">
        <v>7</v>
      </c>
      <c r="S187" s="109">
        <v>6</v>
      </c>
      <c r="T187" s="109">
        <v>13</v>
      </c>
      <c r="U187" s="109">
        <v>9</v>
      </c>
      <c r="V187" s="109">
        <v>5</v>
      </c>
    </row>
    <row r="188" spans="1:22" x14ac:dyDescent="0.25">
      <c r="A188" s="106">
        <v>187</v>
      </c>
      <c r="B188" s="107" t="s">
        <v>521</v>
      </c>
      <c r="C188" s="107" t="s">
        <v>34</v>
      </c>
      <c r="D188" s="109">
        <v>2</v>
      </c>
      <c r="E188" s="109">
        <v>3</v>
      </c>
      <c r="F188" s="109">
        <v>1</v>
      </c>
      <c r="G188" s="109">
        <v>4</v>
      </c>
      <c r="H188" s="109">
        <v>19</v>
      </c>
      <c r="I188" s="109">
        <v>16</v>
      </c>
      <c r="J188" s="109">
        <v>17</v>
      </c>
      <c r="K188" s="109">
        <v>18</v>
      </c>
      <c r="L188" s="109">
        <v>15</v>
      </c>
      <c r="M188" s="109">
        <v>10</v>
      </c>
      <c r="N188" s="109">
        <v>14</v>
      </c>
      <c r="O188" s="109">
        <v>8</v>
      </c>
      <c r="P188" s="109">
        <v>12</v>
      </c>
      <c r="Q188" s="109">
        <v>11</v>
      </c>
      <c r="R188" s="109">
        <v>7</v>
      </c>
      <c r="S188" s="109">
        <v>6</v>
      </c>
      <c r="T188" s="109">
        <v>13</v>
      </c>
      <c r="U188" s="109">
        <v>9</v>
      </c>
      <c r="V188" s="109">
        <v>5</v>
      </c>
    </row>
    <row r="189" spans="1:22" x14ac:dyDescent="0.25">
      <c r="A189" s="106">
        <v>188</v>
      </c>
      <c r="B189" s="107" t="s">
        <v>522</v>
      </c>
      <c r="C189" s="107" t="s">
        <v>32</v>
      </c>
      <c r="D189" s="109">
        <v>2</v>
      </c>
      <c r="E189" s="109">
        <v>3</v>
      </c>
      <c r="F189" s="109">
        <v>1</v>
      </c>
      <c r="G189" s="109">
        <v>4</v>
      </c>
      <c r="H189" s="109">
        <v>19</v>
      </c>
      <c r="I189" s="109">
        <v>16</v>
      </c>
      <c r="J189" s="109">
        <v>17</v>
      </c>
      <c r="K189" s="109">
        <v>18</v>
      </c>
      <c r="L189" s="109">
        <v>15</v>
      </c>
      <c r="M189" s="109">
        <v>10</v>
      </c>
      <c r="N189" s="109">
        <v>14</v>
      </c>
      <c r="O189" s="109">
        <v>8</v>
      </c>
      <c r="P189" s="109">
        <v>12</v>
      </c>
      <c r="Q189" s="109">
        <v>11</v>
      </c>
      <c r="R189" s="109">
        <v>7</v>
      </c>
      <c r="S189" s="109">
        <v>6</v>
      </c>
      <c r="T189" s="109">
        <v>13</v>
      </c>
      <c r="U189" s="109">
        <v>9</v>
      </c>
      <c r="V189" s="109">
        <v>5</v>
      </c>
    </row>
    <row r="190" spans="1:22" x14ac:dyDescent="0.25">
      <c r="A190" s="117">
        <v>189</v>
      </c>
      <c r="B190" s="118" t="s">
        <v>523</v>
      </c>
      <c r="C190" s="118" t="s">
        <v>35</v>
      </c>
      <c r="D190" s="109">
        <v>2</v>
      </c>
      <c r="E190" s="109">
        <v>3</v>
      </c>
      <c r="F190" s="109">
        <v>1</v>
      </c>
      <c r="G190" s="109">
        <v>4</v>
      </c>
      <c r="H190" s="109">
        <v>19</v>
      </c>
      <c r="I190" s="109">
        <v>16</v>
      </c>
      <c r="J190" s="109">
        <v>17</v>
      </c>
      <c r="K190" s="109">
        <v>18</v>
      </c>
      <c r="L190" s="109">
        <v>15</v>
      </c>
      <c r="M190" s="109">
        <v>10</v>
      </c>
      <c r="N190" s="109">
        <v>14</v>
      </c>
      <c r="O190" s="109">
        <v>8</v>
      </c>
      <c r="P190" s="109">
        <v>12</v>
      </c>
      <c r="Q190" s="109">
        <v>11</v>
      </c>
      <c r="R190" s="109">
        <v>7</v>
      </c>
      <c r="S190" s="109">
        <v>6</v>
      </c>
      <c r="T190" s="109">
        <v>13</v>
      </c>
      <c r="U190" s="109">
        <v>9</v>
      </c>
      <c r="V190" s="109">
        <v>5</v>
      </c>
    </row>
    <row r="191" spans="1:22" x14ac:dyDescent="0.25">
      <c r="A191" s="117">
        <v>190</v>
      </c>
      <c r="B191" s="118" t="s">
        <v>524</v>
      </c>
      <c r="C191" s="118" t="s">
        <v>37</v>
      </c>
      <c r="D191" s="109">
        <v>2</v>
      </c>
      <c r="E191" s="109">
        <v>3</v>
      </c>
      <c r="F191" s="109">
        <v>1</v>
      </c>
      <c r="G191" s="109">
        <v>4</v>
      </c>
      <c r="H191" s="109">
        <v>19</v>
      </c>
      <c r="I191" s="109">
        <v>16</v>
      </c>
      <c r="J191" s="109">
        <v>17</v>
      </c>
      <c r="K191" s="109">
        <v>18</v>
      </c>
      <c r="L191" s="109">
        <v>15</v>
      </c>
      <c r="M191" s="109">
        <v>10</v>
      </c>
      <c r="N191" s="109">
        <v>14</v>
      </c>
      <c r="O191" s="109">
        <v>8</v>
      </c>
      <c r="P191" s="109">
        <v>12</v>
      </c>
      <c r="Q191" s="109">
        <v>11</v>
      </c>
      <c r="R191" s="109">
        <v>7</v>
      </c>
      <c r="S191" s="109">
        <v>6</v>
      </c>
      <c r="T191" s="109">
        <v>13</v>
      </c>
      <c r="U191" s="109">
        <v>9</v>
      </c>
      <c r="V191" s="109">
        <v>5</v>
      </c>
    </row>
    <row r="192" spans="1:22" x14ac:dyDescent="0.25">
      <c r="A192" s="117"/>
      <c r="B192" s="118"/>
      <c r="C192" s="118"/>
    </row>
    <row r="193" spans="1:3" x14ac:dyDescent="0.25">
      <c r="A193" s="117"/>
      <c r="B193" s="118"/>
      <c r="C193" s="118"/>
    </row>
    <row r="194" spans="1:3" x14ac:dyDescent="0.25">
      <c r="A194" s="117"/>
      <c r="B194" s="118"/>
      <c r="C194" s="118"/>
    </row>
    <row r="195" spans="1:3" x14ac:dyDescent="0.25">
      <c r="A195" s="117"/>
      <c r="B195" s="118"/>
      <c r="C195" s="118"/>
    </row>
    <row r="196" spans="1:3" x14ac:dyDescent="0.25">
      <c r="A196" s="117"/>
      <c r="B196" s="118"/>
      <c r="C196" s="118"/>
    </row>
    <row r="197" spans="1:3" x14ac:dyDescent="0.25">
      <c r="A197" s="117"/>
      <c r="B197" s="118"/>
      <c r="C197" s="118"/>
    </row>
    <row r="198" spans="1:3" x14ac:dyDescent="0.25">
      <c r="A198" s="117"/>
      <c r="B198" s="118"/>
      <c r="C198" s="118"/>
    </row>
    <row r="199" spans="1:3" x14ac:dyDescent="0.25">
      <c r="A199" s="117"/>
      <c r="B199" s="118"/>
      <c r="C199" s="118"/>
    </row>
    <row r="200" spans="1:3" x14ac:dyDescent="0.25">
      <c r="A200" s="117"/>
      <c r="B200" s="118"/>
      <c r="C200" s="118"/>
    </row>
    <row r="201" spans="1:3" x14ac:dyDescent="0.25">
      <c r="A201" s="117"/>
      <c r="B201" s="118"/>
      <c r="C201" s="118"/>
    </row>
    <row r="202" spans="1:3" x14ac:dyDescent="0.25">
      <c r="A202" s="117"/>
      <c r="B202" s="118"/>
      <c r="C202" s="118"/>
    </row>
    <row r="203" spans="1:3" x14ac:dyDescent="0.25">
      <c r="A203" s="117"/>
      <c r="B203" s="118"/>
      <c r="C203" s="118"/>
    </row>
    <row r="204" spans="1:3" x14ac:dyDescent="0.25">
      <c r="A204" s="117"/>
      <c r="B204" s="118"/>
      <c r="C204" s="118"/>
    </row>
    <row r="205" spans="1:3" x14ac:dyDescent="0.25">
      <c r="A205" s="117"/>
      <c r="B205" s="118"/>
      <c r="C205" s="118"/>
    </row>
    <row r="206" spans="1:3" x14ac:dyDescent="0.25">
      <c r="A206" s="117"/>
      <c r="B206" s="118"/>
      <c r="C206" s="118"/>
    </row>
    <row r="207" spans="1:3" x14ac:dyDescent="0.25">
      <c r="A207" s="117"/>
      <c r="B207" s="118"/>
      <c r="C207" s="118"/>
    </row>
    <row r="208" spans="1:3" x14ac:dyDescent="0.25">
      <c r="A208" s="117"/>
      <c r="B208" s="118"/>
      <c r="C208" s="118"/>
    </row>
    <row r="209" spans="1:3" x14ac:dyDescent="0.25">
      <c r="A209" s="117"/>
      <c r="B209" s="118"/>
      <c r="C209" s="118"/>
    </row>
    <row r="210" spans="1:3" x14ac:dyDescent="0.25">
      <c r="A210" s="117"/>
      <c r="B210" s="118"/>
      <c r="C210" s="118"/>
    </row>
    <row r="211" spans="1:3" x14ac:dyDescent="0.25">
      <c r="A211" s="117"/>
      <c r="B211" s="118"/>
      <c r="C211" s="118"/>
    </row>
    <row r="212" spans="1:3" x14ac:dyDescent="0.25">
      <c r="A212" s="117"/>
      <c r="B212" s="118"/>
      <c r="C212" s="118"/>
    </row>
    <row r="213" spans="1:3" x14ac:dyDescent="0.25">
      <c r="A213" s="117"/>
      <c r="B213" s="118"/>
      <c r="C213" s="118"/>
    </row>
    <row r="214" spans="1:3" x14ac:dyDescent="0.25">
      <c r="A214" s="117"/>
      <c r="B214" s="118"/>
      <c r="C214" s="118"/>
    </row>
    <row r="215" spans="1:3" x14ac:dyDescent="0.25">
      <c r="A215" s="117"/>
      <c r="B215" s="118"/>
      <c r="C215" s="118"/>
    </row>
    <row r="216" spans="1:3" x14ac:dyDescent="0.25">
      <c r="A216" s="117"/>
      <c r="B216" s="118"/>
      <c r="C216" s="118"/>
    </row>
    <row r="217" spans="1:3" x14ac:dyDescent="0.25">
      <c r="A217" s="117"/>
      <c r="B217" s="118"/>
      <c r="C217" s="118"/>
    </row>
    <row r="218" spans="1:3" x14ac:dyDescent="0.25">
      <c r="A218" s="117"/>
      <c r="B218" s="118"/>
      <c r="C218" s="118"/>
    </row>
    <row r="219" spans="1:3" x14ac:dyDescent="0.25">
      <c r="A219" s="117"/>
      <c r="B219" s="118"/>
      <c r="C219" s="118"/>
    </row>
    <row r="220" spans="1:3" x14ac:dyDescent="0.25">
      <c r="A220" s="117"/>
      <c r="B220" s="118"/>
      <c r="C220" s="118"/>
    </row>
    <row r="221" spans="1:3" x14ac:dyDescent="0.25">
      <c r="A221" s="117"/>
      <c r="B221" s="118"/>
      <c r="C221" s="118"/>
    </row>
    <row r="222" spans="1:3" x14ac:dyDescent="0.25">
      <c r="A222" s="117"/>
      <c r="B222" s="118"/>
      <c r="C222" s="118"/>
    </row>
    <row r="223" spans="1:3" x14ac:dyDescent="0.25">
      <c r="A223" s="117"/>
      <c r="B223" s="118"/>
      <c r="C223" s="118"/>
    </row>
    <row r="224" spans="1:3" x14ac:dyDescent="0.25">
      <c r="A224" s="117"/>
      <c r="B224" s="118"/>
      <c r="C224" s="118"/>
    </row>
    <row r="225" spans="1:3" x14ac:dyDescent="0.25">
      <c r="A225" s="117"/>
      <c r="B225" s="118"/>
      <c r="C225" s="118"/>
    </row>
    <row r="226" spans="1:3" x14ac:dyDescent="0.25">
      <c r="A226" s="117"/>
      <c r="B226" s="118"/>
      <c r="C226" s="118"/>
    </row>
    <row r="227" spans="1:3" x14ac:dyDescent="0.25">
      <c r="A227" s="117"/>
      <c r="B227" s="118"/>
      <c r="C227" s="118"/>
    </row>
    <row r="228" spans="1:3" x14ac:dyDescent="0.25">
      <c r="A228" s="117"/>
      <c r="B228" s="118"/>
      <c r="C228" s="118"/>
    </row>
    <row r="229" spans="1:3" x14ac:dyDescent="0.25">
      <c r="A229" s="117"/>
      <c r="B229" s="118"/>
      <c r="C229" s="118"/>
    </row>
    <row r="230" spans="1:3" x14ac:dyDescent="0.25">
      <c r="A230" s="117"/>
      <c r="B230" s="118"/>
      <c r="C230" s="118"/>
    </row>
    <row r="231" spans="1:3" x14ac:dyDescent="0.25">
      <c r="A231" s="117"/>
      <c r="B231" s="118"/>
      <c r="C231" s="118"/>
    </row>
    <row r="232" spans="1:3" x14ac:dyDescent="0.25">
      <c r="A232" s="117"/>
      <c r="B232" s="118"/>
      <c r="C232" s="118"/>
    </row>
    <row r="233" spans="1:3" x14ac:dyDescent="0.25">
      <c r="A233" s="117"/>
      <c r="B233" s="118"/>
      <c r="C233" s="118"/>
    </row>
    <row r="234" spans="1:3" x14ac:dyDescent="0.25">
      <c r="A234" s="117"/>
      <c r="B234" s="118"/>
      <c r="C234" s="118"/>
    </row>
    <row r="235" spans="1:3" x14ac:dyDescent="0.25">
      <c r="A235" s="117"/>
      <c r="B235" s="118"/>
      <c r="C235" s="118"/>
    </row>
    <row r="236" spans="1:3" x14ac:dyDescent="0.25">
      <c r="A236" s="117"/>
      <c r="B236" s="118"/>
      <c r="C236" s="118"/>
    </row>
    <row r="237" spans="1:3" x14ac:dyDescent="0.25">
      <c r="A237" s="117"/>
      <c r="B237" s="118"/>
      <c r="C237" s="118"/>
    </row>
    <row r="238" spans="1:3" x14ac:dyDescent="0.25">
      <c r="A238" s="117"/>
      <c r="B238" s="118"/>
      <c r="C238" s="118"/>
    </row>
    <row r="239" spans="1:3" x14ac:dyDescent="0.25">
      <c r="A239" s="117"/>
      <c r="B239" s="118"/>
      <c r="C239" s="118"/>
    </row>
    <row r="240" spans="1:3" x14ac:dyDescent="0.25">
      <c r="A240" s="117"/>
      <c r="B240" s="118"/>
      <c r="C240" s="118"/>
    </row>
    <row r="241" spans="1:3" x14ac:dyDescent="0.25">
      <c r="A241" s="117"/>
      <c r="B241" s="118"/>
      <c r="C241" s="118"/>
    </row>
    <row r="242" spans="1:3" x14ac:dyDescent="0.25">
      <c r="A242" s="117"/>
      <c r="B242" s="118"/>
      <c r="C242" s="118"/>
    </row>
    <row r="243" spans="1:3" x14ac:dyDescent="0.25">
      <c r="A243" s="117"/>
      <c r="B243" s="118"/>
      <c r="C243" s="118"/>
    </row>
    <row r="244" spans="1:3" x14ac:dyDescent="0.25">
      <c r="A244" s="117"/>
      <c r="B244" s="118"/>
      <c r="C244" s="118"/>
    </row>
    <row r="245" spans="1:3" x14ac:dyDescent="0.25">
      <c r="A245" s="117"/>
      <c r="B245" s="118"/>
      <c r="C245" s="118"/>
    </row>
    <row r="246" spans="1:3" x14ac:dyDescent="0.25">
      <c r="A246" s="117"/>
      <c r="B246" s="118"/>
      <c r="C246" s="118"/>
    </row>
    <row r="247" spans="1:3" x14ac:dyDescent="0.25">
      <c r="A247" s="117"/>
      <c r="B247" s="118"/>
      <c r="C247" s="118"/>
    </row>
    <row r="248" spans="1:3" x14ac:dyDescent="0.25">
      <c r="A248" s="117"/>
      <c r="B248" s="118"/>
      <c r="C248" s="118"/>
    </row>
    <row r="249" spans="1:3" x14ac:dyDescent="0.25">
      <c r="A249" s="117"/>
      <c r="B249" s="118"/>
      <c r="C249" s="118"/>
    </row>
    <row r="250" spans="1:3" x14ac:dyDescent="0.25">
      <c r="A250" s="117"/>
      <c r="B250" s="118"/>
      <c r="C250" s="118"/>
    </row>
    <row r="251" spans="1:3" x14ac:dyDescent="0.25">
      <c r="A251" s="117"/>
      <c r="B251" s="118"/>
      <c r="C251" s="118"/>
    </row>
    <row r="252" spans="1:3" x14ac:dyDescent="0.25">
      <c r="A252" s="117"/>
      <c r="B252" s="118"/>
      <c r="C252" s="118"/>
    </row>
    <row r="253" spans="1:3" x14ac:dyDescent="0.25">
      <c r="A253" s="117"/>
      <c r="B253" s="118"/>
      <c r="C253" s="118"/>
    </row>
    <row r="254" spans="1:3" x14ac:dyDescent="0.25">
      <c r="A254" s="117"/>
      <c r="B254" s="118"/>
      <c r="C254" s="118"/>
    </row>
    <row r="255" spans="1:3" x14ac:dyDescent="0.25">
      <c r="A255" s="117"/>
      <c r="B255" s="118"/>
      <c r="C255" s="118"/>
    </row>
    <row r="256" spans="1:3" x14ac:dyDescent="0.25">
      <c r="A256" s="117"/>
      <c r="B256" s="118"/>
      <c r="C256" s="118"/>
    </row>
    <row r="257" spans="1:3" x14ac:dyDescent="0.25">
      <c r="A257" s="117"/>
      <c r="B257" s="118"/>
      <c r="C257" s="118"/>
    </row>
    <row r="258" spans="1:3" x14ac:dyDescent="0.25">
      <c r="A258" s="117"/>
      <c r="B258" s="118"/>
      <c r="C258" s="118"/>
    </row>
    <row r="259" spans="1:3" x14ac:dyDescent="0.25">
      <c r="A259" s="117"/>
      <c r="B259" s="118"/>
      <c r="C259" s="118"/>
    </row>
    <row r="260" spans="1:3" x14ac:dyDescent="0.25">
      <c r="A260" s="117"/>
      <c r="B260" s="118"/>
      <c r="C260" s="118"/>
    </row>
    <row r="261" spans="1:3" x14ac:dyDescent="0.25">
      <c r="A261" s="117"/>
      <c r="B261" s="118"/>
      <c r="C261" s="118"/>
    </row>
    <row r="262" spans="1:3" x14ac:dyDescent="0.25">
      <c r="A262" s="117"/>
      <c r="B262" s="118"/>
      <c r="C262" s="118"/>
    </row>
    <row r="263" spans="1:3" x14ac:dyDescent="0.25">
      <c r="A263" s="117"/>
      <c r="B263" s="118"/>
      <c r="C263" s="118"/>
    </row>
    <row r="264" spans="1:3" x14ac:dyDescent="0.25">
      <c r="A264" s="117"/>
      <c r="B264" s="118"/>
      <c r="C264" s="118"/>
    </row>
    <row r="265" spans="1:3" x14ac:dyDescent="0.25">
      <c r="A265" s="117"/>
      <c r="B265" s="118"/>
      <c r="C265" s="118"/>
    </row>
    <row r="266" spans="1:3" x14ac:dyDescent="0.25">
      <c r="A266" s="117"/>
      <c r="B266" s="118"/>
      <c r="C266" s="118"/>
    </row>
    <row r="267" spans="1:3" x14ac:dyDescent="0.25">
      <c r="A267" s="117"/>
      <c r="B267" s="118"/>
      <c r="C267" s="118"/>
    </row>
    <row r="268" spans="1:3" x14ac:dyDescent="0.25">
      <c r="A268" s="117"/>
      <c r="B268" s="118"/>
      <c r="C268" s="118"/>
    </row>
    <row r="269" spans="1:3" x14ac:dyDescent="0.25">
      <c r="A269" s="117"/>
      <c r="B269" s="118"/>
      <c r="C269" s="118"/>
    </row>
    <row r="270" spans="1:3" x14ac:dyDescent="0.25">
      <c r="A270" s="117"/>
      <c r="B270" s="118"/>
      <c r="C270" s="118"/>
    </row>
    <row r="271" spans="1:3" x14ac:dyDescent="0.25">
      <c r="A271" s="117"/>
      <c r="B271" s="118"/>
      <c r="C271" s="118"/>
    </row>
    <row r="272" spans="1:3" x14ac:dyDescent="0.25">
      <c r="A272" s="117"/>
      <c r="B272" s="118"/>
      <c r="C272" s="118"/>
    </row>
    <row r="273" spans="1:3" x14ac:dyDescent="0.25">
      <c r="A273" s="117"/>
      <c r="B273" s="118"/>
      <c r="C273" s="118"/>
    </row>
    <row r="274" spans="1:3" x14ac:dyDescent="0.25">
      <c r="A274" s="117"/>
      <c r="B274" s="118"/>
      <c r="C274" s="118"/>
    </row>
    <row r="275" spans="1:3" x14ac:dyDescent="0.25">
      <c r="A275" s="117"/>
      <c r="B275" s="118"/>
      <c r="C275" s="118"/>
    </row>
    <row r="276" spans="1:3" x14ac:dyDescent="0.25">
      <c r="A276" s="117"/>
      <c r="B276" s="118"/>
      <c r="C276" s="118"/>
    </row>
    <row r="277" spans="1:3" x14ac:dyDescent="0.25">
      <c r="A277" s="117"/>
      <c r="B277" s="118"/>
      <c r="C277" s="118"/>
    </row>
    <row r="278" spans="1:3" x14ac:dyDescent="0.25">
      <c r="A278" s="117"/>
      <c r="B278" s="118"/>
      <c r="C278" s="118"/>
    </row>
    <row r="279" spans="1:3" x14ac:dyDescent="0.25">
      <c r="A279" s="117"/>
      <c r="B279" s="118"/>
      <c r="C279" s="118"/>
    </row>
    <row r="280" spans="1:3" x14ac:dyDescent="0.25">
      <c r="A280" s="117"/>
      <c r="B280" s="118"/>
      <c r="C280" s="118"/>
    </row>
    <row r="281" spans="1:3" x14ac:dyDescent="0.25">
      <c r="A281" s="117"/>
      <c r="B281" s="118"/>
      <c r="C281" s="118"/>
    </row>
    <row r="282" spans="1:3" x14ac:dyDescent="0.25">
      <c r="A282" s="117"/>
      <c r="B282" s="118"/>
      <c r="C282" s="118"/>
    </row>
    <row r="283" spans="1:3" x14ac:dyDescent="0.25">
      <c r="A283" s="117"/>
      <c r="B283" s="118"/>
      <c r="C283" s="118"/>
    </row>
    <row r="284" spans="1:3" x14ac:dyDescent="0.25">
      <c r="A284" s="117"/>
      <c r="B284" s="118"/>
      <c r="C284" s="118"/>
    </row>
    <row r="285" spans="1:3" x14ac:dyDescent="0.25">
      <c r="A285" s="117"/>
      <c r="B285" s="118"/>
      <c r="C285" s="118"/>
    </row>
    <row r="286" spans="1:3" x14ac:dyDescent="0.25">
      <c r="A286" s="117"/>
      <c r="B286" s="118"/>
      <c r="C286" s="118"/>
    </row>
    <row r="287" spans="1:3" x14ac:dyDescent="0.25">
      <c r="A287" s="117"/>
      <c r="B287" s="118"/>
      <c r="C287" s="118"/>
    </row>
    <row r="288" spans="1:3" x14ac:dyDescent="0.25">
      <c r="A288" s="117"/>
      <c r="B288" s="118"/>
      <c r="C288" s="118"/>
    </row>
    <row r="289" spans="1:3" x14ac:dyDescent="0.25">
      <c r="A289" s="117"/>
      <c r="B289" s="118"/>
      <c r="C289" s="118"/>
    </row>
    <row r="290" spans="1:3" x14ac:dyDescent="0.25">
      <c r="A290" s="117"/>
      <c r="B290" s="118"/>
      <c r="C290" s="118"/>
    </row>
    <row r="291" spans="1:3" x14ac:dyDescent="0.25">
      <c r="A291" s="117"/>
      <c r="B291" s="118"/>
      <c r="C291" s="118"/>
    </row>
    <row r="292" spans="1:3" x14ac:dyDescent="0.25">
      <c r="A292" s="117"/>
      <c r="B292" s="118"/>
      <c r="C292" s="118"/>
    </row>
    <row r="293" spans="1:3" x14ac:dyDescent="0.25">
      <c r="A293" s="117"/>
      <c r="B293" s="118"/>
      <c r="C293" s="118"/>
    </row>
    <row r="294" spans="1:3" x14ac:dyDescent="0.25">
      <c r="A294" s="117"/>
      <c r="B294" s="118"/>
      <c r="C294" s="118"/>
    </row>
    <row r="295" spans="1:3" x14ac:dyDescent="0.25">
      <c r="A295" s="117"/>
      <c r="B295" s="118"/>
      <c r="C295" s="118"/>
    </row>
    <row r="296" spans="1:3" x14ac:dyDescent="0.25">
      <c r="A296" s="117"/>
      <c r="B296" s="118"/>
      <c r="C296" s="118"/>
    </row>
    <row r="297" spans="1:3" x14ac:dyDescent="0.25">
      <c r="A297" s="117"/>
      <c r="B297" s="118"/>
      <c r="C297" s="118"/>
    </row>
    <row r="298" spans="1:3" x14ac:dyDescent="0.25">
      <c r="A298" s="117"/>
      <c r="B298" s="118"/>
      <c r="C298" s="118"/>
    </row>
    <row r="299" spans="1:3" x14ac:dyDescent="0.25">
      <c r="A299" s="117"/>
      <c r="B299" s="118"/>
      <c r="C299" s="118"/>
    </row>
    <row r="300" spans="1:3" x14ac:dyDescent="0.25">
      <c r="A300" s="117"/>
      <c r="B300" s="118"/>
      <c r="C300" s="118"/>
    </row>
    <row r="301" spans="1:3" x14ac:dyDescent="0.25">
      <c r="A301" s="117"/>
      <c r="B301" s="118"/>
      <c r="C301" s="118"/>
    </row>
    <row r="302" spans="1:3" x14ac:dyDescent="0.25">
      <c r="A302" s="117"/>
      <c r="B302" s="118"/>
      <c r="C302" s="118"/>
    </row>
    <row r="303" spans="1:3" x14ac:dyDescent="0.25">
      <c r="A303" s="117"/>
      <c r="B303" s="118"/>
      <c r="C303" s="118"/>
    </row>
    <row r="304" spans="1:3" x14ac:dyDescent="0.25">
      <c r="A304" s="117"/>
      <c r="B304" s="118"/>
      <c r="C304" s="118"/>
    </row>
    <row r="305" spans="1:3" x14ac:dyDescent="0.25">
      <c r="A305" s="117"/>
      <c r="B305" s="118"/>
      <c r="C305" s="118"/>
    </row>
    <row r="306" spans="1:3" x14ac:dyDescent="0.25">
      <c r="A306" s="117"/>
      <c r="B306" s="118"/>
      <c r="C306" s="118"/>
    </row>
    <row r="307" spans="1:3" x14ac:dyDescent="0.25">
      <c r="A307" s="117"/>
      <c r="B307" s="118"/>
      <c r="C307" s="118"/>
    </row>
    <row r="308" spans="1:3" x14ac:dyDescent="0.25">
      <c r="A308" s="117"/>
      <c r="B308" s="118"/>
      <c r="C308" s="118"/>
    </row>
    <row r="309" spans="1:3" x14ac:dyDescent="0.25">
      <c r="A309" s="117"/>
      <c r="B309" s="118"/>
      <c r="C309" s="118"/>
    </row>
    <row r="310" spans="1:3" x14ac:dyDescent="0.25">
      <c r="A310" s="117"/>
      <c r="B310" s="118"/>
      <c r="C310" s="118"/>
    </row>
    <row r="311" spans="1:3" x14ac:dyDescent="0.25">
      <c r="A311" s="117"/>
      <c r="B311" s="118"/>
      <c r="C311" s="118"/>
    </row>
    <row r="312" spans="1:3" x14ac:dyDescent="0.25">
      <c r="A312" s="117"/>
      <c r="B312" s="118"/>
      <c r="C312" s="118"/>
    </row>
    <row r="313" spans="1:3" x14ac:dyDescent="0.25">
      <c r="A313" s="117"/>
      <c r="B313" s="118"/>
      <c r="C313" s="118"/>
    </row>
    <row r="314" spans="1:3" x14ac:dyDescent="0.25">
      <c r="A314" s="117"/>
      <c r="B314" s="118"/>
      <c r="C314" s="118"/>
    </row>
    <row r="315" spans="1:3" x14ac:dyDescent="0.25">
      <c r="A315" s="117"/>
      <c r="B315" s="118"/>
      <c r="C315" s="118"/>
    </row>
    <row r="316" spans="1:3" x14ac:dyDescent="0.25">
      <c r="A316" s="117"/>
      <c r="B316" s="118"/>
      <c r="C316" s="118"/>
    </row>
    <row r="317" spans="1:3" x14ac:dyDescent="0.25">
      <c r="A317" s="117"/>
      <c r="B317" s="118"/>
      <c r="C317" s="118"/>
    </row>
    <row r="318" spans="1:3" x14ac:dyDescent="0.25">
      <c r="A318" s="117"/>
      <c r="B318" s="118"/>
      <c r="C318" s="118"/>
    </row>
    <row r="319" spans="1:3" x14ac:dyDescent="0.25">
      <c r="A319" s="117"/>
      <c r="B319" s="118"/>
      <c r="C319" s="118"/>
    </row>
    <row r="320" spans="1:3" x14ac:dyDescent="0.25">
      <c r="A320" s="117"/>
      <c r="B320" s="118"/>
      <c r="C320" s="118"/>
    </row>
    <row r="321" spans="1:3" x14ac:dyDescent="0.25">
      <c r="A321" s="117"/>
      <c r="B321" s="118"/>
      <c r="C321" s="118"/>
    </row>
    <row r="322" spans="1:3" x14ac:dyDescent="0.25">
      <c r="A322" s="117"/>
      <c r="B322" s="118"/>
      <c r="C322" s="118"/>
    </row>
    <row r="323" spans="1:3" x14ac:dyDescent="0.25">
      <c r="A323" s="117"/>
      <c r="B323" s="118"/>
      <c r="C323" s="118"/>
    </row>
    <row r="324" spans="1:3" x14ac:dyDescent="0.25">
      <c r="A324" s="117"/>
      <c r="B324" s="118"/>
      <c r="C324" s="118"/>
    </row>
    <row r="325" spans="1:3" x14ac:dyDescent="0.25">
      <c r="A325" s="117"/>
      <c r="B325" s="118"/>
      <c r="C325" s="118"/>
    </row>
    <row r="326" spans="1:3" x14ac:dyDescent="0.25">
      <c r="A326" s="117"/>
      <c r="B326" s="118"/>
      <c r="C326" s="118"/>
    </row>
    <row r="327" spans="1:3" x14ac:dyDescent="0.25">
      <c r="A327" s="117"/>
      <c r="B327" s="118"/>
      <c r="C327" s="118"/>
    </row>
    <row r="328" spans="1:3" x14ac:dyDescent="0.25">
      <c r="A328" s="117"/>
      <c r="B328" s="118"/>
      <c r="C328" s="118"/>
    </row>
    <row r="329" spans="1:3" x14ac:dyDescent="0.25">
      <c r="A329" s="117"/>
      <c r="B329" s="118"/>
      <c r="C329" s="118"/>
    </row>
    <row r="330" spans="1:3" x14ac:dyDescent="0.25">
      <c r="A330" s="117"/>
      <c r="B330" s="118"/>
      <c r="C330" s="118"/>
    </row>
    <row r="331" spans="1:3" x14ac:dyDescent="0.25">
      <c r="A331" s="117"/>
      <c r="B331" s="118"/>
      <c r="C331" s="118"/>
    </row>
    <row r="332" spans="1:3" x14ac:dyDescent="0.25">
      <c r="A332" s="117"/>
      <c r="B332" s="118"/>
      <c r="C332" s="118"/>
    </row>
    <row r="333" spans="1:3" x14ac:dyDescent="0.25">
      <c r="A333" s="117"/>
      <c r="B333" s="118"/>
      <c r="C333" s="118"/>
    </row>
    <row r="334" spans="1:3" x14ac:dyDescent="0.25">
      <c r="A334" s="117"/>
      <c r="B334" s="118"/>
      <c r="C334" s="118"/>
    </row>
    <row r="335" spans="1:3" x14ac:dyDescent="0.25">
      <c r="A335" s="117"/>
      <c r="B335" s="118"/>
      <c r="C335" s="118"/>
    </row>
    <row r="336" spans="1:3" x14ac:dyDescent="0.25">
      <c r="A336" s="117"/>
      <c r="B336" s="118"/>
      <c r="C336" s="118"/>
    </row>
    <row r="337" spans="1:3" x14ac:dyDescent="0.25">
      <c r="A337" s="117"/>
      <c r="B337" s="118"/>
      <c r="C337" s="118"/>
    </row>
    <row r="338" spans="1:3" x14ac:dyDescent="0.25">
      <c r="A338" s="117"/>
      <c r="B338" s="118"/>
      <c r="C338" s="118"/>
    </row>
    <row r="339" spans="1:3" x14ac:dyDescent="0.25">
      <c r="A339" s="117"/>
      <c r="B339" s="118"/>
      <c r="C339" s="118"/>
    </row>
    <row r="340" spans="1:3" x14ac:dyDescent="0.25">
      <c r="A340" s="117"/>
      <c r="B340" s="118"/>
      <c r="C340" s="118"/>
    </row>
    <row r="341" spans="1:3" x14ac:dyDescent="0.25">
      <c r="A341" s="117"/>
      <c r="B341" s="118"/>
      <c r="C341" s="118"/>
    </row>
    <row r="342" spans="1:3" x14ac:dyDescent="0.25">
      <c r="A342" s="117"/>
      <c r="B342" s="118"/>
      <c r="C342" s="118"/>
    </row>
    <row r="343" spans="1:3" x14ac:dyDescent="0.25">
      <c r="A343" s="117"/>
      <c r="B343" s="118"/>
      <c r="C343" s="118"/>
    </row>
    <row r="344" spans="1:3" x14ac:dyDescent="0.25">
      <c r="A344" s="117"/>
      <c r="B344" s="118"/>
      <c r="C344" s="118"/>
    </row>
    <row r="345" spans="1:3" x14ac:dyDescent="0.25">
      <c r="A345" s="117"/>
      <c r="B345" s="118"/>
      <c r="C345" s="118"/>
    </row>
    <row r="346" spans="1:3" x14ac:dyDescent="0.25">
      <c r="A346" s="117"/>
      <c r="B346" s="118"/>
      <c r="C346" s="118"/>
    </row>
    <row r="347" spans="1:3" x14ac:dyDescent="0.25">
      <c r="A347" s="117"/>
      <c r="B347" s="118"/>
      <c r="C347" s="118"/>
    </row>
    <row r="348" spans="1:3" x14ac:dyDescent="0.25">
      <c r="A348" s="117"/>
      <c r="B348" s="118"/>
      <c r="C348" s="118"/>
    </row>
    <row r="349" spans="1:3" x14ac:dyDescent="0.25">
      <c r="A349" s="117"/>
      <c r="B349" s="118"/>
      <c r="C349" s="118"/>
    </row>
    <row r="350" spans="1:3" x14ac:dyDescent="0.25">
      <c r="A350" s="117"/>
      <c r="B350" s="118"/>
      <c r="C350" s="118"/>
    </row>
    <row r="351" spans="1:3" x14ac:dyDescent="0.25">
      <c r="A351" s="117"/>
      <c r="B351" s="118"/>
      <c r="C351" s="118"/>
    </row>
    <row r="352" spans="1:3" x14ac:dyDescent="0.25">
      <c r="A352" s="117"/>
      <c r="B352" s="118"/>
      <c r="C352" s="118"/>
    </row>
    <row r="353" spans="1:3" x14ac:dyDescent="0.25">
      <c r="A353" s="117"/>
      <c r="B353" s="118"/>
      <c r="C353" s="118"/>
    </row>
    <row r="354" spans="1:3" x14ac:dyDescent="0.25">
      <c r="A354" s="117"/>
      <c r="B354" s="118"/>
      <c r="C354" s="118"/>
    </row>
    <row r="355" spans="1:3" x14ac:dyDescent="0.25">
      <c r="A355" s="117"/>
      <c r="B355" s="118"/>
      <c r="C355" s="118"/>
    </row>
    <row r="356" spans="1:3" x14ac:dyDescent="0.25">
      <c r="A356" s="117"/>
      <c r="B356" s="118"/>
      <c r="C356" s="118"/>
    </row>
    <row r="357" spans="1:3" x14ac:dyDescent="0.25">
      <c r="A357" s="117"/>
      <c r="B357" s="118"/>
      <c r="C357" s="118"/>
    </row>
    <row r="358" spans="1:3" x14ac:dyDescent="0.25">
      <c r="A358" s="117"/>
      <c r="B358" s="118"/>
      <c r="C358" s="118"/>
    </row>
    <row r="359" spans="1:3" x14ac:dyDescent="0.25">
      <c r="A359" s="117"/>
      <c r="B359" s="118"/>
      <c r="C359" s="118"/>
    </row>
    <row r="360" spans="1:3" x14ac:dyDescent="0.25">
      <c r="A360" s="117"/>
      <c r="B360" s="118"/>
      <c r="C360" s="118"/>
    </row>
    <row r="361" spans="1:3" x14ac:dyDescent="0.25">
      <c r="A361" s="117"/>
      <c r="B361" s="118"/>
      <c r="C361" s="118"/>
    </row>
    <row r="362" spans="1:3" x14ac:dyDescent="0.25">
      <c r="A362" s="117"/>
      <c r="B362" s="118"/>
      <c r="C362" s="118"/>
    </row>
    <row r="363" spans="1:3" x14ac:dyDescent="0.25">
      <c r="A363" s="117"/>
      <c r="B363" s="118"/>
      <c r="C363" s="118"/>
    </row>
    <row r="364" spans="1:3" x14ac:dyDescent="0.25">
      <c r="A364" s="117"/>
      <c r="B364" s="118"/>
      <c r="C364" s="118"/>
    </row>
    <row r="365" spans="1:3" x14ac:dyDescent="0.25">
      <c r="A365" s="117"/>
      <c r="B365" s="118"/>
      <c r="C365" s="118"/>
    </row>
    <row r="366" spans="1:3" x14ac:dyDescent="0.25">
      <c r="A366" s="117"/>
      <c r="B366" s="118"/>
      <c r="C366" s="118"/>
    </row>
    <row r="367" spans="1:3" x14ac:dyDescent="0.25">
      <c r="A367" s="117"/>
      <c r="B367" s="118"/>
      <c r="C367" s="118"/>
    </row>
    <row r="368" spans="1:3" x14ac:dyDescent="0.25">
      <c r="A368" s="117"/>
      <c r="B368" s="118"/>
      <c r="C368" s="118"/>
    </row>
    <row r="369" spans="1:3" x14ac:dyDescent="0.25">
      <c r="A369" s="117"/>
      <c r="B369" s="118"/>
      <c r="C369" s="118"/>
    </row>
    <row r="370" spans="1:3" x14ac:dyDescent="0.25">
      <c r="A370" s="117"/>
      <c r="B370" s="118"/>
      <c r="C370" s="118"/>
    </row>
    <row r="371" spans="1:3" x14ac:dyDescent="0.25">
      <c r="A371" s="117"/>
      <c r="B371" s="118"/>
      <c r="C371" s="118"/>
    </row>
    <row r="372" spans="1:3" x14ac:dyDescent="0.25">
      <c r="A372" s="117"/>
      <c r="B372" s="118"/>
      <c r="C372" s="118"/>
    </row>
    <row r="373" spans="1:3" x14ac:dyDescent="0.25">
      <c r="A373" s="117"/>
      <c r="B373" s="118"/>
      <c r="C373" s="118"/>
    </row>
    <row r="374" spans="1:3" x14ac:dyDescent="0.25">
      <c r="A374" s="117"/>
      <c r="B374" s="118"/>
      <c r="C374" s="118"/>
    </row>
    <row r="375" spans="1:3" x14ac:dyDescent="0.25">
      <c r="A375" s="117"/>
      <c r="B375" s="118"/>
      <c r="C375" s="118"/>
    </row>
    <row r="376" spans="1:3" x14ac:dyDescent="0.25">
      <c r="A376" s="117"/>
      <c r="B376" s="118"/>
      <c r="C376" s="118"/>
    </row>
    <row r="377" spans="1:3" x14ac:dyDescent="0.25">
      <c r="A377" s="117"/>
      <c r="B377" s="118"/>
      <c r="C377" s="118"/>
    </row>
    <row r="378" spans="1:3" x14ac:dyDescent="0.25">
      <c r="A378" s="117"/>
      <c r="B378" s="118"/>
      <c r="C378" s="118"/>
    </row>
    <row r="379" spans="1:3" x14ac:dyDescent="0.25">
      <c r="A379" s="117"/>
      <c r="B379" s="118"/>
      <c r="C379" s="118"/>
    </row>
    <row r="380" spans="1:3" x14ac:dyDescent="0.25">
      <c r="A380" s="117"/>
      <c r="B380" s="118"/>
      <c r="C380" s="118"/>
    </row>
    <row r="381" spans="1:3" x14ac:dyDescent="0.25">
      <c r="A381" s="117"/>
      <c r="B381" s="118"/>
      <c r="C381" s="118"/>
    </row>
    <row r="382" spans="1:3" x14ac:dyDescent="0.25">
      <c r="A382" s="117"/>
      <c r="B382" s="118"/>
      <c r="C382" s="118"/>
    </row>
    <row r="383" spans="1:3" x14ac:dyDescent="0.25">
      <c r="A383" s="117"/>
      <c r="B383" s="118"/>
      <c r="C383" s="118"/>
    </row>
    <row r="384" spans="1:3" x14ac:dyDescent="0.25">
      <c r="A384" s="117"/>
      <c r="B384" s="118"/>
      <c r="C384" s="118"/>
    </row>
    <row r="385" spans="1:3" x14ac:dyDescent="0.25">
      <c r="A385" s="117"/>
      <c r="B385" s="118"/>
      <c r="C385" s="118"/>
    </row>
    <row r="386" spans="1:3" x14ac:dyDescent="0.25">
      <c r="A386" s="117"/>
      <c r="B386" s="118"/>
      <c r="C386" s="118"/>
    </row>
    <row r="387" spans="1:3" x14ac:dyDescent="0.25">
      <c r="A387" s="117"/>
      <c r="B387" s="118"/>
      <c r="C387" s="118"/>
    </row>
    <row r="388" spans="1:3" x14ac:dyDescent="0.25">
      <c r="A388" s="117"/>
      <c r="B388" s="118"/>
      <c r="C388" s="118"/>
    </row>
    <row r="389" spans="1:3" x14ac:dyDescent="0.25">
      <c r="A389" s="117"/>
      <c r="B389" s="118"/>
      <c r="C389" s="118"/>
    </row>
    <row r="390" spans="1:3" x14ac:dyDescent="0.25">
      <c r="A390" s="117"/>
      <c r="B390" s="118"/>
      <c r="C390" s="118"/>
    </row>
    <row r="391" spans="1:3" x14ac:dyDescent="0.25">
      <c r="A391" s="117"/>
      <c r="B391" s="118"/>
      <c r="C391" s="118"/>
    </row>
    <row r="392" spans="1:3" x14ac:dyDescent="0.25">
      <c r="A392" s="117"/>
      <c r="B392" s="118"/>
      <c r="C392" s="118"/>
    </row>
    <row r="393" spans="1:3" x14ac:dyDescent="0.25">
      <c r="A393" s="117"/>
      <c r="B393" s="118"/>
      <c r="C393" s="118"/>
    </row>
    <row r="394" spans="1:3" x14ac:dyDescent="0.25">
      <c r="A394" s="117"/>
      <c r="B394" s="118"/>
      <c r="C394" s="118"/>
    </row>
    <row r="395" spans="1:3" x14ac:dyDescent="0.25">
      <c r="A395" s="117"/>
      <c r="B395" s="118"/>
      <c r="C395" s="118"/>
    </row>
    <row r="396" spans="1:3" x14ac:dyDescent="0.25">
      <c r="A396" s="117"/>
      <c r="B396" s="118"/>
      <c r="C396" s="118"/>
    </row>
    <row r="397" spans="1:3" x14ac:dyDescent="0.25">
      <c r="A397" s="117"/>
      <c r="B397" s="118"/>
      <c r="C397" s="118"/>
    </row>
    <row r="398" spans="1:3" x14ac:dyDescent="0.25">
      <c r="A398" s="117"/>
      <c r="B398" s="118"/>
      <c r="C398" s="118"/>
    </row>
    <row r="399" spans="1:3" x14ac:dyDescent="0.25">
      <c r="A399" s="117"/>
      <c r="B399" s="118"/>
      <c r="C399" s="118"/>
    </row>
    <row r="400" spans="1:3" x14ac:dyDescent="0.25">
      <c r="A400" s="117"/>
      <c r="B400" s="118"/>
      <c r="C400" s="118"/>
    </row>
    <row r="401" spans="1:3" x14ac:dyDescent="0.25">
      <c r="A401" s="117"/>
      <c r="B401" s="118"/>
      <c r="C401" s="118"/>
    </row>
    <row r="402" spans="1:3" x14ac:dyDescent="0.25">
      <c r="A402" s="117"/>
      <c r="B402" s="118"/>
      <c r="C402" s="118"/>
    </row>
    <row r="403" spans="1:3" x14ac:dyDescent="0.25">
      <c r="A403" s="117"/>
      <c r="B403" s="118"/>
      <c r="C403" s="118"/>
    </row>
    <row r="404" spans="1:3" x14ac:dyDescent="0.25">
      <c r="A404" s="117"/>
      <c r="B404" s="118"/>
      <c r="C404" s="118"/>
    </row>
    <row r="405" spans="1:3" x14ac:dyDescent="0.25">
      <c r="A405" s="117"/>
      <c r="B405" s="118"/>
      <c r="C405" s="118"/>
    </row>
    <row r="406" spans="1:3" x14ac:dyDescent="0.25">
      <c r="A406" s="117"/>
      <c r="B406" s="118"/>
      <c r="C406" s="118"/>
    </row>
    <row r="407" spans="1:3" x14ac:dyDescent="0.25">
      <c r="A407" s="117"/>
      <c r="B407" s="118"/>
      <c r="C407" s="118"/>
    </row>
    <row r="408" spans="1:3" x14ac:dyDescent="0.25">
      <c r="A408" s="117"/>
      <c r="B408" s="118"/>
      <c r="C408" s="118"/>
    </row>
    <row r="409" spans="1:3" x14ac:dyDescent="0.25">
      <c r="A409" s="117"/>
      <c r="B409" s="118"/>
      <c r="C409" s="118"/>
    </row>
    <row r="410" spans="1:3" x14ac:dyDescent="0.25">
      <c r="A410" s="117"/>
      <c r="B410" s="118"/>
      <c r="C410" s="118"/>
    </row>
    <row r="411" spans="1:3" x14ac:dyDescent="0.25">
      <c r="A411" s="117"/>
      <c r="B411" s="118"/>
      <c r="C411" s="118"/>
    </row>
    <row r="412" spans="1:3" x14ac:dyDescent="0.25">
      <c r="A412" s="117"/>
      <c r="B412" s="118"/>
      <c r="C412" s="118"/>
    </row>
    <row r="413" spans="1:3" x14ac:dyDescent="0.25">
      <c r="A413" s="117"/>
      <c r="B413" s="118"/>
      <c r="C413" s="118"/>
    </row>
    <row r="414" spans="1:3" x14ac:dyDescent="0.25">
      <c r="A414" s="117"/>
      <c r="B414" s="118"/>
      <c r="C414" s="118"/>
    </row>
    <row r="415" spans="1:3" x14ac:dyDescent="0.25">
      <c r="A415" s="117"/>
      <c r="B415" s="118"/>
      <c r="C415" s="118"/>
    </row>
    <row r="416" spans="1:3" x14ac:dyDescent="0.25">
      <c r="A416" s="117"/>
      <c r="B416" s="118"/>
      <c r="C416" s="118"/>
    </row>
    <row r="417" spans="1:3" x14ac:dyDescent="0.25">
      <c r="A417" s="117"/>
      <c r="B417" s="118"/>
      <c r="C417" s="118"/>
    </row>
    <row r="418" spans="1:3" x14ac:dyDescent="0.25">
      <c r="A418" s="117"/>
      <c r="B418" s="118"/>
      <c r="C418" s="118"/>
    </row>
    <row r="419" spans="1:3" x14ac:dyDescent="0.25">
      <c r="A419" s="117"/>
      <c r="B419" s="118"/>
      <c r="C419" s="118"/>
    </row>
    <row r="420" spans="1:3" x14ac:dyDescent="0.25">
      <c r="A420" s="117"/>
      <c r="B420" s="118"/>
      <c r="C420" s="118"/>
    </row>
    <row r="421" spans="1:3" x14ac:dyDescent="0.25">
      <c r="A421" s="117"/>
      <c r="B421" s="118"/>
      <c r="C421" s="118"/>
    </row>
    <row r="422" spans="1:3" x14ac:dyDescent="0.25">
      <c r="A422" s="117"/>
      <c r="B422" s="118"/>
      <c r="C422" s="118"/>
    </row>
    <row r="423" spans="1:3" x14ac:dyDescent="0.25">
      <c r="A423" s="117"/>
      <c r="B423" s="118"/>
      <c r="C423" s="118"/>
    </row>
    <row r="424" spans="1:3" x14ac:dyDescent="0.25">
      <c r="A424" s="117"/>
      <c r="B424" s="118"/>
      <c r="C424" s="118"/>
    </row>
    <row r="425" spans="1:3" x14ac:dyDescent="0.25">
      <c r="A425" s="117"/>
      <c r="B425" s="118"/>
      <c r="C425" s="118"/>
    </row>
    <row r="426" spans="1:3" x14ac:dyDescent="0.25">
      <c r="A426" s="117"/>
      <c r="B426" s="118"/>
      <c r="C426" s="118"/>
    </row>
    <row r="427" spans="1:3" x14ac:dyDescent="0.25">
      <c r="A427" s="117"/>
      <c r="B427" s="118"/>
      <c r="C427" s="118"/>
    </row>
    <row r="428" spans="1:3" x14ac:dyDescent="0.25">
      <c r="A428" s="117"/>
      <c r="B428" s="118"/>
      <c r="C428" s="118"/>
    </row>
    <row r="429" spans="1:3" x14ac:dyDescent="0.25">
      <c r="A429" s="117"/>
      <c r="B429" s="118"/>
      <c r="C429" s="118"/>
    </row>
    <row r="430" spans="1:3" x14ac:dyDescent="0.25">
      <c r="A430" s="117"/>
      <c r="B430" s="118"/>
      <c r="C430" s="118"/>
    </row>
    <row r="431" spans="1:3" x14ac:dyDescent="0.25">
      <c r="A431" s="117"/>
      <c r="B431" s="118"/>
      <c r="C431" s="118"/>
    </row>
    <row r="432" spans="1:3" x14ac:dyDescent="0.25">
      <c r="A432" s="117"/>
      <c r="B432" s="118"/>
      <c r="C432" s="118"/>
    </row>
    <row r="433" spans="1:3" x14ac:dyDescent="0.25">
      <c r="A433" s="117"/>
      <c r="B433" s="118"/>
      <c r="C433" s="118"/>
    </row>
    <row r="434" spans="1:3" x14ac:dyDescent="0.25">
      <c r="A434" s="117"/>
      <c r="B434" s="118"/>
      <c r="C434" s="118"/>
    </row>
    <row r="435" spans="1:3" x14ac:dyDescent="0.25">
      <c r="A435" s="117"/>
      <c r="B435" s="118"/>
      <c r="C435" s="118"/>
    </row>
    <row r="436" spans="1:3" x14ac:dyDescent="0.25">
      <c r="A436" s="117"/>
      <c r="B436" s="118"/>
      <c r="C436" s="118"/>
    </row>
    <row r="437" spans="1:3" x14ac:dyDescent="0.25">
      <c r="A437" s="117"/>
      <c r="B437" s="118"/>
      <c r="C437" s="118"/>
    </row>
    <row r="438" spans="1:3" x14ac:dyDescent="0.25">
      <c r="A438" s="117"/>
      <c r="B438" s="118"/>
      <c r="C438" s="118"/>
    </row>
    <row r="439" spans="1:3" x14ac:dyDescent="0.25">
      <c r="A439" s="117"/>
      <c r="B439" s="118"/>
      <c r="C439" s="118"/>
    </row>
    <row r="440" spans="1:3" x14ac:dyDescent="0.25">
      <c r="A440" s="117"/>
      <c r="B440" s="118"/>
      <c r="C440" s="118"/>
    </row>
    <row r="441" spans="1:3" x14ac:dyDescent="0.25">
      <c r="A441" s="117"/>
      <c r="B441" s="118"/>
      <c r="C441" s="118"/>
    </row>
    <row r="442" spans="1:3" x14ac:dyDescent="0.25">
      <c r="A442" s="117"/>
      <c r="B442" s="118"/>
      <c r="C442" s="118"/>
    </row>
    <row r="443" spans="1:3" x14ac:dyDescent="0.25">
      <c r="A443" s="117"/>
      <c r="B443" s="118"/>
      <c r="C443" s="118"/>
    </row>
    <row r="444" spans="1:3" x14ac:dyDescent="0.25">
      <c r="A444" s="117"/>
      <c r="B444" s="118"/>
      <c r="C444" s="118"/>
    </row>
    <row r="445" spans="1:3" x14ac:dyDescent="0.25">
      <c r="A445" s="117"/>
      <c r="B445" s="118"/>
      <c r="C445" s="118"/>
    </row>
    <row r="446" spans="1:3" x14ac:dyDescent="0.25">
      <c r="A446" s="117"/>
      <c r="B446" s="118"/>
      <c r="C446" s="118"/>
    </row>
    <row r="447" spans="1:3" x14ac:dyDescent="0.25">
      <c r="A447" s="117"/>
      <c r="B447" s="118"/>
      <c r="C447" s="118"/>
    </row>
    <row r="448" spans="1:3" x14ac:dyDescent="0.25">
      <c r="A448" s="117"/>
      <c r="B448" s="118"/>
      <c r="C448" s="118"/>
    </row>
    <row r="449" spans="1:3" x14ac:dyDescent="0.25">
      <c r="A449" s="117"/>
      <c r="B449" s="118"/>
      <c r="C449" s="118"/>
    </row>
    <row r="450" spans="1:3" x14ac:dyDescent="0.25">
      <c r="A450" s="117"/>
      <c r="B450" s="118"/>
      <c r="C450" s="118"/>
    </row>
    <row r="451" spans="1:3" x14ac:dyDescent="0.25">
      <c r="A451" s="117"/>
      <c r="B451" s="118"/>
      <c r="C451" s="118"/>
    </row>
    <row r="452" spans="1:3" x14ac:dyDescent="0.25">
      <c r="A452" s="117"/>
      <c r="B452" s="118"/>
      <c r="C452" s="118"/>
    </row>
    <row r="453" spans="1:3" x14ac:dyDescent="0.25">
      <c r="A453" s="117"/>
      <c r="B453" s="118"/>
      <c r="C453" s="118"/>
    </row>
    <row r="454" spans="1:3" x14ac:dyDescent="0.25">
      <c r="A454" s="117"/>
      <c r="B454" s="118"/>
      <c r="C454" s="118"/>
    </row>
    <row r="455" spans="1:3" x14ac:dyDescent="0.25">
      <c r="A455" s="117"/>
      <c r="B455" s="118"/>
      <c r="C455" s="118"/>
    </row>
    <row r="456" spans="1:3" x14ac:dyDescent="0.25">
      <c r="A456" s="117"/>
      <c r="B456" s="118"/>
      <c r="C456" s="118"/>
    </row>
    <row r="457" spans="1:3" x14ac:dyDescent="0.25">
      <c r="A457" s="117"/>
      <c r="B457" s="118"/>
      <c r="C457" s="118"/>
    </row>
    <row r="458" spans="1:3" x14ac:dyDescent="0.25">
      <c r="A458" s="117"/>
      <c r="B458" s="118"/>
      <c r="C458" s="118"/>
    </row>
    <row r="459" spans="1:3" x14ac:dyDescent="0.25">
      <c r="A459" s="117"/>
      <c r="B459" s="118"/>
      <c r="C459" s="118"/>
    </row>
    <row r="460" spans="1:3" x14ac:dyDescent="0.25">
      <c r="A460" s="117"/>
      <c r="B460" s="118"/>
      <c r="C460" s="118"/>
    </row>
    <row r="461" spans="1:3" x14ac:dyDescent="0.25">
      <c r="A461" s="117"/>
      <c r="B461" s="118"/>
      <c r="C461" s="118"/>
    </row>
    <row r="462" spans="1:3" x14ac:dyDescent="0.25">
      <c r="A462" s="117"/>
      <c r="B462" s="118"/>
      <c r="C462" s="118"/>
    </row>
    <row r="463" spans="1:3" x14ac:dyDescent="0.25">
      <c r="A463" s="117"/>
      <c r="B463" s="118"/>
      <c r="C463" s="118"/>
    </row>
    <row r="464" spans="1:3" x14ac:dyDescent="0.25">
      <c r="A464" s="117"/>
      <c r="B464" s="118"/>
      <c r="C464" s="118"/>
    </row>
    <row r="465" spans="1:3" x14ac:dyDescent="0.25">
      <c r="A465" s="117"/>
      <c r="B465" s="118"/>
      <c r="C465" s="118"/>
    </row>
    <row r="466" spans="1:3" x14ac:dyDescent="0.25">
      <c r="A466" s="117"/>
      <c r="B466" s="118"/>
      <c r="C466" s="118"/>
    </row>
    <row r="467" spans="1:3" x14ac:dyDescent="0.25">
      <c r="A467" s="117"/>
      <c r="B467" s="118"/>
      <c r="C467" s="118"/>
    </row>
    <row r="468" spans="1:3" x14ac:dyDescent="0.25">
      <c r="A468" s="117"/>
      <c r="B468" s="118"/>
      <c r="C468" s="118"/>
    </row>
    <row r="469" spans="1:3" x14ac:dyDescent="0.25">
      <c r="A469" s="117"/>
      <c r="B469" s="118"/>
      <c r="C469" s="118"/>
    </row>
    <row r="470" spans="1:3" x14ac:dyDescent="0.25">
      <c r="A470" s="117"/>
      <c r="B470" s="118"/>
      <c r="C470" s="118"/>
    </row>
    <row r="471" spans="1:3" x14ac:dyDescent="0.25">
      <c r="A471" s="117"/>
      <c r="B471" s="118"/>
      <c r="C471" s="118"/>
    </row>
    <row r="472" spans="1:3" x14ac:dyDescent="0.25">
      <c r="A472" s="117"/>
      <c r="B472" s="118"/>
      <c r="C472" s="118"/>
    </row>
    <row r="473" spans="1:3" x14ac:dyDescent="0.25">
      <c r="A473" s="117"/>
      <c r="B473" s="118"/>
      <c r="C473" s="118"/>
    </row>
    <row r="474" spans="1:3" x14ac:dyDescent="0.25">
      <c r="A474" s="117"/>
      <c r="B474" s="118"/>
      <c r="C474" s="118"/>
    </row>
    <row r="475" spans="1:3" x14ac:dyDescent="0.25">
      <c r="A475" s="117"/>
      <c r="B475" s="118"/>
      <c r="C475" s="118"/>
    </row>
    <row r="476" spans="1:3" x14ac:dyDescent="0.25">
      <c r="A476" s="117"/>
      <c r="B476" s="118"/>
      <c r="C476" s="118"/>
    </row>
    <row r="477" spans="1:3" x14ac:dyDescent="0.25">
      <c r="A477" s="117"/>
      <c r="B477" s="118"/>
      <c r="C477" s="118"/>
    </row>
    <row r="478" spans="1:3" x14ac:dyDescent="0.25">
      <c r="A478" s="117"/>
      <c r="B478" s="118"/>
      <c r="C478" s="118"/>
    </row>
    <row r="479" spans="1:3" x14ac:dyDescent="0.25">
      <c r="A479" s="117"/>
      <c r="B479" s="118"/>
      <c r="C479" s="118"/>
    </row>
    <row r="480" spans="1:3" x14ac:dyDescent="0.25">
      <c r="A480" s="117"/>
      <c r="B480" s="118"/>
      <c r="C480" s="118"/>
    </row>
    <row r="481" spans="1:3" x14ac:dyDescent="0.25">
      <c r="A481" s="117"/>
      <c r="B481" s="118"/>
      <c r="C481" s="118"/>
    </row>
    <row r="482" spans="1:3" x14ac:dyDescent="0.25">
      <c r="A482" s="117"/>
      <c r="B482" s="118"/>
      <c r="C482" s="118"/>
    </row>
    <row r="483" spans="1:3" x14ac:dyDescent="0.25">
      <c r="A483" s="117"/>
      <c r="B483" s="118"/>
      <c r="C483" s="118"/>
    </row>
    <row r="484" spans="1:3" x14ac:dyDescent="0.25">
      <c r="A484" s="117"/>
      <c r="B484" s="118"/>
      <c r="C484" s="118"/>
    </row>
    <row r="485" spans="1:3" x14ac:dyDescent="0.25">
      <c r="A485" s="117"/>
      <c r="B485" s="118"/>
      <c r="C485" s="118"/>
    </row>
    <row r="486" spans="1:3" x14ac:dyDescent="0.25">
      <c r="A486" s="117"/>
      <c r="B486" s="118"/>
      <c r="C486" s="118"/>
    </row>
    <row r="487" spans="1:3" x14ac:dyDescent="0.25">
      <c r="A487" s="117"/>
      <c r="B487" s="118"/>
      <c r="C487" s="118"/>
    </row>
    <row r="488" spans="1:3" x14ac:dyDescent="0.25">
      <c r="A488" s="117"/>
      <c r="B488" s="118"/>
      <c r="C488" s="118"/>
    </row>
    <row r="489" spans="1:3" x14ac:dyDescent="0.25">
      <c r="A489" s="117"/>
      <c r="B489" s="118"/>
      <c r="C489" s="118"/>
    </row>
    <row r="490" spans="1:3" x14ac:dyDescent="0.25">
      <c r="A490" s="117"/>
      <c r="B490" s="118"/>
      <c r="C490" s="118"/>
    </row>
    <row r="491" spans="1:3" x14ac:dyDescent="0.25">
      <c r="A491" s="117"/>
      <c r="B491" s="118"/>
      <c r="C491" s="118"/>
    </row>
    <row r="492" spans="1:3" x14ac:dyDescent="0.25">
      <c r="A492" s="117"/>
      <c r="B492" s="118"/>
      <c r="C492" s="118"/>
    </row>
    <row r="493" spans="1:3" x14ac:dyDescent="0.25">
      <c r="A493" s="117"/>
      <c r="B493" s="118"/>
      <c r="C493" s="118"/>
    </row>
    <row r="494" spans="1:3" x14ac:dyDescent="0.25">
      <c r="A494" s="117"/>
      <c r="B494" s="118"/>
      <c r="C494" s="118"/>
    </row>
    <row r="495" spans="1:3" x14ac:dyDescent="0.25">
      <c r="A495" s="117"/>
      <c r="B495" s="118"/>
      <c r="C495" s="118"/>
    </row>
    <row r="496" spans="1:3" x14ac:dyDescent="0.25">
      <c r="A496" s="117"/>
      <c r="B496" s="118"/>
      <c r="C496" s="118"/>
    </row>
    <row r="497" spans="1:3" x14ac:dyDescent="0.25">
      <c r="A497" s="117"/>
      <c r="B497" s="118"/>
      <c r="C497" s="118"/>
    </row>
    <row r="498" spans="1:3" x14ac:dyDescent="0.25">
      <c r="A498" s="117"/>
      <c r="B498" s="118"/>
      <c r="C498" s="118"/>
    </row>
    <row r="499" spans="1:3" x14ac:dyDescent="0.25">
      <c r="A499" s="117"/>
      <c r="B499" s="118"/>
      <c r="C499" s="118"/>
    </row>
    <row r="500" spans="1:3" x14ac:dyDescent="0.25">
      <c r="A500" s="117"/>
      <c r="B500" s="118"/>
      <c r="C500" s="118"/>
    </row>
    <row r="501" spans="1:3" x14ac:dyDescent="0.25">
      <c r="A501" s="117"/>
      <c r="B501" s="118"/>
      <c r="C501" s="118"/>
    </row>
    <row r="502" spans="1:3" x14ac:dyDescent="0.25">
      <c r="A502" s="117"/>
      <c r="B502" s="118"/>
      <c r="C502" s="118"/>
    </row>
    <row r="503" spans="1:3" x14ac:dyDescent="0.25">
      <c r="A503" s="117"/>
      <c r="B503" s="118"/>
      <c r="C503" s="118"/>
    </row>
    <row r="504" spans="1:3" x14ac:dyDescent="0.25">
      <c r="A504" s="117"/>
      <c r="B504" s="118"/>
      <c r="C504" s="118"/>
    </row>
    <row r="505" spans="1:3" x14ac:dyDescent="0.25">
      <c r="A505" s="117"/>
      <c r="B505" s="118"/>
      <c r="C505" s="118"/>
    </row>
    <row r="506" spans="1:3" x14ac:dyDescent="0.25">
      <c r="A506" s="117"/>
      <c r="B506" s="118"/>
      <c r="C506" s="118"/>
    </row>
    <row r="507" spans="1:3" x14ac:dyDescent="0.25">
      <c r="A507" s="117"/>
      <c r="B507" s="118"/>
      <c r="C507" s="118"/>
    </row>
    <row r="508" spans="1:3" x14ac:dyDescent="0.25">
      <c r="A508" s="117"/>
      <c r="B508" s="118"/>
      <c r="C508" s="118"/>
    </row>
    <row r="509" spans="1:3" x14ac:dyDescent="0.25">
      <c r="A509" s="117"/>
      <c r="B509" s="118"/>
      <c r="C509" s="118"/>
    </row>
    <row r="510" spans="1:3" x14ac:dyDescent="0.25">
      <c r="A510" s="117"/>
      <c r="B510" s="118"/>
      <c r="C510" s="118"/>
    </row>
    <row r="511" spans="1:3" x14ac:dyDescent="0.25">
      <c r="A511" s="117"/>
      <c r="B511" s="118"/>
      <c r="C511" s="118"/>
    </row>
    <row r="512" spans="1:3" x14ac:dyDescent="0.25">
      <c r="A512" s="117"/>
      <c r="B512" s="118"/>
      <c r="C512" s="118"/>
    </row>
    <row r="513" spans="1:3" x14ac:dyDescent="0.25">
      <c r="A513" s="117"/>
      <c r="B513" s="118"/>
      <c r="C513" s="118"/>
    </row>
    <row r="514" spans="1:3" x14ac:dyDescent="0.25">
      <c r="A514" s="117"/>
      <c r="B514" s="118"/>
      <c r="C514" s="118"/>
    </row>
    <row r="515" spans="1:3" x14ac:dyDescent="0.25">
      <c r="A515" s="117"/>
      <c r="B515" s="118"/>
      <c r="C515" s="118"/>
    </row>
    <row r="516" spans="1:3" x14ac:dyDescent="0.25">
      <c r="A516" s="117"/>
      <c r="B516" s="118"/>
      <c r="C516" s="118"/>
    </row>
    <row r="517" spans="1:3" x14ac:dyDescent="0.25">
      <c r="A517" s="117"/>
      <c r="B517" s="118"/>
      <c r="C517" s="118"/>
    </row>
    <row r="518" spans="1:3" x14ac:dyDescent="0.25">
      <c r="A518" s="117"/>
      <c r="B518" s="118"/>
      <c r="C518" s="118"/>
    </row>
    <row r="519" spans="1:3" x14ac:dyDescent="0.25">
      <c r="A519" s="117"/>
      <c r="B519" s="118"/>
      <c r="C519" s="118"/>
    </row>
    <row r="520" spans="1:3" x14ac:dyDescent="0.25">
      <c r="A520" s="117"/>
      <c r="B520" s="118"/>
      <c r="C520" s="118"/>
    </row>
    <row r="521" spans="1:3" x14ac:dyDescent="0.25">
      <c r="A521" s="117"/>
      <c r="B521" s="118"/>
      <c r="C521" s="118"/>
    </row>
    <row r="522" spans="1:3" x14ac:dyDescent="0.25">
      <c r="A522" s="117"/>
      <c r="B522" s="118"/>
      <c r="C522" s="118"/>
    </row>
    <row r="523" spans="1:3" x14ac:dyDescent="0.25">
      <c r="A523" s="117"/>
      <c r="B523" s="118"/>
      <c r="C523" s="118"/>
    </row>
    <row r="524" spans="1:3" x14ac:dyDescent="0.25">
      <c r="A524" s="117"/>
      <c r="B524" s="118"/>
      <c r="C524" s="118"/>
    </row>
    <row r="525" spans="1:3" x14ac:dyDescent="0.25">
      <c r="A525" s="117"/>
      <c r="B525" s="118"/>
      <c r="C525" s="118"/>
    </row>
    <row r="526" spans="1:3" x14ac:dyDescent="0.25">
      <c r="A526" s="117"/>
      <c r="B526" s="118"/>
      <c r="C526" s="118"/>
    </row>
    <row r="527" spans="1:3" x14ac:dyDescent="0.25">
      <c r="A527" s="117"/>
      <c r="B527" s="118"/>
      <c r="C527" s="118"/>
    </row>
    <row r="528" spans="1:3" x14ac:dyDescent="0.25">
      <c r="A528" s="117"/>
      <c r="B528" s="118"/>
      <c r="C528" s="118"/>
    </row>
    <row r="529" spans="1:3" x14ac:dyDescent="0.25">
      <c r="A529" s="117"/>
      <c r="B529" s="118"/>
      <c r="C529" s="118"/>
    </row>
    <row r="530" spans="1:3" x14ac:dyDescent="0.25">
      <c r="A530" s="117"/>
      <c r="B530" s="118"/>
      <c r="C530" s="118"/>
    </row>
    <row r="531" spans="1:3" x14ac:dyDescent="0.25">
      <c r="A531" s="117"/>
      <c r="B531" s="118"/>
      <c r="C531" s="118"/>
    </row>
    <row r="532" spans="1:3" x14ac:dyDescent="0.25">
      <c r="A532" s="117"/>
      <c r="B532" s="118"/>
      <c r="C532" s="118"/>
    </row>
    <row r="533" spans="1:3" x14ac:dyDescent="0.25">
      <c r="A533" s="117"/>
      <c r="B533" s="118"/>
      <c r="C533" s="118"/>
    </row>
    <row r="534" spans="1:3" x14ac:dyDescent="0.25">
      <c r="A534" s="117"/>
      <c r="B534" s="118"/>
      <c r="C534" s="118"/>
    </row>
    <row r="535" spans="1:3" x14ac:dyDescent="0.25">
      <c r="A535" s="117"/>
      <c r="B535" s="118"/>
      <c r="C535" s="118"/>
    </row>
    <row r="536" spans="1:3" x14ac:dyDescent="0.25">
      <c r="A536" s="117"/>
      <c r="B536" s="118"/>
      <c r="C536" s="118"/>
    </row>
    <row r="537" spans="1:3" x14ac:dyDescent="0.25">
      <c r="A537" s="117"/>
      <c r="B537" s="118"/>
      <c r="C537" s="118"/>
    </row>
    <row r="538" spans="1:3" x14ac:dyDescent="0.25">
      <c r="A538" s="117"/>
      <c r="B538" s="118"/>
      <c r="C538" s="118"/>
    </row>
    <row r="539" spans="1:3" x14ac:dyDescent="0.25">
      <c r="A539" s="117"/>
      <c r="B539" s="118"/>
      <c r="C539" s="118"/>
    </row>
    <row r="540" spans="1:3" x14ac:dyDescent="0.25">
      <c r="A540" s="117"/>
      <c r="B540" s="118"/>
      <c r="C540" s="118"/>
    </row>
    <row r="541" spans="1:3" x14ac:dyDescent="0.25">
      <c r="A541" s="117"/>
      <c r="B541" s="118"/>
      <c r="C541" s="118"/>
    </row>
    <row r="542" spans="1:3" x14ac:dyDescent="0.25">
      <c r="A542" s="117"/>
      <c r="B542" s="118"/>
      <c r="C542" s="118"/>
    </row>
    <row r="543" spans="1:3" x14ac:dyDescent="0.25">
      <c r="A543" s="117"/>
      <c r="B543" s="118"/>
      <c r="C543" s="118"/>
    </row>
    <row r="544" spans="1:3" x14ac:dyDescent="0.25">
      <c r="A544" s="117"/>
      <c r="B544" s="118"/>
      <c r="C544" s="118"/>
    </row>
    <row r="545" spans="1:3" x14ac:dyDescent="0.25">
      <c r="A545" s="117"/>
      <c r="B545" s="118"/>
      <c r="C545" s="118"/>
    </row>
    <row r="546" spans="1:3" x14ac:dyDescent="0.25">
      <c r="A546" s="117"/>
      <c r="B546" s="118"/>
      <c r="C546" s="118"/>
    </row>
    <row r="547" spans="1:3" x14ac:dyDescent="0.25">
      <c r="A547" s="117"/>
      <c r="B547" s="118"/>
      <c r="C547" s="118"/>
    </row>
    <row r="548" spans="1:3" x14ac:dyDescent="0.25">
      <c r="A548" s="117"/>
      <c r="B548" s="118"/>
      <c r="C548" s="118"/>
    </row>
    <row r="549" spans="1:3" x14ac:dyDescent="0.25">
      <c r="A549" s="117"/>
      <c r="B549" s="118"/>
      <c r="C549" s="118"/>
    </row>
    <row r="550" spans="1:3" x14ac:dyDescent="0.25">
      <c r="A550" s="117"/>
      <c r="B550" s="118"/>
      <c r="C550" s="118"/>
    </row>
    <row r="551" spans="1:3" x14ac:dyDescent="0.25">
      <c r="A551" s="117"/>
      <c r="B551" s="118"/>
      <c r="C551" s="118"/>
    </row>
    <row r="552" spans="1:3" x14ac:dyDescent="0.25">
      <c r="A552" s="117"/>
      <c r="B552" s="118"/>
      <c r="C552" s="118"/>
    </row>
    <row r="553" spans="1:3" x14ac:dyDescent="0.25">
      <c r="A553" s="117"/>
      <c r="B553" s="118"/>
      <c r="C553" s="118"/>
    </row>
    <row r="554" spans="1:3" x14ac:dyDescent="0.25">
      <c r="A554" s="117"/>
      <c r="B554" s="118"/>
      <c r="C554" s="118"/>
    </row>
    <row r="555" spans="1:3" x14ac:dyDescent="0.25">
      <c r="A555" s="117"/>
      <c r="B555" s="118"/>
      <c r="C555" s="118"/>
    </row>
    <row r="556" spans="1:3" x14ac:dyDescent="0.25">
      <c r="A556" s="117"/>
      <c r="B556" s="118"/>
      <c r="C556" s="118"/>
    </row>
    <row r="557" spans="1:3" x14ac:dyDescent="0.25">
      <c r="A557" s="117"/>
      <c r="B557" s="118"/>
      <c r="C557" s="118"/>
    </row>
    <row r="558" spans="1:3" x14ac:dyDescent="0.25">
      <c r="A558" s="117"/>
      <c r="B558" s="118"/>
      <c r="C558" s="118"/>
    </row>
    <row r="559" spans="1:3" x14ac:dyDescent="0.25">
      <c r="A559" s="117"/>
      <c r="B559" s="118"/>
      <c r="C559" s="118"/>
    </row>
    <row r="560" spans="1:3" x14ac:dyDescent="0.25">
      <c r="A560" s="117"/>
      <c r="B560" s="118"/>
      <c r="C560" s="118"/>
    </row>
    <row r="561" spans="1:3" x14ac:dyDescent="0.25">
      <c r="A561" s="117"/>
      <c r="B561" s="118"/>
      <c r="C561" s="118"/>
    </row>
    <row r="562" spans="1:3" x14ac:dyDescent="0.25">
      <c r="A562" s="117"/>
      <c r="B562" s="118"/>
      <c r="C562" s="118"/>
    </row>
    <row r="563" spans="1:3" x14ac:dyDescent="0.25">
      <c r="A563" s="117"/>
      <c r="B563" s="118"/>
      <c r="C563" s="118"/>
    </row>
    <row r="564" spans="1:3" x14ac:dyDescent="0.25">
      <c r="A564" s="117"/>
      <c r="B564" s="118"/>
      <c r="C564" s="118"/>
    </row>
    <row r="565" spans="1:3" x14ac:dyDescent="0.25">
      <c r="A565" s="117"/>
      <c r="B565" s="118"/>
      <c r="C565" s="118"/>
    </row>
    <row r="566" spans="1:3" x14ac:dyDescent="0.25">
      <c r="A566" s="117"/>
      <c r="B566" s="118"/>
      <c r="C566" s="118"/>
    </row>
    <row r="567" spans="1:3" x14ac:dyDescent="0.25">
      <c r="A567" s="117"/>
      <c r="B567" s="118"/>
      <c r="C567" s="118"/>
    </row>
    <row r="568" spans="1:3" x14ac:dyDescent="0.25">
      <c r="A568" s="117"/>
      <c r="B568" s="118"/>
      <c r="C568" s="118"/>
    </row>
    <row r="569" spans="1:3" x14ac:dyDescent="0.25">
      <c r="A569" s="117"/>
      <c r="B569" s="118"/>
      <c r="C569" s="118"/>
    </row>
    <row r="570" spans="1:3" x14ac:dyDescent="0.25">
      <c r="A570" s="117"/>
      <c r="B570" s="118"/>
      <c r="C570" s="118"/>
    </row>
    <row r="571" spans="1:3" x14ac:dyDescent="0.25">
      <c r="A571" s="117"/>
      <c r="B571" s="118"/>
      <c r="C571" s="118"/>
    </row>
    <row r="572" spans="1:3" x14ac:dyDescent="0.25">
      <c r="A572" s="117"/>
      <c r="B572" s="118"/>
      <c r="C572" s="118"/>
    </row>
    <row r="573" spans="1:3" x14ac:dyDescent="0.25">
      <c r="A573" s="117"/>
      <c r="B573" s="118"/>
      <c r="C573" s="118"/>
    </row>
    <row r="574" spans="1:3" x14ac:dyDescent="0.25">
      <c r="A574" s="117"/>
      <c r="B574" s="118"/>
      <c r="C574" s="118"/>
    </row>
    <row r="575" spans="1:3" x14ac:dyDescent="0.25">
      <c r="A575" s="117"/>
      <c r="B575" s="118"/>
      <c r="C575" s="118"/>
    </row>
    <row r="576" spans="1:3" x14ac:dyDescent="0.25">
      <c r="A576" s="117"/>
      <c r="B576" s="118"/>
      <c r="C576" s="118"/>
    </row>
    <row r="577" spans="1:3" x14ac:dyDescent="0.25">
      <c r="A577" s="117"/>
      <c r="B577" s="118"/>
      <c r="C577" s="118"/>
    </row>
    <row r="578" spans="1:3" x14ac:dyDescent="0.25">
      <c r="A578" s="117"/>
      <c r="B578" s="118"/>
      <c r="C578" s="118"/>
    </row>
    <row r="579" spans="1:3" x14ac:dyDescent="0.25">
      <c r="A579" s="117"/>
      <c r="B579" s="118"/>
      <c r="C579" s="118"/>
    </row>
    <row r="580" spans="1:3" x14ac:dyDescent="0.25">
      <c r="A580" s="117"/>
      <c r="B580" s="118"/>
      <c r="C580" s="118"/>
    </row>
    <row r="581" spans="1:3" x14ac:dyDescent="0.25">
      <c r="A581" s="117"/>
      <c r="B581" s="118"/>
      <c r="C581" s="118"/>
    </row>
    <row r="582" spans="1:3" x14ac:dyDescent="0.25">
      <c r="A582" s="117"/>
      <c r="B582" s="118"/>
      <c r="C582" s="118"/>
    </row>
    <row r="583" spans="1:3" x14ac:dyDescent="0.25">
      <c r="A583" s="117"/>
      <c r="B583" s="118"/>
      <c r="C583" s="118"/>
    </row>
    <row r="584" spans="1:3" x14ac:dyDescent="0.25">
      <c r="A584" s="117"/>
      <c r="B584" s="118"/>
      <c r="C584" s="118"/>
    </row>
    <row r="585" spans="1:3" x14ac:dyDescent="0.25">
      <c r="A585" s="117"/>
      <c r="B585" s="118"/>
      <c r="C585" s="118"/>
    </row>
    <row r="586" spans="1:3" x14ac:dyDescent="0.25">
      <c r="A586" s="117"/>
      <c r="B586" s="118"/>
      <c r="C586" s="118"/>
    </row>
    <row r="587" spans="1:3" x14ac:dyDescent="0.25">
      <c r="A587" s="117"/>
      <c r="B587" s="118"/>
      <c r="C587" s="118"/>
    </row>
    <row r="588" spans="1:3" x14ac:dyDescent="0.25">
      <c r="A588" s="117"/>
      <c r="B588" s="118"/>
      <c r="C588" s="118"/>
    </row>
    <row r="589" spans="1:3" x14ac:dyDescent="0.25">
      <c r="A589" s="117"/>
      <c r="B589" s="118"/>
      <c r="C589" s="118"/>
    </row>
    <row r="590" spans="1:3" x14ac:dyDescent="0.25">
      <c r="A590" s="117"/>
      <c r="B590" s="118"/>
      <c r="C590" s="118"/>
    </row>
    <row r="591" spans="1:3" x14ac:dyDescent="0.25">
      <c r="A591" s="117"/>
      <c r="B591" s="118"/>
      <c r="C591" s="118"/>
    </row>
    <row r="592" spans="1:3" x14ac:dyDescent="0.25">
      <c r="A592" s="117"/>
      <c r="B592" s="118"/>
      <c r="C592" s="118"/>
    </row>
    <row r="593" spans="1:3" x14ac:dyDescent="0.25">
      <c r="A593" s="117"/>
      <c r="B593" s="118"/>
      <c r="C593" s="118"/>
    </row>
    <row r="594" spans="1:3" x14ac:dyDescent="0.25">
      <c r="A594" s="117"/>
      <c r="B594" s="118"/>
      <c r="C594" s="118"/>
    </row>
    <row r="595" spans="1:3" x14ac:dyDescent="0.25">
      <c r="A595" s="117"/>
      <c r="B595" s="118"/>
      <c r="C595" s="118"/>
    </row>
    <row r="596" spans="1:3" x14ac:dyDescent="0.25">
      <c r="A596" s="117"/>
      <c r="B596" s="118"/>
      <c r="C596" s="118"/>
    </row>
    <row r="597" spans="1:3" x14ac:dyDescent="0.25">
      <c r="A597" s="117"/>
      <c r="B597" s="118"/>
      <c r="C597" s="118"/>
    </row>
    <row r="598" spans="1:3" x14ac:dyDescent="0.25">
      <c r="A598" s="117"/>
      <c r="B598" s="118"/>
      <c r="C598" s="118"/>
    </row>
    <row r="599" spans="1:3" x14ac:dyDescent="0.25">
      <c r="A599" s="117"/>
      <c r="B599" s="118"/>
      <c r="C599" s="118"/>
    </row>
    <row r="600" spans="1:3" x14ac:dyDescent="0.25">
      <c r="A600" s="117"/>
      <c r="B600" s="118"/>
      <c r="C600" s="118"/>
    </row>
    <row r="601" spans="1:3" x14ac:dyDescent="0.25">
      <c r="A601" s="117"/>
      <c r="B601" s="118"/>
      <c r="C601" s="118"/>
    </row>
    <row r="602" spans="1:3" x14ac:dyDescent="0.25">
      <c r="A602" s="117"/>
      <c r="B602" s="118"/>
      <c r="C602" s="118"/>
    </row>
    <row r="603" spans="1:3" x14ac:dyDescent="0.25">
      <c r="A603" s="117"/>
      <c r="B603" s="118"/>
      <c r="C603" s="118"/>
    </row>
    <row r="604" spans="1:3" x14ac:dyDescent="0.25">
      <c r="A604" s="117"/>
      <c r="B604" s="118"/>
      <c r="C604" s="118"/>
    </row>
    <row r="605" spans="1:3" x14ac:dyDescent="0.25">
      <c r="A605" s="117"/>
      <c r="B605" s="118"/>
      <c r="C605" s="118"/>
    </row>
    <row r="606" spans="1:3" x14ac:dyDescent="0.25">
      <c r="A606" s="117"/>
      <c r="B606" s="118"/>
      <c r="C606" s="118"/>
    </row>
    <row r="607" spans="1:3" x14ac:dyDescent="0.25">
      <c r="A607" s="117"/>
      <c r="B607" s="118"/>
      <c r="C607" s="118"/>
    </row>
    <row r="608" spans="1:3" x14ac:dyDescent="0.25">
      <c r="A608" s="117"/>
      <c r="B608" s="118"/>
      <c r="C608" s="118"/>
    </row>
    <row r="609" spans="1:3" x14ac:dyDescent="0.25">
      <c r="A609" s="117"/>
      <c r="B609" s="118"/>
      <c r="C609" s="118"/>
    </row>
    <row r="610" spans="1:3" x14ac:dyDescent="0.25">
      <c r="A610" s="117"/>
      <c r="B610" s="118"/>
      <c r="C610" s="118"/>
    </row>
    <row r="611" spans="1:3" x14ac:dyDescent="0.25">
      <c r="A611" s="117"/>
      <c r="B611" s="118"/>
      <c r="C611" s="118"/>
    </row>
    <row r="612" spans="1:3" x14ac:dyDescent="0.25">
      <c r="A612" s="117"/>
      <c r="B612" s="118"/>
      <c r="C612" s="118"/>
    </row>
    <row r="613" spans="1:3" x14ac:dyDescent="0.25">
      <c r="A613" s="117"/>
      <c r="B613" s="118"/>
      <c r="C613" s="118"/>
    </row>
    <row r="614" spans="1:3" x14ac:dyDescent="0.25">
      <c r="A614" s="117"/>
      <c r="B614" s="118"/>
      <c r="C614" s="118"/>
    </row>
    <row r="615" spans="1:3" x14ac:dyDescent="0.25">
      <c r="A615" s="117"/>
      <c r="B615" s="118"/>
      <c r="C615" s="118"/>
    </row>
    <row r="616" spans="1:3" x14ac:dyDescent="0.25">
      <c r="A616" s="117"/>
      <c r="B616" s="118"/>
      <c r="C616" s="118"/>
    </row>
    <row r="617" spans="1:3" x14ac:dyDescent="0.25">
      <c r="A617" s="117"/>
      <c r="B617" s="118"/>
      <c r="C617" s="118"/>
    </row>
    <row r="618" spans="1:3" x14ac:dyDescent="0.25">
      <c r="A618" s="117"/>
      <c r="B618" s="118"/>
      <c r="C618" s="118"/>
    </row>
    <row r="619" spans="1:3" x14ac:dyDescent="0.25">
      <c r="A619" s="117"/>
      <c r="B619" s="118"/>
      <c r="C619" s="118"/>
    </row>
    <row r="620" spans="1:3" x14ac:dyDescent="0.25">
      <c r="A620" s="117"/>
      <c r="B620" s="118"/>
      <c r="C620" s="118"/>
    </row>
    <row r="621" spans="1:3" x14ac:dyDescent="0.25">
      <c r="A621" s="117"/>
      <c r="B621" s="118"/>
      <c r="C621" s="118"/>
    </row>
    <row r="622" spans="1:3" x14ac:dyDescent="0.25">
      <c r="A622" s="117"/>
      <c r="B622" s="118"/>
      <c r="C622" s="118"/>
    </row>
    <row r="623" spans="1:3" x14ac:dyDescent="0.25">
      <c r="A623" s="117"/>
      <c r="B623" s="118"/>
      <c r="C623" s="118"/>
    </row>
    <row r="624" spans="1:3" x14ac:dyDescent="0.25">
      <c r="A624" s="117"/>
      <c r="B624" s="118"/>
      <c r="C624" s="118"/>
    </row>
    <row r="625" spans="1:3" x14ac:dyDescent="0.25">
      <c r="A625" s="117"/>
      <c r="B625" s="118"/>
      <c r="C625" s="118"/>
    </row>
    <row r="626" spans="1:3" x14ac:dyDescent="0.25">
      <c r="A626" s="117"/>
      <c r="B626" s="118"/>
      <c r="C626" s="118"/>
    </row>
    <row r="627" spans="1:3" x14ac:dyDescent="0.25">
      <c r="A627" s="117"/>
      <c r="B627" s="118"/>
      <c r="C627" s="118"/>
    </row>
    <row r="628" spans="1:3" x14ac:dyDescent="0.25">
      <c r="A628" s="117"/>
      <c r="B628" s="118"/>
      <c r="C628" s="118"/>
    </row>
    <row r="629" spans="1:3" x14ac:dyDescent="0.25">
      <c r="A629" s="117"/>
      <c r="B629" s="118"/>
      <c r="C629" s="118"/>
    </row>
    <row r="630" spans="1:3" x14ac:dyDescent="0.25">
      <c r="A630" s="117"/>
      <c r="B630" s="118"/>
      <c r="C630" s="118"/>
    </row>
    <row r="631" spans="1:3" x14ac:dyDescent="0.25">
      <c r="A631" s="117"/>
      <c r="B631" s="118"/>
      <c r="C631" s="118"/>
    </row>
    <row r="632" spans="1:3" x14ac:dyDescent="0.25">
      <c r="A632" s="117"/>
      <c r="B632" s="118"/>
      <c r="C632" s="118"/>
    </row>
    <row r="633" spans="1:3" x14ac:dyDescent="0.25">
      <c r="A633" s="117"/>
      <c r="B633" s="118"/>
      <c r="C633" s="118"/>
    </row>
    <row r="634" spans="1:3" x14ac:dyDescent="0.25">
      <c r="A634" s="117"/>
      <c r="B634" s="118"/>
      <c r="C634" s="118"/>
    </row>
    <row r="635" spans="1:3" x14ac:dyDescent="0.25">
      <c r="A635" s="117"/>
      <c r="B635" s="118"/>
      <c r="C635" s="118"/>
    </row>
    <row r="636" spans="1:3" x14ac:dyDescent="0.25">
      <c r="A636" s="117"/>
      <c r="B636" s="118"/>
      <c r="C636" s="118"/>
    </row>
    <row r="637" spans="1:3" x14ac:dyDescent="0.25">
      <c r="A637" s="117"/>
      <c r="B637" s="118"/>
      <c r="C637" s="118"/>
    </row>
    <row r="638" spans="1:3" x14ac:dyDescent="0.25">
      <c r="A638" s="117"/>
      <c r="B638" s="118"/>
      <c r="C638" s="118"/>
    </row>
    <row r="639" spans="1:3" x14ac:dyDescent="0.25">
      <c r="A639" s="117"/>
      <c r="B639" s="118"/>
      <c r="C639" s="118"/>
    </row>
    <row r="640" spans="1:3" x14ac:dyDescent="0.25">
      <c r="A640" s="117"/>
      <c r="B640" s="118"/>
      <c r="C640" s="118"/>
    </row>
    <row r="641" spans="1:3" x14ac:dyDescent="0.25">
      <c r="A641" s="117"/>
      <c r="B641" s="118"/>
      <c r="C641" s="118"/>
    </row>
    <row r="642" spans="1:3" x14ac:dyDescent="0.25">
      <c r="A642" s="117"/>
      <c r="B642" s="118"/>
      <c r="C642" s="118"/>
    </row>
    <row r="643" spans="1:3" x14ac:dyDescent="0.25">
      <c r="A643" s="117"/>
      <c r="B643" s="118"/>
      <c r="C643" s="118"/>
    </row>
    <row r="644" spans="1:3" x14ac:dyDescent="0.25">
      <c r="A644" s="117"/>
      <c r="B644" s="118"/>
      <c r="C644" s="118"/>
    </row>
    <row r="645" spans="1:3" x14ac:dyDescent="0.25">
      <c r="A645" s="117"/>
      <c r="B645" s="118"/>
      <c r="C645" s="118"/>
    </row>
    <row r="646" spans="1:3" x14ac:dyDescent="0.25">
      <c r="A646" s="117"/>
      <c r="B646" s="118"/>
      <c r="C646" s="118"/>
    </row>
    <row r="647" spans="1:3" x14ac:dyDescent="0.25">
      <c r="A647" s="117"/>
      <c r="B647" s="118"/>
      <c r="C647" s="118"/>
    </row>
    <row r="648" spans="1:3" x14ac:dyDescent="0.25">
      <c r="A648" s="117"/>
      <c r="B648" s="118"/>
      <c r="C648" s="118"/>
    </row>
    <row r="649" spans="1:3" x14ac:dyDescent="0.25">
      <c r="A649" s="117"/>
      <c r="B649" s="118"/>
      <c r="C649" s="118"/>
    </row>
    <row r="650" spans="1:3" x14ac:dyDescent="0.25">
      <c r="A650" s="117"/>
      <c r="B650" s="118"/>
      <c r="C650" s="118"/>
    </row>
    <row r="651" spans="1:3" x14ac:dyDescent="0.25">
      <c r="A651" s="117"/>
      <c r="B651" s="118"/>
      <c r="C651" s="118"/>
    </row>
    <row r="652" spans="1:3" x14ac:dyDescent="0.25">
      <c r="A652" s="117"/>
      <c r="B652" s="118"/>
      <c r="C652" s="118"/>
    </row>
    <row r="653" spans="1:3" x14ac:dyDescent="0.25">
      <c r="A653" s="117"/>
      <c r="B653" s="118"/>
      <c r="C653" s="118"/>
    </row>
    <row r="654" spans="1:3" x14ac:dyDescent="0.25">
      <c r="A654" s="117"/>
      <c r="B654" s="118"/>
      <c r="C654" s="118"/>
    </row>
    <row r="655" spans="1:3" x14ac:dyDescent="0.25">
      <c r="A655" s="117"/>
      <c r="B655" s="118"/>
      <c r="C655" s="118"/>
    </row>
    <row r="656" spans="1:3" x14ac:dyDescent="0.25">
      <c r="A656" s="117"/>
      <c r="B656" s="118"/>
      <c r="C656" s="118"/>
    </row>
    <row r="657" spans="1:3" x14ac:dyDescent="0.25">
      <c r="A657" s="117"/>
      <c r="B657" s="118"/>
      <c r="C657" s="118"/>
    </row>
    <row r="658" spans="1:3" x14ac:dyDescent="0.25">
      <c r="A658" s="117"/>
      <c r="B658" s="118"/>
      <c r="C658" s="118"/>
    </row>
    <row r="659" spans="1:3" x14ac:dyDescent="0.25">
      <c r="A659" s="117"/>
      <c r="B659" s="118"/>
      <c r="C659" s="118"/>
    </row>
    <row r="660" spans="1:3" x14ac:dyDescent="0.25">
      <c r="A660" s="117"/>
      <c r="B660" s="118"/>
      <c r="C660" s="118"/>
    </row>
    <row r="661" spans="1:3" x14ac:dyDescent="0.25">
      <c r="A661" s="117"/>
      <c r="B661" s="118"/>
      <c r="C661" s="118"/>
    </row>
    <row r="662" spans="1:3" x14ac:dyDescent="0.25">
      <c r="A662" s="117"/>
      <c r="B662" s="118"/>
      <c r="C662" s="118"/>
    </row>
    <row r="663" spans="1:3" x14ac:dyDescent="0.25">
      <c r="A663" s="117"/>
      <c r="B663" s="118"/>
      <c r="C663" s="118"/>
    </row>
    <row r="664" spans="1:3" x14ac:dyDescent="0.25">
      <c r="A664" s="117"/>
      <c r="B664" s="118"/>
      <c r="C664" s="118"/>
    </row>
    <row r="665" spans="1:3" x14ac:dyDescent="0.25">
      <c r="A665" s="117"/>
      <c r="B665" s="118"/>
      <c r="C665" s="118"/>
    </row>
    <row r="666" spans="1:3" x14ac:dyDescent="0.25">
      <c r="A666" s="117"/>
      <c r="B666" s="118"/>
      <c r="C666" s="118"/>
    </row>
    <row r="667" spans="1:3" x14ac:dyDescent="0.25">
      <c r="A667" s="117"/>
      <c r="B667" s="118"/>
      <c r="C667" s="118"/>
    </row>
    <row r="668" spans="1:3" x14ac:dyDescent="0.25">
      <c r="A668" s="117"/>
      <c r="B668" s="118"/>
      <c r="C668" s="118"/>
    </row>
    <row r="669" spans="1:3" x14ac:dyDescent="0.25">
      <c r="A669" s="117"/>
      <c r="B669" s="118"/>
      <c r="C669" s="118"/>
    </row>
    <row r="670" spans="1:3" x14ac:dyDescent="0.25">
      <c r="A670" s="117"/>
      <c r="B670" s="118"/>
      <c r="C670" s="118"/>
    </row>
    <row r="671" spans="1:3" x14ac:dyDescent="0.25">
      <c r="A671" s="117"/>
      <c r="B671" s="118"/>
      <c r="C671" s="118"/>
    </row>
    <row r="672" spans="1:3" x14ac:dyDescent="0.25">
      <c r="A672" s="117"/>
      <c r="B672" s="118"/>
      <c r="C672" s="118"/>
    </row>
    <row r="673" spans="1:3" x14ac:dyDescent="0.25">
      <c r="A673" s="117"/>
      <c r="B673" s="118"/>
      <c r="C673" s="118"/>
    </row>
    <row r="674" spans="1:3" x14ac:dyDescent="0.25">
      <c r="A674" s="117"/>
      <c r="B674" s="118"/>
      <c r="C674" s="118"/>
    </row>
    <row r="675" spans="1:3" x14ac:dyDescent="0.25">
      <c r="A675" s="117"/>
      <c r="B675" s="118"/>
      <c r="C675" s="118"/>
    </row>
    <row r="676" spans="1:3" x14ac:dyDescent="0.25">
      <c r="A676" s="117"/>
      <c r="B676" s="118"/>
      <c r="C676" s="118"/>
    </row>
    <row r="677" spans="1:3" x14ac:dyDescent="0.25">
      <c r="A677" s="117"/>
      <c r="B677" s="118"/>
      <c r="C677" s="118"/>
    </row>
    <row r="678" spans="1:3" x14ac:dyDescent="0.25">
      <c r="A678" s="117"/>
      <c r="B678" s="118"/>
      <c r="C678" s="118"/>
    </row>
    <row r="679" spans="1:3" x14ac:dyDescent="0.25">
      <c r="A679" s="117"/>
      <c r="B679" s="118"/>
      <c r="C679" s="118"/>
    </row>
    <row r="680" spans="1:3" x14ac:dyDescent="0.25">
      <c r="A680" s="117"/>
      <c r="B680" s="118"/>
      <c r="C680" s="118"/>
    </row>
    <row r="681" spans="1:3" x14ac:dyDescent="0.25">
      <c r="A681" s="117"/>
      <c r="B681" s="118"/>
      <c r="C681" s="118"/>
    </row>
    <row r="682" spans="1:3" x14ac:dyDescent="0.25">
      <c r="A682" s="117"/>
      <c r="B682" s="118"/>
      <c r="C682" s="118"/>
    </row>
    <row r="683" spans="1:3" x14ac:dyDescent="0.25">
      <c r="A683" s="117"/>
      <c r="B683" s="118"/>
      <c r="C683" s="118"/>
    </row>
    <row r="684" spans="1:3" x14ac:dyDescent="0.25">
      <c r="A684" s="117"/>
      <c r="B684" s="118"/>
      <c r="C684" s="118"/>
    </row>
    <row r="685" spans="1:3" x14ac:dyDescent="0.25">
      <c r="A685" s="117"/>
      <c r="B685" s="118"/>
      <c r="C685" s="118"/>
    </row>
    <row r="686" spans="1:3" x14ac:dyDescent="0.25">
      <c r="A686" s="117"/>
      <c r="B686" s="118"/>
      <c r="C686" s="118"/>
    </row>
    <row r="687" spans="1:3" x14ac:dyDescent="0.25">
      <c r="A687" s="117"/>
      <c r="B687" s="118"/>
      <c r="C687" s="118"/>
    </row>
    <row r="688" spans="1:3" x14ac:dyDescent="0.25">
      <c r="A688" s="117"/>
      <c r="B688" s="118"/>
      <c r="C688" s="118"/>
    </row>
    <row r="689" spans="1:3" x14ac:dyDescent="0.25">
      <c r="A689" s="117"/>
      <c r="B689" s="118"/>
      <c r="C689" s="118"/>
    </row>
    <row r="690" spans="1:3" x14ac:dyDescent="0.25">
      <c r="A690" s="117"/>
      <c r="B690" s="118"/>
      <c r="C690" s="118"/>
    </row>
    <row r="691" spans="1:3" x14ac:dyDescent="0.25">
      <c r="A691" s="117"/>
      <c r="B691" s="118"/>
      <c r="C691" s="118"/>
    </row>
    <row r="692" spans="1:3" x14ac:dyDescent="0.25">
      <c r="A692" s="117"/>
      <c r="B692" s="118"/>
      <c r="C692" s="118"/>
    </row>
    <row r="693" spans="1:3" x14ac:dyDescent="0.25">
      <c r="A693" s="117"/>
      <c r="B693" s="118"/>
      <c r="C693" s="118"/>
    </row>
    <row r="694" spans="1:3" x14ac:dyDescent="0.25">
      <c r="A694" s="117"/>
      <c r="B694" s="118"/>
      <c r="C694" s="118"/>
    </row>
    <row r="695" spans="1:3" x14ac:dyDescent="0.25">
      <c r="A695" s="117"/>
      <c r="B695" s="118"/>
      <c r="C695" s="118"/>
    </row>
    <row r="696" spans="1:3" x14ac:dyDescent="0.25">
      <c r="A696" s="117"/>
      <c r="B696" s="118"/>
      <c r="C696" s="118"/>
    </row>
    <row r="697" spans="1:3" x14ac:dyDescent="0.25">
      <c r="A697" s="117"/>
      <c r="B697" s="118"/>
      <c r="C697" s="118"/>
    </row>
    <row r="698" spans="1:3" x14ac:dyDescent="0.25">
      <c r="A698" s="117"/>
      <c r="B698" s="118"/>
      <c r="C698" s="118"/>
    </row>
    <row r="699" spans="1:3" x14ac:dyDescent="0.25">
      <c r="A699" s="117"/>
      <c r="B699" s="118"/>
      <c r="C699" s="118"/>
    </row>
    <row r="700" spans="1:3" x14ac:dyDescent="0.25">
      <c r="A700" s="117"/>
      <c r="B700" s="118"/>
      <c r="C700" s="118"/>
    </row>
    <row r="701" spans="1:3" x14ac:dyDescent="0.25">
      <c r="A701" s="117"/>
      <c r="B701" s="118"/>
      <c r="C701" s="118"/>
    </row>
    <row r="702" spans="1:3" x14ac:dyDescent="0.25">
      <c r="A702" s="117"/>
      <c r="B702" s="118"/>
      <c r="C702" s="118"/>
    </row>
    <row r="703" spans="1:3" x14ac:dyDescent="0.25">
      <c r="A703" s="117"/>
      <c r="B703" s="118"/>
      <c r="C703" s="118"/>
    </row>
    <row r="704" spans="1:3" x14ac:dyDescent="0.25">
      <c r="A704" s="117"/>
      <c r="B704" s="118"/>
      <c r="C704" s="118"/>
    </row>
    <row r="705" spans="1:3" x14ac:dyDescent="0.25">
      <c r="A705" s="117"/>
      <c r="B705" s="118"/>
      <c r="C705" s="118"/>
    </row>
    <row r="706" spans="1:3" x14ac:dyDescent="0.25">
      <c r="A706" s="117"/>
      <c r="B706" s="118"/>
      <c r="C706" s="118"/>
    </row>
    <row r="707" spans="1:3" x14ac:dyDescent="0.25">
      <c r="A707" s="117"/>
      <c r="B707" s="118"/>
      <c r="C707" s="118"/>
    </row>
    <row r="708" spans="1:3" x14ac:dyDescent="0.25">
      <c r="A708" s="117"/>
      <c r="B708" s="118"/>
      <c r="C708" s="118"/>
    </row>
    <row r="709" spans="1:3" x14ac:dyDescent="0.25">
      <c r="A709" s="117"/>
      <c r="B709" s="118"/>
      <c r="C709" s="118"/>
    </row>
    <row r="710" spans="1:3" x14ac:dyDescent="0.25">
      <c r="A710" s="117"/>
      <c r="B710" s="118"/>
      <c r="C710" s="118"/>
    </row>
    <row r="711" spans="1:3" x14ac:dyDescent="0.25">
      <c r="A711" s="117"/>
      <c r="B711" s="118"/>
      <c r="C711" s="118"/>
    </row>
    <row r="712" spans="1:3" x14ac:dyDescent="0.25">
      <c r="A712" s="117"/>
      <c r="B712" s="118"/>
      <c r="C712" s="118"/>
    </row>
    <row r="713" spans="1:3" x14ac:dyDescent="0.25">
      <c r="A713" s="117"/>
      <c r="B713" s="118"/>
      <c r="C713" s="118"/>
    </row>
    <row r="714" spans="1:3" x14ac:dyDescent="0.25">
      <c r="A714" s="117"/>
      <c r="B714" s="118"/>
      <c r="C714" s="118"/>
    </row>
    <row r="715" spans="1:3" x14ac:dyDescent="0.25">
      <c r="A715" s="117"/>
      <c r="B715" s="118"/>
      <c r="C715" s="118"/>
    </row>
    <row r="716" spans="1:3" x14ac:dyDescent="0.25">
      <c r="A716" s="117"/>
      <c r="B716" s="118"/>
      <c r="C716" s="118"/>
    </row>
    <row r="717" spans="1:3" x14ac:dyDescent="0.25">
      <c r="A717" s="117"/>
      <c r="B717" s="118"/>
      <c r="C717" s="118"/>
    </row>
    <row r="718" spans="1:3" x14ac:dyDescent="0.25">
      <c r="A718" s="117"/>
      <c r="B718" s="118"/>
      <c r="C718" s="118"/>
    </row>
    <row r="719" spans="1:3" x14ac:dyDescent="0.25">
      <c r="A719" s="117"/>
      <c r="B719" s="118"/>
      <c r="C719" s="118"/>
    </row>
    <row r="720" spans="1:3" x14ac:dyDescent="0.25">
      <c r="A720" s="117"/>
      <c r="B720" s="118"/>
      <c r="C720" s="118"/>
    </row>
    <row r="721" spans="1:3" x14ac:dyDescent="0.25">
      <c r="A721" s="117"/>
      <c r="B721" s="118"/>
      <c r="C721" s="118"/>
    </row>
    <row r="722" spans="1:3" x14ac:dyDescent="0.25">
      <c r="A722" s="117"/>
      <c r="B722" s="118"/>
      <c r="C722" s="118"/>
    </row>
    <row r="723" spans="1:3" x14ac:dyDescent="0.25">
      <c r="A723" s="117"/>
      <c r="B723" s="118"/>
      <c r="C723" s="118"/>
    </row>
    <row r="724" spans="1:3" x14ac:dyDescent="0.25">
      <c r="A724" s="117"/>
      <c r="B724" s="118"/>
      <c r="C724" s="118"/>
    </row>
    <row r="725" spans="1:3" x14ac:dyDescent="0.25">
      <c r="A725" s="117"/>
      <c r="B725" s="118"/>
      <c r="C725" s="118"/>
    </row>
    <row r="726" spans="1:3" x14ac:dyDescent="0.25">
      <c r="A726" s="117"/>
      <c r="B726" s="118"/>
      <c r="C726" s="118"/>
    </row>
    <row r="727" spans="1:3" x14ac:dyDescent="0.25">
      <c r="A727" s="117"/>
      <c r="B727" s="118"/>
      <c r="C727" s="118"/>
    </row>
    <row r="728" spans="1:3" x14ac:dyDescent="0.25">
      <c r="A728" s="117"/>
      <c r="B728" s="118"/>
      <c r="C728" s="118"/>
    </row>
    <row r="729" spans="1:3" x14ac:dyDescent="0.25">
      <c r="A729" s="117"/>
      <c r="B729" s="118"/>
      <c r="C729" s="118"/>
    </row>
    <row r="730" spans="1:3" x14ac:dyDescent="0.25">
      <c r="A730" s="117"/>
      <c r="B730" s="118"/>
      <c r="C730" s="118"/>
    </row>
    <row r="731" spans="1:3" x14ac:dyDescent="0.25">
      <c r="A731" s="117"/>
      <c r="B731" s="118"/>
      <c r="C731" s="118"/>
    </row>
    <row r="732" spans="1:3" x14ac:dyDescent="0.25">
      <c r="A732" s="117"/>
      <c r="B732" s="118"/>
      <c r="C732" s="118"/>
    </row>
    <row r="733" spans="1:3" x14ac:dyDescent="0.25">
      <c r="A733" s="117"/>
      <c r="B733" s="118"/>
      <c r="C733" s="118"/>
    </row>
    <row r="734" spans="1:3" x14ac:dyDescent="0.25">
      <c r="A734" s="117"/>
      <c r="B734" s="118"/>
      <c r="C734" s="118"/>
    </row>
    <row r="735" spans="1:3" x14ac:dyDescent="0.25">
      <c r="A735" s="117"/>
      <c r="B735" s="118"/>
      <c r="C735" s="118"/>
    </row>
    <row r="736" spans="1:3" x14ac:dyDescent="0.25">
      <c r="A736" s="117"/>
      <c r="B736" s="118"/>
      <c r="C736" s="118"/>
    </row>
    <row r="737" spans="1:3" x14ac:dyDescent="0.25">
      <c r="A737" s="117"/>
      <c r="B737" s="118"/>
      <c r="C737" s="118"/>
    </row>
    <row r="738" spans="1:3" x14ac:dyDescent="0.25">
      <c r="A738" s="117"/>
      <c r="B738" s="118"/>
      <c r="C738" s="118"/>
    </row>
    <row r="739" spans="1:3" x14ac:dyDescent="0.25">
      <c r="A739" s="117"/>
      <c r="B739" s="118"/>
      <c r="C739" s="118"/>
    </row>
    <row r="740" spans="1:3" x14ac:dyDescent="0.25">
      <c r="A740" s="117"/>
      <c r="B740" s="118"/>
      <c r="C740" s="118"/>
    </row>
    <row r="741" spans="1:3" x14ac:dyDescent="0.25">
      <c r="A741" s="117"/>
      <c r="B741" s="118"/>
      <c r="C741" s="118"/>
    </row>
    <row r="742" spans="1:3" x14ac:dyDescent="0.25">
      <c r="A742" s="117"/>
      <c r="B742" s="118"/>
      <c r="C742" s="118"/>
    </row>
    <row r="743" spans="1:3" x14ac:dyDescent="0.25">
      <c r="A743" s="117"/>
      <c r="B743" s="118"/>
      <c r="C743" s="118"/>
    </row>
    <row r="744" spans="1:3" x14ac:dyDescent="0.25">
      <c r="A744" s="117"/>
      <c r="B744" s="118"/>
      <c r="C744" s="118"/>
    </row>
    <row r="745" spans="1:3" x14ac:dyDescent="0.25">
      <c r="A745" s="117"/>
      <c r="B745" s="118"/>
      <c r="C745" s="118"/>
    </row>
    <row r="746" spans="1:3" x14ac:dyDescent="0.25">
      <c r="A746" s="117"/>
      <c r="B746" s="118"/>
      <c r="C746" s="118"/>
    </row>
    <row r="747" spans="1:3" x14ac:dyDescent="0.25">
      <c r="A747" s="117"/>
      <c r="B747" s="118"/>
      <c r="C747" s="118"/>
    </row>
    <row r="748" spans="1:3" x14ac:dyDescent="0.25">
      <c r="A748" s="117"/>
      <c r="B748" s="118"/>
      <c r="C748" s="118"/>
    </row>
    <row r="749" spans="1:3" x14ac:dyDescent="0.25">
      <c r="A749" s="117"/>
      <c r="B749" s="118"/>
      <c r="C749" s="118"/>
    </row>
    <row r="750" spans="1:3" x14ac:dyDescent="0.25">
      <c r="A750" s="117"/>
      <c r="B750" s="118"/>
      <c r="C750" s="118"/>
    </row>
    <row r="751" spans="1:3" x14ac:dyDescent="0.25">
      <c r="A751" s="117"/>
      <c r="B751" s="118"/>
      <c r="C751" s="118"/>
    </row>
    <row r="752" spans="1:3" x14ac:dyDescent="0.25">
      <c r="A752" s="117"/>
      <c r="B752" s="118"/>
      <c r="C752" s="118"/>
    </row>
    <row r="753" spans="1:3" x14ac:dyDescent="0.25">
      <c r="A753" s="117"/>
      <c r="B753" s="118"/>
      <c r="C753" s="118"/>
    </row>
    <row r="754" spans="1:3" x14ac:dyDescent="0.25">
      <c r="A754" s="117"/>
      <c r="B754" s="118"/>
      <c r="C754" s="118"/>
    </row>
    <row r="755" spans="1:3" x14ac:dyDescent="0.25">
      <c r="A755" s="117"/>
      <c r="B755" s="118"/>
      <c r="C755" s="118"/>
    </row>
    <row r="756" spans="1:3" x14ac:dyDescent="0.25">
      <c r="A756" s="117"/>
      <c r="B756" s="118"/>
      <c r="C756" s="118"/>
    </row>
    <row r="757" spans="1:3" x14ac:dyDescent="0.25">
      <c r="A757" s="117"/>
      <c r="B757" s="118"/>
      <c r="C757" s="118"/>
    </row>
    <row r="758" spans="1:3" x14ac:dyDescent="0.25">
      <c r="A758" s="117"/>
      <c r="B758" s="118"/>
      <c r="C758" s="118"/>
    </row>
    <row r="759" spans="1:3" x14ac:dyDescent="0.25">
      <c r="A759" s="117"/>
      <c r="B759" s="118"/>
      <c r="C759" s="118"/>
    </row>
    <row r="760" spans="1:3" x14ac:dyDescent="0.25">
      <c r="A760" s="117"/>
      <c r="B760" s="118"/>
      <c r="C760" s="118"/>
    </row>
    <row r="761" spans="1:3" x14ac:dyDescent="0.25">
      <c r="A761" s="117"/>
      <c r="B761" s="118"/>
      <c r="C761" s="118"/>
    </row>
    <row r="762" spans="1:3" x14ac:dyDescent="0.25">
      <c r="A762" s="117"/>
      <c r="B762" s="118"/>
      <c r="C762" s="118"/>
    </row>
    <row r="763" spans="1:3" x14ac:dyDescent="0.25">
      <c r="A763" s="117"/>
      <c r="B763" s="118"/>
      <c r="C763" s="118"/>
    </row>
    <row r="764" spans="1:3" x14ac:dyDescent="0.25">
      <c r="A764" s="117"/>
      <c r="B764" s="118"/>
      <c r="C764" s="118"/>
    </row>
    <row r="765" spans="1:3" x14ac:dyDescent="0.25">
      <c r="A765" s="117"/>
      <c r="B765" s="118"/>
      <c r="C765" s="118"/>
    </row>
    <row r="766" spans="1:3" x14ac:dyDescent="0.25">
      <c r="A766" s="117"/>
      <c r="B766" s="118"/>
      <c r="C766" s="118"/>
    </row>
    <row r="767" spans="1:3" x14ac:dyDescent="0.25">
      <c r="A767" s="117"/>
      <c r="B767" s="118"/>
      <c r="C767" s="118"/>
    </row>
    <row r="768" spans="1:3" x14ac:dyDescent="0.25">
      <c r="A768" s="117"/>
      <c r="B768" s="118"/>
      <c r="C768" s="118"/>
    </row>
    <row r="769" spans="1:3" x14ac:dyDescent="0.25">
      <c r="A769" s="117"/>
      <c r="B769" s="118"/>
      <c r="C769" s="118"/>
    </row>
    <row r="770" spans="1:3" x14ac:dyDescent="0.25">
      <c r="A770" s="117"/>
      <c r="B770" s="118"/>
      <c r="C770" s="118"/>
    </row>
    <row r="771" spans="1:3" x14ac:dyDescent="0.25">
      <c r="A771" s="117"/>
      <c r="B771" s="118"/>
      <c r="C771" s="118"/>
    </row>
    <row r="772" spans="1:3" x14ac:dyDescent="0.25">
      <c r="A772" s="117"/>
      <c r="B772" s="118"/>
      <c r="C772" s="118"/>
    </row>
    <row r="773" spans="1:3" x14ac:dyDescent="0.25">
      <c r="A773" s="117"/>
      <c r="B773" s="118"/>
      <c r="C773" s="118"/>
    </row>
    <row r="774" spans="1:3" x14ac:dyDescent="0.25">
      <c r="A774" s="117"/>
      <c r="B774" s="118"/>
      <c r="C774" s="118"/>
    </row>
    <row r="775" spans="1:3" x14ac:dyDescent="0.25">
      <c r="A775" s="117"/>
      <c r="B775" s="118"/>
      <c r="C775" s="118"/>
    </row>
    <row r="776" spans="1:3" x14ac:dyDescent="0.25">
      <c r="A776" s="117"/>
      <c r="B776" s="118"/>
      <c r="C776" s="118"/>
    </row>
    <row r="777" spans="1:3" x14ac:dyDescent="0.25">
      <c r="A777" s="117"/>
      <c r="B777" s="118"/>
      <c r="C777" s="118"/>
    </row>
    <row r="778" spans="1:3" x14ac:dyDescent="0.25">
      <c r="A778" s="117"/>
      <c r="B778" s="118"/>
      <c r="C778" s="118"/>
    </row>
    <row r="779" spans="1:3" x14ac:dyDescent="0.25">
      <c r="A779" s="117"/>
      <c r="B779" s="118"/>
      <c r="C779" s="118"/>
    </row>
    <row r="780" spans="1:3" x14ac:dyDescent="0.25">
      <c r="A780" s="117"/>
      <c r="B780" s="118"/>
      <c r="C780" s="118"/>
    </row>
    <row r="781" spans="1:3" x14ac:dyDescent="0.25">
      <c r="A781" s="117"/>
      <c r="B781" s="118"/>
      <c r="C781" s="118"/>
    </row>
    <row r="782" spans="1:3" x14ac:dyDescent="0.25">
      <c r="A782" s="117"/>
      <c r="B782" s="118"/>
      <c r="C782" s="118"/>
    </row>
    <row r="783" spans="1:3" x14ac:dyDescent="0.25">
      <c r="A783" s="117"/>
      <c r="B783" s="118"/>
      <c r="C783" s="118"/>
    </row>
    <row r="784" spans="1:3" x14ac:dyDescent="0.25">
      <c r="A784" s="117"/>
      <c r="B784" s="118"/>
      <c r="C784" s="118"/>
    </row>
    <row r="785" spans="1:3" x14ac:dyDescent="0.25">
      <c r="A785" s="117"/>
      <c r="B785" s="118"/>
      <c r="C785" s="118"/>
    </row>
    <row r="786" spans="1:3" x14ac:dyDescent="0.25">
      <c r="A786" s="117"/>
      <c r="B786" s="118"/>
      <c r="C786" s="118"/>
    </row>
    <row r="787" spans="1:3" x14ac:dyDescent="0.25">
      <c r="A787" s="117"/>
      <c r="B787" s="118"/>
      <c r="C787" s="118"/>
    </row>
    <row r="788" spans="1:3" x14ac:dyDescent="0.25">
      <c r="A788" s="117"/>
      <c r="B788" s="118"/>
      <c r="C788" s="118"/>
    </row>
    <row r="789" spans="1:3" x14ac:dyDescent="0.25">
      <c r="A789" s="117"/>
      <c r="B789" s="118"/>
      <c r="C789" s="118"/>
    </row>
    <row r="790" spans="1:3" x14ac:dyDescent="0.25">
      <c r="A790" s="117"/>
      <c r="B790" s="118"/>
      <c r="C790" s="118"/>
    </row>
    <row r="791" spans="1:3" x14ac:dyDescent="0.25">
      <c r="A791" s="117"/>
      <c r="B791" s="118"/>
      <c r="C791" s="118"/>
    </row>
    <row r="792" spans="1:3" x14ac:dyDescent="0.25">
      <c r="A792" s="117"/>
      <c r="B792" s="118"/>
      <c r="C792" s="118"/>
    </row>
    <row r="793" spans="1:3" x14ac:dyDescent="0.25">
      <c r="A793" s="117"/>
      <c r="B793" s="118"/>
      <c r="C793" s="118"/>
    </row>
    <row r="794" spans="1:3" x14ac:dyDescent="0.25">
      <c r="A794" s="117"/>
      <c r="B794" s="118"/>
      <c r="C794" s="118"/>
    </row>
    <row r="795" spans="1:3" x14ac:dyDescent="0.25">
      <c r="A795" s="117"/>
      <c r="B795" s="118"/>
      <c r="C795" s="118"/>
    </row>
    <row r="796" spans="1:3" x14ac:dyDescent="0.25">
      <c r="A796" s="117"/>
      <c r="B796" s="118"/>
      <c r="C796" s="118"/>
    </row>
    <row r="797" spans="1:3" x14ac:dyDescent="0.25">
      <c r="A797" s="117"/>
      <c r="B797" s="118"/>
      <c r="C797" s="118"/>
    </row>
    <row r="798" spans="1:3" x14ac:dyDescent="0.25">
      <c r="A798" s="117"/>
      <c r="B798" s="118"/>
      <c r="C798" s="118"/>
    </row>
    <row r="799" spans="1:3" x14ac:dyDescent="0.25">
      <c r="A799" s="117"/>
      <c r="B799" s="118"/>
      <c r="C799" s="118"/>
    </row>
    <row r="800" spans="1:3" x14ac:dyDescent="0.25">
      <c r="A800" s="117"/>
      <c r="B800" s="118"/>
      <c r="C800" s="118"/>
    </row>
    <row r="801" spans="1:3" x14ac:dyDescent="0.25">
      <c r="A801" s="117"/>
      <c r="B801" s="118"/>
      <c r="C801" s="118"/>
    </row>
    <row r="802" spans="1:3" x14ac:dyDescent="0.25">
      <c r="A802" s="117"/>
      <c r="B802" s="118"/>
      <c r="C802" s="118"/>
    </row>
    <row r="803" spans="1:3" x14ac:dyDescent="0.25">
      <c r="A803" s="117"/>
      <c r="B803" s="118"/>
      <c r="C803" s="118"/>
    </row>
    <row r="804" spans="1:3" x14ac:dyDescent="0.25">
      <c r="A804" s="117"/>
      <c r="B804" s="118"/>
      <c r="C804" s="118"/>
    </row>
    <row r="805" spans="1:3" x14ac:dyDescent="0.25">
      <c r="A805" s="117"/>
      <c r="B805" s="118"/>
      <c r="C805" s="118"/>
    </row>
    <row r="806" spans="1:3" x14ac:dyDescent="0.25">
      <c r="A806" s="117"/>
      <c r="B806" s="118"/>
      <c r="C806" s="118"/>
    </row>
    <row r="807" spans="1:3" x14ac:dyDescent="0.25">
      <c r="A807" s="117"/>
      <c r="B807" s="118"/>
      <c r="C807" s="118"/>
    </row>
    <row r="808" spans="1:3" x14ac:dyDescent="0.25">
      <c r="A808" s="117"/>
      <c r="B808" s="118"/>
      <c r="C808" s="118"/>
    </row>
    <row r="809" spans="1:3" x14ac:dyDescent="0.25">
      <c r="A809" s="117"/>
      <c r="B809" s="118"/>
      <c r="C809" s="118"/>
    </row>
    <row r="810" spans="1:3" x14ac:dyDescent="0.25">
      <c r="A810" s="117"/>
      <c r="B810" s="118"/>
      <c r="C810" s="118"/>
    </row>
    <row r="811" spans="1:3" x14ac:dyDescent="0.25">
      <c r="A811" s="117"/>
      <c r="B811" s="118"/>
      <c r="C811" s="118"/>
    </row>
    <row r="812" spans="1:3" x14ac:dyDescent="0.25">
      <c r="A812" s="117"/>
      <c r="B812" s="118"/>
      <c r="C812" s="118"/>
    </row>
    <row r="813" spans="1:3" x14ac:dyDescent="0.25">
      <c r="A813" s="117"/>
      <c r="B813" s="118"/>
      <c r="C813" s="118"/>
    </row>
    <row r="814" spans="1:3" x14ac:dyDescent="0.25">
      <c r="A814" s="117"/>
      <c r="B814" s="118"/>
      <c r="C814" s="118"/>
    </row>
    <row r="815" spans="1:3" x14ac:dyDescent="0.25">
      <c r="A815" s="117"/>
      <c r="B815" s="118"/>
      <c r="C815" s="118"/>
    </row>
    <row r="816" spans="1:3" x14ac:dyDescent="0.25">
      <c r="A816" s="117"/>
      <c r="B816" s="118"/>
      <c r="C816" s="118"/>
    </row>
    <row r="817" spans="1:3" x14ac:dyDescent="0.25">
      <c r="A817" s="117"/>
      <c r="B817" s="118"/>
      <c r="C817" s="118"/>
    </row>
    <row r="818" spans="1:3" x14ac:dyDescent="0.25">
      <c r="A818" s="117"/>
      <c r="B818" s="118"/>
      <c r="C818" s="118"/>
    </row>
    <row r="819" spans="1:3" x14ac:dyDescent="0.25">
      <c r="A819" s="117"/>
      <c r="B819" s="118"/>
      <c r="C819" s="118"/>
    </row>
    <row r="820" spans="1:3" x14ac:dyDescent="0.25">
      <c r="A820" s="117"/>
      <c r="B820" s="118"/>
      <c r="C820" s="118"/>
    </row>
    <row r="821" spans="1:3" x14ac:dyDescent="0.25">
      <c r="A821" s="117"/>
      <c r="B821" s="118"/>
      <c r="C821" s="118"/>
    </row>
    <row r="822" spans="1:3" x14ac:dyDescent="0.25">
      <c r="A822" s="117"/>
      <c r="B822" s="118"/>
      <c r="C822" s="118"/>
    </row>
    <row r="823" spans="1:3" x14ac:dyDescent="0.25">
      <c r="A823" s="117"/>
      <c r="B823" s="118"/>
      <c r="C823" s="118"/>
    </row>
    <row r="824" spans="1:3" x14ac:dyDescent="0.25">
      <c r="A824" s="117"/>
      <c r="B824" s="118"/>
      <c r="C824" s="118"/>
    </row>
    <row r="825" spans="1:3" x14ac:dyDescent="0.25">
      <c r="A825" s="117"/>
      <c r="B825" s="118"/>
      <c r="C825" s="118"/>
    </row>
    <row r="826" spans="1:3" x14ac:dyDescent="0.25">
      <c r="A826" s="117"/>
      <c r="B826" s="118"/>
      <c r="C826" s="118"/>
    </row>
    <row r="827" spans="1:3" x14ac:dyDescent="0.25">
      <c r="A827" s="117"/>
      <c r="B827" s="118"/>
      <c r="C827" s="118"/>
    </row>
    <row r="828" spans="1:3" x14ac:dyDescent="0.25">
      <c r="A828" s="117"/>
      <c r="B828" s="118"/>
      <c r="C828" s="118"/>
    </row>
    <row r="829" spans="1:3" x14ac:dyDescent="0.25">
      <c r="A829" s="117"/>
      <c r="B829" s="118"/>
      <c r="C829" s="118"/>
    </row>
  </sheetData>
  <sheetProtection sheet="1" objects="1" scenarios="1"/>
  <phoneticPr fontId="0" type="noConversion"/>
  <pageMargins left="0.75" right="0.75" top="1" bottom="1" header="0.5" footer="0.5"/>
  <pageSetup scale="65" orientation="landscape" horizontalDpi="300" verticalDpi="300" r:id="rId1"/>
  <headerFooter alignWithMargins="0">
    <oddFooter>Page &amp;P of &amp;N</oddFooter>
  </headerFooter>
  <rowBreaks count="1" manualBreakCount="1">
    <brk id="217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526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1240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776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1240</v>
      </c>
      <c r="AE24" s="65">
        <v>0</v>
      </c>
      <c r="AF24" s="61">
        <v>0</v>
      </c>
      <c r="AG24" s="66">
        <v>776</v>
      </c>
      <c r="AH24" s="65">
        <v>0</v>
      </c>
      <c r="AI24" s="66">
        <v>0</v>
      </c>
      <c r="AJ24" s="10"/>
      <c r="AK24" s="89">
        <v>1240</v>
      </c>
      <c r="AL24" s="89">
        <v>776</v>
      </c>
      <c r="AM24" s="89">
        <v>0</v>
      </c>
      <c r="AN24" s="91">
        <v>0</v>
      </c>
      <c r="AO24" s="93"/>
      <c r="AP24" s="86">
        <v>0.61507936507936511</v>
      </c>
      <c r="AQ24" s="87">
        <v>0.38492063492063494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4718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4718</v>
      </c>
      <c r="AD26" s="61">
        <v>0</v>
      </c>
      <c r="AE26" s="65">
        <v>0</v>
      </c>
      <c r="AF26" s="61">
        <v>0</v>
      </c>
      <c r="AG26" s="66">
        <v>2946</v>
      </c>
      <c r="AH26" s="65">
        <v>0</v>
      </c>
      <c r="AI26" s="66">
        <v>0</v>
      </c>
      <c r="AJ26" s="10"/>
      <c r="AK26" s="89">
        <v>4718</v>
      </c>
      <c r="AL26" s="89">
        <v>2946</v>
      </c>
      <c r="AM26" s="89">
        <v>0</v>
      </c>
      <c r="AN26" s="91">
        <v>0</v>
      </c>
      <c r="AO26" s="93"/>
      <c r="AP26" s="86">
        <v>0.61560542797494777</v>
      </c>
      <c r="AQ26" s="87">
        <v>0.38439457202505217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7879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4917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7879</v>
      </c>
      <c r="AD27" s="61">
        <v>0</v>
      </c>
      <c r="AE27" s="65">
        <v>0</v>
      </c>
      <c r="AF27" s="61">
        <v>0</v>
      </c>
      <c r="AG27" s="66">
        <v>4917</v>
      </c>
      <c r="AH27" s="65">
        <v>0</v>
      </c>
      <c r="AI27" s="66">
        <v>0</v>
      </c>
      <c r="AJ27" s="10"/>
      <c r="AK27" s="89">
        <v>7879</v>
      </c>
      <c r="AL27" s="89">
        <v>4917</v>
      </c>
      <c r="AM27" s="89">
        <v>0</v>
      </c>
      <c r="AN27" s="91">
        <v>0</v>
      </c>
      <c r="AO27" s="93"/>
      <c r="AP27" s="86">
        <v>0.61573929352922785</v>
      </c>
      <c r="AQ27" s="87">
        <v>0.3842607064707721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2101</v>
      </c>
      <c r="H31" s="89">
        <v>0</v>
      </c>
      <c r="I31" s="89">
        <v>0</v>
      </c>
      <c r="J31" s="91">
        <v>0</v>
      </c>
      <c r="K31" s="89">
        <v>1312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2101</v>
      </c>
      <c r="AE31" s="65">
        <v>0</v>
      </c>
      <c r="AF31" s="61">
        <v>1312</v>
      </c>
      <c r="AG31" s="66">
        <v>0</v>
      </c>
      <c r="AH31" s="65">
        <v>0</v>
      </c>
      <c r="AI31" s="66">
        <v>0</v>
      </c>
      <c r="AJ31" s="10"/>
      <c r="AK31" s="89">
        <v>2101</v>
      </c>
      <c r="AL31" s="89">
        <v>1312</v>
      </c>
      <c r="AM31" s="89">
        <v>0</v>
      </c>
      <c r="AN31" s="91">
        <v>0</v>
      </c>
      <c r="AO31" s="93"/>
      <c r="AP31" s="86">
        <v>0.61558745971286255</v>
      </c>
      <c r="AQ31" s="87">
        <v>0.38441254028713739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5898</v>
      </c>
      <c r="J32" s="91">
        <v>0</v>
      </c>
      <c r="K32" s="89">
        <v>0</v>
      </c>
      <c r="L32" s="89">
        <v>47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2229</v>
      </c>
      <c r="T32" s="89">
        <v>0</v>
      </c>
      <c r="U32" s="91">
        <v>1406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5898</v>
      </c>
      <c r="AD32" s="61">
        <v>0</v>
      </c>
      <c r="AE32" s="65">
        <v>0</v>
      </c>
      <c r="AF32" s="61">
        <v>2276</v>
      </c>
      <c r="AG32" s="66">
        <v>1406</v>
      </c>
      <c r="AH32" s="65">
        <v>0</v>
      </c>
      <c r="AI32" s="66">
        <v>0</v>
      </c>
      <c r="AJ32" s="10"/>
      <c r="AK32" s="89">
        <v>5898</v>
      </c>
      <c r="AL32" s="89">
        <v>3682</v>
      </c>
      <c r="AM32" s="89">
        <v>0</v>
      </c>
      <c r="AN32" s="91">
        <v>0</v>
      </c>
      <c r="AO32" s="93"/>
      <c r="AP32" s="86">
        <v>0.61565762004175362</v>
      </c>
      <c r="AQ32" s="87">
        <v>0.38434237995824633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2101</v>
      </c>
      <c r="J34" s="91">
        <v>0</v>
      </c>
      <c r="K34" s="89">
        <v>0</v>
      </c>
      <c r="L34" s="89">
        <v>16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793</v>
      </c>
      <c r="T34" s="89">
        <v>0</v>
      </c>
      <c r="U34" s="91">
        <v>503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2101</v>
      </c>
      <c r="AD34" s="61">
        <v>0</v>
      </c>
      <c r="AE34" s="65">
        <v>0</v>
      </c>
      <c r="AF34" s="61">
        <v>809</v>
      </c>
      <c r="AG34" s="66">
        <v>503</v>
      </c>
      <c r="AH34" s="65">
        <v>0</v>
      </c>
      <c r="AI34" s="66">
        <v>0</v>
      </c>
      <c r="AJ34" s="10"/>
      <c r="AK34" s="89">
        <v>2101</v>
      </c>
      <c r="AL34" s="89">
        <v>1312</v>
      </c>
      <c r="AM34" s="89">
        <v>0</v>
      </c>
      <c r="AN34" s="91">
        <v>0</v>
      </c>
      <c r="AO34" s="93"/>
      <c r="AP34" s="86">
        <v>0.61558745971286255</v>
      </c>
      <c r="AQ34" s="87">
        <v>0.38441254028713739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1867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1166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1867</v>
      </c>
      <c r="AE36" s="65">
        <v>0</v>
      </c>
      <c r="AF36" s="61">
        <v>0</v>
      </c>
      <c r="AG36" s="66">
        <v>1166</v>
      </c>
      <c r="AH36" s="65">
        <v>0</v>
      </c>
      <c r="AI36" s="66">
        <v>0</v>
      </c>
      <c r="AJ36" s="10"/>
      <c r="AK36" s="89">
        <v>1867</v>
      </c>
      <c r="AL36" s="89">
        <v>1166</v>
      </c>
      <c r="AM36" s="89">
        <v>0</v>
      </c>
      <c r="AN36" s="91">
        <v>0</v>
      </c>
      <c r="AO36" s="93"/>
      <c r="AP36" s="86">
        <v>0.6155621496867788</v>
      </c>
      <c r="AQ36" s="87">
        <v>0.38443785031322125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52281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32628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52281</v>
      </c>
      <c r="AE37" s="65">
        <v>0</v>
      </c>
      <c r="AF37" s="61">
        <v>0</v>
      </c>
      <c r="AG37" s="66">
        <v>32628</v>
      </c>
      <c r="AH37" s="65">
        <v>0</v>
      </c>
      <c r="AI37" s="66">
        <v>0</v>
      </c>
      <c r="AJ37" s="10"/>
      <c r="AK37" s="89">
        <v>52281</v>
      </c>
      <c r="AL37" s="89">
        <v>32628</v>
      </c>
      <c r="AM37" s="89">
        <v>0</v>
      </c>
      <c r="AN37" s="91">
        <v>0</v>
      </c>
      <c r="AO37" s="93"/>
      <c r="AP37" s="86">
        <v>0.61572978129526901</v>
      </c>
      <c r="AQ37" s="87">
        <v>0.38427021870473094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3859</v>
      </c>
      <c r="H38" s="89">
        <v>0</v>
      </c>
      <c r="I38" s="89">
        <v>4974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5516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4974</v>
      </c>
      <c r="AD38" s="61">
        <v>3859</v>
      </c>
      <c r="AE38" s="65">
        <v>0</v>
      </c>
      <c r="AF38" s="61">
        <v>0</v>
      </c>
      <c r="AG38" s="66">
        <v>5516</v>
      </c>
      <c r="AH38" s="65">
        <v>0</v>
      </c>
      <c r="AI38" s="66">
        <v>0</v>
      </c>
      <c r="AJ38" s="10"/>
      <c r="AK38" s="89">
        <v>8833</v>
      </c>
      <c r="AL38" s="89">
        <v>5516</v>
      </c>
      <c r="AM38" s="89">
        <v>0</v>
      </c>
      <c r="AN38" s="91">
        <v>0</v>
      </c>
      <c r="AO38" s="93"/>
      <c r="AP38" s="86">
        <v>0.61558296745417795</v>
      </c>
      <c r="AQ38" s="87">
        <v>0.38441703254582199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20615</v>
      </c>
      <c r="H39" s="89">
        <v>0</v>
      </c>
      <c r="I39" s="89">
        <v>2980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14726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2980</v>
      </c>
      <c r="AD39" s="61">
        <v>20615</v>
      </c>
      <c r="AE39" s="65">
        <v>0</v>
      </c>
      <c r="AF39" s="61">
        <v>0</v>
      </c>
      <c r="AG39" s="66">
        <v>14726</v>
      </c>
      <c r="AH39" s="65">
        <v>0</v>
      </c>
      <c r="AI39" s="66">
        <v>0</v>
      </c>
      <c r="AJ39" s="10"/>
      <c r="AK39" s="89">
        <v>23595</v>
      </c>
      <c r="AL39" s="89">
        <v>14726</v>
      </c>
      <c r="AM39" s="89">
        <v>0</v>
      </c>
      <c r="AN39" s="91">
        <v>0</v>
      </c>
      <c r="AO39" s="93"/>
      <c r="AP39" s="86">
        <v>0.61571984029644322</v>
      </c>
      <c r="AQ39" s="87">
        <v>0.38428015970355678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30559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19072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30559</v>
      </c>
      <c r="AE40" s="65">
        <v>0</v>
      </c>
      <c r="AF40" s="61">
        <v>0</v>
      </c>
      <c r="AG40" s="66">
        <v>19072</v>
      </c>
      <c r="AH40" s="65">
        <v>0</v>
      </c>
      <c r="AI40" s="66">
        <v>0</v>
      </c>
      <c r="AJ40" s="10"/>
      <c r="AK40" s="89">
        <v>30559</v>
      </c>
      <c r="AL40" s="89">
        <v>19072</v>
      </c>
      <c r="AM40" s="89">
        <v>0</v>
      </c>
      <c r="AN40" s="91">
        <v>0</v>
      </c>
      <c r="AO40" s="93"/>
      <c r="AP40" s="86">
        <v>0.61572404344059162</v>
      </c>
      <c r="AQ40" s="87">
        <v>0.38427595655940844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14182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8851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14182</v>
      </c>
      <c r="AE41" s="65">
        <v>0</v>
      </c>
      <c r="AF41" s="61">
        <v>0</v>
      </c>
      <c r="AG41" s="66">
        <v>8851</v>
      </c>
      <c r="AH41" s="65">
        <v>0</v>
      </c>
      <c r="AI41" s="66">
        <v>0</v>
      </c>
      <c r="AJ41" s="10"/>
      <c r="AK41" s="89">
        <v>14182</v>
      </c>
      <c r="AL41" s="89">
        <v>8851</v>
      </c>
      <c r="AM41" s="89">
        <v>0</v>
      </c>
      <c r="AN41" s="91">
        <v>0</v>
      </c>
      <c r="AO41" s="93"/>
      <c r="AP41" s="86">
        <v>0.61572526375200798</v>
      </c>
      <c r="AQ41" s="87">
        <v>0.38427473624799202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8494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5301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8494</v>
      </c>
      <c r="AE42" s="65">
        <v>0</v>
      </c>
      <c r="AF42" s="61">
        <v>0</v>
      </c>
      <c r="AG42" s="66">
        <v>5301</v>
      </c>
      <c r="AH42" s="65">
        <v>0</v>
      </c>
      <c r="AI42" s="66">
        <v>0</v>
      </c>
      <c r="AJ42" s="10"/>
      <c r="AK42" s="89">
        <v>8494</v>
      </c>
      <c r="AL42" s="89">
        <v>5301</v>
      </c>
      <c r="AM42" s="89">
        <v>0</v>
      </c>
      <c r="AN42" s="91">
        <v>0</v>
      </c>
      <c r="AO42" s="93"/>
      <c r="AP42" s="86">
        <v>0.61573033707865166</v>
      </c>
      <c r="AQ42" s="87">
        <v>0.38426966292134829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2101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2101</v>
      </c>
      <c r="AD44" s="61">
        <v>0</v>
      </c>
      <c r="AE44" s="65">
        <v>0</v>
      </c>
      <c r="AF44" s="61">
        <v>0</v>
      </c>
      <c r="AG44" s="66">
        <v>1312</v>
      </c>
      <c r="AH44" s="65">
        <v>0</v>
      </c>
      <c r="AI44" s="66">
        <v>0</v>
      </c>
      <c r="AJ44" s="10"/>
      <c r="AK44" s="89">
        <v>2101</v>
      </c>
      <c r="AL44" s="89">
        <v>1312</v>
      </c>
      <c r="AM44" s="89">
        <v>0</v>
      </c>
      <c r="AN44" s="91">
        <v>0</v>
      </c>
      <c r="AO44" s="93"/>
      <c r="AP44" s="86">
        <v>0.61558745971286255</v>
      </c>
      <c r="AQ44" s="87">
        <v>0.38441254028713739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2099</v>
      </c>
      <c r="H45" s="89">
        <v>0</v>
      </c>
      <c r="I45" s="89">
        <v>0</v>
      </c>
      <c r="J45" s="91">
        <v>0</v>
      </c>
      <c r="K45" s="89">
        <v>1313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2099</v>
      </c>
      <c r="AE45" s="65">
        <v>0</v>
      </c>
      <c r="AF45" s="61">
        <v>1313</v>
      </c>
      <c r="AG45" s="66">
        <v>1</v>
      </c>
      <c r="AH45" s="65">
        <v>0</v>
      </c>
      <c r="AI45" s="66">
        <v>0</v>
      </c>
      <c r="AJ45" s="10"/>
      <c r="AK45" s="89">
        <v>2099</v>
      </c>
      <c r="AL45" s="89">
        <v>1314</v>
      </c>
      <c r="AM45" s="89">
        <v>0</v>
      </c>
      <c r="AN45" s="91">
        <v>0</v>
      </c>
      <c r="AO45" s="93"/>
      <c r="AP45" s="86">
        <v>0.61500146498681507</v>
      </c>
      <c r="AQ45" s="87">
        <v>0.38499853501318487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61574</v>
      </c>
      <c r="H50" s="89">
        <v>0</v>
      </c>
      <c r="I50" s="89">
        <v>0</v>
      </c>
      <c r="J50" s="91">
        <v>0</v>
      </c>
      <c r="K50" s="89">
        <v>38426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61574</v>
      </c>
      <c r="AE50" s="65">
        <v>0</v>
      </c>
      <c r="AF50" s="61">
        <v>38426</v>
      </c>
      <c r="AG50" s="66">
        <v>0</v>
      </c>
      <c r="AH50" s="65">
        <v>0</v>
      </c>
      <c r="AI50" s="66">
        <v>0</v>
      </c>
      <c r="AJ50" s="10"/>
      <c r="AK50" s="89">
        <v>61574</v>
      </c>
      <c r="AL50" s="89">
        <v>38426</v>
      </c>
      <c r="AM50" s="89">
        <v>0</v>
      </c>
      <c r="AN50" s="91">
        <v>0</v>
      </c>
      <c r="AO50" s="93"/>
      <c r="AP50" s="86">
        <v>0.61573999999999995</v>
      </c>
      <c r="AQ50" s="87">
        <v>0.38425999999999999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18155</v>
      </c>
      <c r="H51" s="89">
        <v>0</v>
      </c>
      <c r="I51" s="89">
        <v>0</v>
      </c>
      <c r="J51" s="91">
        <v>0</v>
      </c>
      <c r="K51" s="89">
        <v>11332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18155</v>
      </c>
      <c r="AE51" s="65">
        <v>0</v>
      </c>
      <c r="AF51" s="61">
        <v>11332</v>
      </c>
      <c r="AG51" s="66">
        <v>0</v>
      </c>
      <c r="AH51" s="65">
        <v>0</v>
      </c>
      <c r="AI51" s="66">
        <v>0</v>
      </c>
      <c r="AJ51" s="10"/>
      <c r="AK51" s="89">
        <v>18155</v>
      </c>
      <c r="AL51" s="89">
        <v>11332</v>
      </c>
      <c r="AM51" s="89">
        <v>0</v>
      </c>
      <c r="AN51" s="91">
        <v>0</v>
      </c>
      <c r="AO51" s="93"/>
      <c r="AP51" s="86">
        <v>0.61569505205683861</v>
      </c>
      <c r="AQ51" s="87">
        <v>0.38430494794316139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8405</v>
      </c>
      <c r="H52" s="89">
        <v>0</v>
      </c>
      <c r="I52" s="89">
        <v>0</v>
      </c>
      <c r="J52" s="91">
        <v>0</v>
      </c>
      <c r="K52" s="89">
        <v>5246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8405</v>
      </c>
      <c r="AE52" s="65">
        <v>0</v>
      </c>
      <c r="AF52" s="61">
        <v>5246</v>
      </c>
      <c r="AG52" s="66">
        <v>0</v>
      </c>
      <c r="AH52" s="65">
        <v>0</v>
      </c>
      <c r="AI52" s="66">
        <v>0</v>
      </c>
      <c r="AJ52" s="10"/>
      <c r="AK52" s="89">
        <v>8405</v>
      </c>
      <c r="AL52" s="89">
        <v>5246</v>
      </c>
      <c r="AM52" s="89">
        <v>0</v>
      </c>
      <c r="AN52" s="91">
        <v>0</v>
      </c>
      <c r="AO52" s="93"/>
      <c r="AP52" s="86">
        <v>0.61570580909823458</v>
      </c>
      <c r="AQ52" s="87">
        <v>0.38429419090176542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6303</v>
      </c>
      <c r="H55" s="89">
        <v>0</v>
      </c>
      <c r="I55" s="89">
        <v>0</v>
      </c>
      <c r="J55" s="91">
        <v>0</v>
      </c>
      <c r="K55" s="89">
        <v>3935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6303</v>
      </c>
      <c r="AE55" s="65">
        <v>0</v>
      </c>
      <c r="AF55" s="61">
        <v>3935</v>
      </c>
      <c r="AG55" s="66">
        <v>0</v>
      </c>
      <c r="AH55" s="65">
        <v>0</v>
      </c>
      <c r="AI55" s="66">
        <v>0</v>
      </c>
      <c r="AJ55" s="10"/>
      <c r="AK55" s="89">
        <v>6303</v>
      </c>
      <c r="AL55" s="89">
        <v>3935</v>
      </c>
      <c r="AM55" s="89">
        <v>0</v>
      </c>
      <c r="AN55" s="91">
        <v>0</v>
      </c>
      <c r="AO55" s="93"/>
      <c r="AP55" s="86">
        <v>0.61564758741941783</v>
      </c>
      <c r="AQ55" s="87">
        <v>0.38435241258058217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147226</v>
      </c>
      <c r="H59" s="89">
        <v>0</v>
      </c>
      <c r="I59" s="89">
        <v>0</v>
      </c>
      <c r="J59" s="91">
        <v>0</v>
      </c>
      <c r="K59" s="89">
        <v>55625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36255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147226</v>
      </c>
      <c r="AE59" s="65">
        <v>0</v>
      </c>
      <c r="AF59" s="61">
        <v>55625</v>
      </c>
      <c r="AG59" s="66">
        <v>36255</v>
      </c>
      <c r="AH59" s="65">
        <v>0</v>
      </c>
      <c r="AI59" s="66">
        <v>0</v>
      </c>
      <c r="AJ59" s="10"/>
      <c r="AK59" s="89">
        <v>147226</v>
      </c>
      <c r="AL59" s="89">
        <v>91880</v>
      </c>
      <c r="AM59" s="89">
        <v>0</v>
      </c>
      <c r="AN59" s="91">
        <v>0</v>
      </c>
      <c r="AO59" s="93"/>
      <c r="AP59" s="86">
        <v>0.61573528058685267</v>
      </c>
      <c r="AQ59" s="87">
        <v>0.38426471941314733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754</v>
      </c>
      <c r="H60" s="89">
        <v>0</v>
      </c>
      <c r="I60" s="89">
        <v>0</v>
      </c>
      <c r="J60" s="91">
        <v>0</v>
      </c>
      <c r="K60" s="89">
        <v>285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186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754</v>
      </c>
      <c r="AE60" s="65">
        <v>0</v>
      </c>
      <c r="AF60" s="61">
        <v>285</v>
      </c>
      <c r="AG60" s="66">
        <v>186</v>
      </c>
      <c r="AH60" s="65">
        <v>0</v>
      </c>
      <c r="AI60" s="66">
        <v>0</v>
      </c>
      <c r="AJ60" s="10"/>
      <c r="AK60" s="89">
        <v>754</v>
      </c>
      <c r="AL60" s="89">
        <v>471</v>
      </c>
      <c r="AM60" s="89">
        <v>0</v>
      </c>
      <c r="AN60" s="91">
        <v>0</v>
      </c>
      <c r="AO60" s="93"/>
      <c r="AP60" s="86">
        <v>0.61551020408163271</v>
      </c>
      <c r="AQ60" s="87">
        <v>0.38448979591836735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2101</v>
      </c>
      <c r="H61" s="89">
        <v>0</v>
      </c>
      <c r="I61" s="89">
        <v>0</v>
      </c>
      <c r="J61" s="91">
        <v>0</v>
      </c>
      <c r="K61" s="89">
        <v>793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519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2101</v>
      </c>
      <c r="AE61" s="65">
        <v>0</v>
      </c>
      <c r="AF61" s="61">
        <v>793</v>
      </c>
      <c r="AG61" s="66">
        <v>519</v>
      </c>
      <c r="AH61" s="65">
        <v>0</v>
      </c>
      <c r="AI61" s="66">
        <v>0</v>
      </c>
      <c r="AJ61" s="10"/>
      <c r="AK61" s="89">
        <v>2101</v>
      </c>
      <c r="AL61" s="89">
        <v>1312</v>
      </c>
      <c r="AM61" s="89">
        <v>0</v>
      </c>
      <c r="AN61" s="91">
        <v>0</v>
      </c>
      <c r="AO61" s="93"/>
      <c r="AP61" s="86">
        <v>0.61558745971286255</v>
      </c>
      <c r="AQ61" s="87">
        <v>0.38441254028713739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123146</v>
      </c>
      <c r="H64" s="89">
        <v>0</v>
      </c>
      <c r="I64" s="89">
        <v>0</v>
      </c>
      <c r="J64" s="91">
        <v>0</v>
      </c>
      <c r="K64" s="89">
        <v>988</v>
      </c>
      <c r="L64" s="89">
        <v>46528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29338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123146</v>
      </c>
      <c r="AE64" s="65">
        <v>0</v>
      </c>
      <c r="AF64" s="61">
        <v>47516</v>
      </c>
      <c r="AG64" s="66">
        <v>29338</v>
      </c>
      <c r="AH64" s="65">
        <v>0</v>
      </c>
      <c r="AI64" s="66">
        <v>0</v>
      </c>
      <c r="AJ64" s="10"/>
      <c r="AK64" s="89">
        <v>123146</v>
      </c>
      <c r="AL64" s="89">
        <v>76854</v>
      </c>
      <c r="AM64" s="89">
        <v>0</v>
      </c>
      <c r="AN64" s="91">
        <v>0</v>
      </c>
      <c r="AO64" s="93"/>
      <c r="AP64" s="86">
        <v>0.61573</v>
      </c>
      <c r="AQ64" s="87">
        <v>0.38427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10128</v>
      </c>
      <c r="H65" s="89">
        <v>0</v>
      </c>
      <c r="I65" s="89">
        <v>0</v>
      </c>
      <c r="J65" s="91">
        <v>0</v>
      </c>
      <c r="K65" s="89">
        <v>81</v>
      </c>
      <c r="L65" s="89">
        <v>3826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2415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10128</v>
      </c>
      <c r="AE65" s="65">
        <v>0</v>
      </c>
      <c r="AF65" s="61">
        <v>3907</v>
      </c>
      <c r="AG65" s="66">
        <v>2415</v>
      </c>
      <c r="AH65" s="65">
        <v>0</v>
      </c>
      <c r="AI65" s="66">
        <v>0</v>
      </c>
      <c r="AJ65" s="10"/>
      <c r="AK65" s="89">
        <v>10128</v>
      </c>
      <c r="AL65" s="89">
        <v>6322</v>
      </c>
      <c r="AM65" s="89">
        <v>0</v>
      </c>
      <c r="AN65" s="91">
        <v>0</v>
      </c>
      <c r="AO65" s="93"/>
      <c r="AP65" s="86">
        <v>0.61568389057750761</v>
      </c>
      <c r="AQ65" s="87">
        <v>0.38431610942249239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290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290</v>
      </c>
      <c r="AE67" s="65">
        <v>0</v>
      </c>
      <c r="AF67" s="61">
        <v>0</v>
      </c>
      <c r="AG67" s="66">
        <v>181</v>
      </c>
      <c r="AH67" s="65">
        <v>0</v>
      </c>
      <c r="AI67" s="66">
        <v>0</v>
      </c>
      <c r="AJ67" s="10"/>
      <c r="AK67" s="89">
        <v>290</v>
      </c>
      <c r="AL67" s="89">
        <v>181</v>
      </c>
      <c r="AM67" s="89">
        <v>0</v>
      </c>
      <c r="AN67" s="91">
        <v>0</v>
      </c>
      <c r="AO67" s="93"/>
      <c r="AP67" s="86">
        <v>0.61571125265392779</v>
      </c>
      <c r="AQ67" s="87">
        <v>0.38428874734607221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3637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2272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3637</v>
      </c>
      <c r="AE70" s="65">
        <v>0</v>
      </c>
      <c r="AF70" s="61">
        <v>0</v>
      </c>
      <c r="AG70" s="66">
        <v>2272</v>
      </c>
      <c r="AH70" s="65">
        <v>0</v>
      </c>
      <c r="AI70" s="66">
        <v>0</v>
      </c>
      <c r="AJ70" s="10"/>
      <c r="AK70" s="89">
        <v>3637</v>
      </c>
      <c r="AL70" s="89">
        <v>2272</v>
      </c>
      <c r="AM70" s="89">
        <v>0</v>
      </c>
      <c r="AN70" s="91">
        <v>0</v>
      </c>
      <c r="AO70" s="93"/>
      <c r="AP70" s="86">
        <v>0.61550177695041464</v>
      </c>
      <c r="AQ70" s="87">
        <v>0.38449822304958536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4409</v>
      </c>
      <c r="J71" s="91">
        <v>0</v>
      </c>
      <c r="K71" s="89">
        <v>0</v>
      </c>
      <c r="L71" s="89">
        <v>35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1666</v>
      </c>
      <c r="T71" s="89">
        <v>0</v>
      </c>
      <c r="U71" s="91">
        <v>1051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4409</v>
      </c>
      <c r="AD71" s="61">
        <v>0</v>
      </c>
      <c r="AE71" s="65">
        <v>0</v>
      </c>
      <c r="AF71" s="61">
        <v>1701</v>
      </c>
      <c r="AG71" s="66">
        <v>1051</v>
      </c>
      <c r="AH71" s="65">
        <v>0</v>
      </c>
      <c r="AI71" s="66">
        <v>0</v>
      </c>
      <c r="AJ71" s="10"/>
      <c r="AK71" s="89">
        <v>4409</v>
      </c>
      <c r="AL71" s="89">
        <v>2752</v>
      </c>
      <c r="AM71" s="89">
        <v>0</v>
      </c>
      <c r="AN71" s="91">
        <v>0</v>
      </c>
      <c r="AO71" s="93"/>
      <c r="AP71" s="86">
        <v>0.61569613182516403</v>
      </c>
      <c r="AQ71" s="87">
        <v>0.38430386817483592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1673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1045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1673</v>
      </c>
      <c r="AE73" s="65">
        <v>0</v>
      </c>
      <c r="AF73" s="61">
        <v>0</v>
      </c>
      <c r="AG73" s="66">
        <v>1045</v>
      </c>
      <c r="AH73" s="65">
        <v>0</v>
      </c>
      <c r="AI73" s="66">
        <v>0</v>
      </c>
      <c r="AJ73" s="10"/>
      <c r="AK73" s="89">
        <v>1673</v>
      </c>
      <c r="AL73" s="89">
        <v>1045</v>
      </c>
      <c r="AM73" s="89">
        <v>0</v>
      </c>
      <c r="AN73" s="91">
        <v>0</v>
      </c>
      <c r="AO73" s="93"/>
      <c r="AP73" s="86">
        <v>0.61552612214863867</v>
      </c>
      <c r="AQ73" s="87">
        <v>0.38447387785136128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1715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1715</v>
      </c>
      <c r="AE74" s="65">
        <v>0</v>
      </c>
      <c r="AF74" s="61">
        <v>0</v>
      </c>
      <c r="AG74" s="66">
        <v>1071</v>
      </c>
      <c r="AH74" s="65">
        <v>0</v>
      </c>
      <c r="AI74" s="66">
        <v>0</v>
      </c>
      <c r="AJ74" s="10"/>
      <c r="AK74" s="89">
        <v>1715</v>
      </c>
      <c r="AL74" s="89">
        <v>1071</v>
      </c>
      <c r="AM74" s="89">
        <v>0</v>
      </c>
      <c r="AN74" s="91">
        <v>0</v>
      </c>
      <c r="AO74" s="93"/>
      <c r="AP74" s="86">
        <v>0.61557788944723613</v>
      </c>
      <c r="AQ74" s="87">
        <v>0.38442211055276382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1630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1021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1630</v>
      </c>
      <c r="AE75" s="65">
        <v>0</v>
      </c>
      <c r="AF75" s="61">
        <v>0</v>
      </c>
      <c r="AG75" s="66">
        <v>1021</v>
      </c>
      <c r="AH75" s="65">
        <v>0</v>
      </c>
      <c r="AI75" s="66">
        <v>0</v>
      </c>
      <c r="AJ75" s="10"/>
      <c r="AK75" s="89">
        <v>1630</v>
      </c>
      <c r="AL75" s="89">
        <v>1021</v>
      </c>
      <c r="AM75" s="89">
        <v>0</v>
      </c>
      <c r="AN75" s="91">
        <v>0</v>
      </c>
      <c r="AO75" s="93"/>
      <c r="AP75" s="86">
        <v>0.61486231610712938</v>
      </c>
      <c r="AQ75" s="87">
        <v>0.38513768389287062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4718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2946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4718</v>
      </c>
      <c r="AE76" s="65">
        <v>0</v>
      </c>
      <c r="AF76" s="61">
        <v>2946</v>
      </c>
      <c r="AG76" s="66">
        <v>0</v>
      </c>
      <c r="AH76" s="65">
        <v>0</v>
      </c>
      <c r="AI76" s="66">
        <v>0</v>
      </c>
      <c r="AJ76" s="10"/>
      <c r="AK76" s="89">
        <v>4718</v>
      </c>
      <c r="AL76" s="89">
        <v>2946</v>
      </c>
      <c r="AM76" s="89">
        <v>0</v>
      </c>
      <c r="AN76" s="91">
        <v>0</v>
      </c>
      <c r="AO76" s="93"/>
      <c r="AP76" s="86">
        <v>0.61560542797494777</v>
      </c>
      <c r="AQ76" s="87">
        <v>0.38439457202505217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13546</v>
      </c>
      <c r="H81" s="89">
        <v>0</v>
      </c>
      <c r="I81" s="89">
        <v>0</v>
      </c>
      <c r="J81" s="91">
        <v>0</v>
      </c>
      <c r="K81" s="89">
        <v>8454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13546</v>
      </c>
      <c r="AE81" s="65">
        <v>0</v>
      </c>
      <c r="AF81" s="61">
        <v>8454</v>
      </c>
      <c r="AG81" s="66">
        <v>0</v>
      </c>
      <c r="AH81" s="65">
        <v>0</v>
      </c>
      <c r="AI81" s="66">
        <v>0</v>
      </c>
      <c r="AJ81" s="10"/>
      <c r="AK81" s="89">
        <v>13546</v>
      </c>
      <c r="AL81" s="89">
        <v>8454</v>
      </c>
      <c r="AM81" s="89">
        <v>0</v>
      </c>
      <c r="AN81" s="91">
        <v>0</v>
      </c>
      <c r="AO81" s="93"/>
      <c r="AP81" s="86">
        <v>0.61572727272727268</v>
      </c>
      <c r="AQ81" s="87">
        <v>0.38427272727272727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25322</v>
      </c>
      <c r="H85" s="89">
        <v>0</v>
      </c>
      <c r="I85" s="89">
        <v>0</v>
      </c>
      <c r="J85" s="91">
        <v>0</v>
      </c>
      <c r="K85" s="89">
        <v>15803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25322</v>
      </c>
      <c r="AE85" s="65">
        <v>0</v>
      </c>
      <c r="AF85" s="61">
        <v>15803</v>
      </c>
      <c r="AG85" s="66">
        <v>0</v>
      </c>
      <c r="AH85" s="65">
        <v>0</v>
      </c>
      <c r="AI85" s="66">
        <v>0</v>
      </c>
      <c r="AJ85" s="10"/>
      <c r="AK85" s="89">
        <v>25322</v>
      </c>
      <c r="AL85" s="89">
        <v>15803</v>
      </c>
      <c r="AM85" s="89">
        <v>0</v>
      </c>
      <c r="AN85" s="91">
        <v>0</v>
      </c>
      <c r="AO85" s="93"/>
      <c r="AP85" s="86">
        <v>0.6157325227963526</v>
      </c>
      <c r="AQ85" s="87">
        <v>0.3842674772036474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10506</v>
      </c>
      <c r="H86" s="89">
        <v>0</v>
      </c>
      <c r="I86" s="89">
        <v>0</v>
      </c>
      <c r="J86" s="91">
        <v>0</v>
      </c>
      <c r="K86" s="89">
        <v>6558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10506</v>
      </c>
      <c r="AE86" s="65">
        <v>0</v>
      </c>
      <c r="AF86" s="61">
        <v>6558</v>
      </c>
      <c r="AG86" s="66">
        <v>0</v>
      </c>
      <c r="AH86" s="65">
        <v>0</v>
      </c>
      <c r="AI86" s="66">
        <v>0</v>
      </c>
      <c r="AJ86" s="10"/>
      <c r="AK86" s="89">
        <v>10506</v>
      </c>
      <c r="AL86" s="89">
        <v>6558</v>
      </c>
      <c r="AM86" s="89">
        <v>0</v>
      </c>
      <c r="AN86" s="91">
        <v>0</v>
      </c>
      <c r="AO86" s="93"/>
      <c r="AP86" s="86">
        <v>0.61568213783403658</v>
      </c>
      <c r="AQ86" s="87">
        <v>0.38431786216596342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51099</v>
      </c>
      <c r="H88" s="89">
        <v>30786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51105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30786</v>
      </c>
      <c r="AD88" s="61">
        <v>51099</v>
      </c>
      <c r="AE88" s="65">
        <v>0</v>
      </c>
      <c r="AF88" s="61">
        <v>0</v>
      </c>
      <c r="AG88" s="66">
        <v>51105</v>
      </c>
      <c r="AH88" s="65">
        <v>0</v>
      </c>
      <c r="AI88" s="66">
        <v>0</v>
      </c>
      <c r="AJ88" s="10"/>
      <c r="AK88" s="89">
        <v>81885</v>
      </c>
      <c r="AL88" s="89">
        <v>51105</v>
      </c>
      <c r="AM88" s="89">
        <v>0</v>
      </c>
      <c r="AN88" s="91">
        <v>0</v>
      </c>
      <c r="AO88" s="93"/>
      <c r="AP88" s="86">
        <v>0.61572298669072867</v>
      </c>
      <c r="AQ88" s="87">
        <v>0.38427701330927139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6157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6157</v>
      </c>
      <c r="AE89" s="65">
        <v>0</v>
      </c>
      <c r="AF89" s="61">
        <v>0</v>
      </c>
      <c r="AG89" s="66">
        <v>3843</v>
      </c>
      <c r="AH89" s="65">
        <v>0</v>
      </c>
      <c r="AI89" s="66">
        <v>0</v>
      </c>
      <c r="AJ89" s="10"/>
      <c r="AK89" s="89">
        <v>6157</v>
      </c>
      <c r="AL89" s="89">
        <v>3843</v>
      </c>
      <c r="AM89" s="89">
        <v>0</v>
      </c>
      <c r="AN89" s="91">
        <v>0</v>
      </c>
      <c r="AO89" s="93"/>
      <c r="AP89" s="86">
        <v>0.61570000000000003</v>
      </c>
      <c r="AQ89" s="87">
        <v>0.38429999999999997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7879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4917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7879</v>
      </c>
      <c r="AE90" s="65">
        <v>0</v>
      </c>
      <c r="AF90" s="61">
        <v>0</v>
      </c>
      <c r="AG90" s="66">
        <v>4917</v>
      </c>
      <c r="AH90" s="65">
        <v>0</v>
      </c>
      <c r="AI90" s="66">
        <v>0</v>
      </c>
      <c r="AJ90" s="10"/>
      <c r="AK90" s="89">
        <v>7879</v>
      </c>
      <c r="AL90" s="89">
        <v>4917</v>
      </c>
      <c r="AM90" s="89">
        <v>0</v>
      </c>
      <c r="AN90" s="91">
        <v>0</v>
      </c>
      <c r="AO90" s="93"/>
      <c r="AP90" s="86">
        <v>0.61573929352922785</v>
      </c>
      <c r="AQ90" s="87">
        <v>0.3842607064707721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4718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2946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4718</v>
      </c>
      <c r="AE91" s="65">
        <v>0</v>
      </c>
      <c r="AF91" s="61">
        <v>0</v>
      </c>
      <c r="AG91" s="66">
        <v>2946</v>
      </c>
      <c r="AH91" s="65">
        <v>0</v>
      </c>
      <c r="AI91" s="66">
        <v>0</v>
      </c>
      <c r="AJ91" s="10"/>
      <c r="AK91" s="89">
        <v>4718</v>
      </c>
      <c r="AL91" s="89">
        <v>2946</v>
      </c>
      <c r="AM91" s="89">
        <v>0</v>
      </c>
      <c r="AN91" s="91">
        <v>0</v>
      </c>
      <c r="AO91" s="93"/>
      <c r="AP91" s="86">
        <v>0.61560542797494777</v>
      </c>
      <c r="AQ91" s="87">
        <v>0.38439457202505217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6299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3931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6299</v>
      </c>
      <c r="AE93" s="65">
        <v>0</v>
      </c>
      <c r="AF93" s="61">
        <v>0</v>
      </c>
      <c r="AG93" s="66">
        <v>3931</v>
      </c>
      <c r="AH93" s="65">
        <v>0</v>
      </c>
      <c r="AI93" s="66">
        <v>0</v>
      </c>
      <c r="AJ93" s="10"/>
      <c r="AK93" s="89">
        <v>6299</v>
      </c>
      <c r="AL93" s="89">
        <v>3931</v>
      </c>
      <c r="AM93" s="89">
        <v>0</v>
      </c>
      <c r="AN93" s="91">
        <v>0</v>
      </c>
      <c r="AO93" s="93"/>
      <c r="AP93" s="86">
        <v>0.61573802541544476</v>
      </c>
      <c r="AQ93" s="87">
        <v>0.38426197458455524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290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290</v>
      </c>
      <c r="AE97" s="65">
        <v>0</v>
      </c>
      <c r="AF97" s="61">
        <v>0</v>
      </c>
      <c r="AG97" s="66">
        <v>181</v>
      </c>
      <c r="AH97" s="65">
        <v>0</v>
      </c>
      <c r="AI97" s="66">
        <v>0</v>
      </c>
      <c r="AJ97" s="10"/>
      <c r="AK97" s="89">
        <v>290</v>
      </c>
      <c r="AL97" s="89">
        <v>181</v>
      </c>
      <c r="AM97" s="89">
        <v>0</v>
      </c>
      <c r="AN97" s="91">
        <v>0</v>
      </c>
      <c r="AO97" s="93"/>
      <c r="AP97" s="86">
        <v>0.61571125265392779</v>
      </c>
      <c r="AQ97" s="87">
        <v>0.38428874734607221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2101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1313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2101</v>
      </c>
      <c r="AE99" s="65">
        <v>0</v>
      </c>
      <c r="AF99" s="61">
        <v>0</v>
      </c>
      <c r="AG99" s="66">
        <v>1313</v>
      </c>
      <c r="AH99" s="65">
        <v>0</v>
      </c>
      <c r="AI99" s="66">
        <v>0</v>
      </c>
      <c r="AJ99" s="10"/>
      <c r="AK99" s="89">
        <v>2101</v>
      </c>
      <c r="AL99" s="89">
        <v>1313</v>
      </c>
      <c r="AM99" s="89">
        <v>0</v>
      </c>
      <c r="AN99" s="91">
        <v>0</v>
      </c>
      <c r="AO99" s="93"/>
      <c r="AP99" s="86">
        <v>0.61540714704159349</v>
      </c>
      <c r="AQ99" s="87">
        <v>0.38459285295840656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257110</v>
      </c>
      <c r="H100" s="89">
        <v>31393</v>
      </c>
      <c r="I100" s="89">
        <v>95734</v>
      </c>
      <c r="J100" s="91">
        <v>0</v>
      </c>
      <c r="K100" s="89">
        <v>79478</v>
      </c>
      <c r="L100" s="89">
        <v>94356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65959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127127</v>
      </c>
      <c r="AD100" s="61">
        <v>257110</v>
      </c>
      <c r="AE100" s="65">
        <v>0</v>
      </c>
      <c r="AF100" s="61">
        <v>239793</v>
      </c>
      <c r="AG100" s="66">
        <v>0</v>
      </c>
      <c r="AH100" s="65">
        <v>0</v>
      </c>
      <c r="AI100" s="66">
        <v>0</v>
      </c>
      <c r="AJ100" s="10"/>
      <c r="AK100" s="89">
        <v>384237</v>
      </c>
      <c r="AL100" s="89">
        <v>239793</v>
      </c>
      <c r="AM100" s="89">
        <v>0</v>
      </c>
      <c r="AN100" s="91">
        <v>0</v>
      </c>
      <c r="AO100" s="93"/>
      <c r="AP100" s="86">
        <v>0.61573482044132488</v>
      </c>
      <c r="AQ100" s="87">
        <v>0.38426517955867506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66345</v>
      </c>
      <c r="H101" s="89">
        <v>8100</v>
      </c>
      <c r="I101" s="89">
        <v>24703</v>
      </c>
      <c r="J101" s="91">
        <v>0</v>
      </c>
      <c r="K101" s="89">
        <v>20509</v>
      </c>
      <c r="L101" s="89">
        <v>24349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17021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32803</v>
      </c>
      <c r="AD101" s="61">
        <v>66345</v>
      </c>
      <c r="AE101" s="65">
        <v>0</v>
      </c>
      <c r="AF101" s="61">
        <v>61879</v>
      </c>
      <c r="AG101" s="66">
        <v>0</v>
      </c>
      <c r="AH101" s="65">
        <v>0</v>
      </c>
      <c r="AI101" s="66">
        <v>0</v>
      </c>
      <c r="AJ101" s="10"/>
      <c r="AK101" s="89">
        <v>99148</v>
      </c>
      <c r="AL101" s="89">
        <v>61879</v>
      </c>
      <c r="AM101" s="89">
        <v>0</v>
      </c>
      <c r="AN101" s="91">
        <v>0</v>
      </c>
      <c r="AO101" s="93"/>
      <c r="AP101" s="86">
        <v>0.61572282909077358</v>
      </c>
      <c r="AQ101" s="87">
        <v>0.38427717090922642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85259</v>
      </c>
      <c r="H102" s="89">
        <v>10410</v>
      </c>
      <c r="I102" s="89">
        <v>31746</v>
      </c>
      <c r="J102" s="91">
        <v>0</v>
      </c>
      <c r="K102" s="89">
        <v>26356</v>
      </c>
      <c r="L102" s="89">
        <v>31289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21873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42156</v>
      </c>
      <c r="AD102" s="61">
        <v>85259</v>
      </c>
      <c r="AE102" s="65">
        <v>0</v>
      </c>
      <c r="AF102" s="61">
        <v>79518</v>
      </c>
      <c r="AG102" s="66">
        <v>0</v>
      </c>
      <c r="AH102" s="65">
        <v>0</v>
      </c>
      <c r="AI102" s="66">
        <v>0</v>
      </c>
      <c r="AJ102" s="10"/>
      <c r="AK102" s="89">
        <v>127415</v>
      </c>
      <c r="AL102" s="89">
        <v>79518</v>
      </c>
      <c r="AM102" s="89">
        <v>0</v>
      </c>
      <c r="AN102" s="91">
        <v>0</v>
      </c>
      <c r="AO102" s="93"/>
      <c r="AP102" s="86">
        <v>0.61573069544248626</v>
      </c>
      <c r="AQ102" s="87">
        <v>0.38426930455751379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54849</v>
      </c>
      <c r="H103" s="89">
        <v>6697</v>
      </c>
      <c r="I103" s="89">
        <v>20423</v>
      </c>
      <c r="J103" s="91">
        <v>0</v>
      </c>
      <c r="K103" s="89">
        <v>16956</v>
      </c>
      <c r="L103" s="89">
        <v>20130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14072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27120</v>
      </c>
      <c r="AD103" s="61">
        <v>54849</v>
      </c>
      <c r="AE103" s="65">
        <v>0</v>
      </c>
      <c r="AF103" s="61">
        <v>51158</v>
      </c>
      <c r="AG103" s="66">
        <v>0</v>
      </c>
      <c r="AH103" s="65">
        <v>0</v>
      </c>
      <c r="AI103" s="66">
        <v>0</v>
      </c>
      <c r="AJ103" s="10"/>
      <c r="AK103" s="89">
        <v>81969</v>
      </c>
      <c r="AL103" s="89">
        <v>51158</v>
      </c>
      <c r="AM103" s="89">
        <v>0</v>
      </c>
      <c r="AN103" s="91">
        <v>0</v>
      </c>
      <c r="AO103" s="93"/>
      <c r="AP103" s="86">
        <v>0.61572032720635184</v>
      </c>
      <c r="AQ103" s="87">
        <v>0.38427967279364816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1405</v>
      </c>
      <c r="H105" s="89">
        <v>170</v>
      </c>
      <c r="I105" s="89">
        <v>524</v>
      </c>
      <c r="J105" s="91">
        <v>0</v>
      </c>
      <c r="K105" s="89">
        <v>436</v>
      </c>
      <c r="L105" s="89">
        <v>518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361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694</v>
      </c>
      <c r="AD105" s="61">
        <v>1405</v>
      </c>
      <c r="AE105" s="65">
        <v>0</v>
      </c>
      <c r="AF105" s="61">
        <v>1315</v>
      </c>
      <c r="AG105" s="66">
        <v>0</v>
      </c>
      <c r="AH105" s="65">
        <v>0</v>
      </c>
      <c r="AI105" s="66">
        <v>0</v>
      </c>
      <c r="AJ105" s="10"/>
      <c r="AK105" s="89">
        <v>2099</v>
      </c>
      <c r="AL105" s="89">
        <v>1315</v>
      </c>
      <c r="AM105" s="89">
        <v>0</v>
      </c>
      <c r="AN105" s="91">
        <v>0</v>
      </c>
      <c r="AO105" s="93"/>
      <c r="AP105" s="86">
        <v>0.61482132396016398</v>
      </c>
      <c r="AQ105" s="87">
        <v>0.38517867603983597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25860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16140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25860</v>
      </c>
      <c r="AE111" s="65">
        <v>0</v>
      </c>
      <c r="AF111" s="61">
        <v>0</v>
      </c>
      <c r="AG111" s="66">
        <v>16140</v>
      </c>
      <c r="AH111" s="65">
        <v>0</v>
      </c>
      <c r="AI111" s="66">
        <v>0</v>
      </c>
      <c r="AJ111" s="10"/>
      <c r="AK111" s="89">
        <v>25860</v>
      </c>
      <c r="AL111" s="89">
        <v>16140</v>
      </c>
      <c r="AM111" s="89">
        <v>0</v>
      </c>
      <c r="AN111" s="91">
        <v>0</v>
      </c>
      <c r="AO111" s="93"/>
      <c r="AP111" s="86">
        <v>0.61571428571428577</v>
      </c>
      <c r="AQ111" s="87">
        <v>0.38428571428571429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2101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1312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2101</v>
      </c>
      <c r="AE112" s="65">
        <v>0</v>
      </c>
      <c r="AF112" s="61">
        <v>0</v>
      </c>
      <c r="AG112" s="66">
        <v>1312</v>
      </c>
      <c r="AH112" s="65">
        <v>0</v>
      </c>
      <c r="AI112" s="66">
        <v>0</v>
      </c>
      <c r="AJ112" s="10"/>
      <c r="AK112" s="89">
        <v>2101</v>
      </c>
      <c r="AL112" s="89">
        <v>1312</v>
      </c>
      <c r="AM112" s="89">
        <v>0</v>
      </c>
      <c r="AN112" s="91">
        <v>0</v>
      </c>
      <c r="AO112" s="93"/>
      <c r="AP112" s="86">
        <v>0.61558745971286255</v>
      </c>
      <c r="AQ112" s="87">
        <v>0.38441254028713739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35383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22082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35383</v>
      </c>
      <c r="AE113" s="65">
        <v>0</v>
      </c>
      <c r="AF113" s="61">
        <v>0</v>
      </c>
      <c r="AG113" s="66">
        <v>22082</v>
      </c>
      <c r="AH113" s="65">
        <v>0</v>
      </c>
      <c r="AI113" s="66">
        <v>0</v>
      </c>
      <c r="AJ113" s="10"/>
      <c r="AK113" s="89">
        <v>35383</v>
      </c>
      <c r="AL113" s="89">
        <v>22082</v>
      </c>
      <c r="AM113" s="89">
        <v>0</v>
      </c>
      <c r="AN113" s="91">
        <v>0</v>
      </c>
      <c r="AO113" s="93"/>
      <c r="AP113" s="86">
        <v>0.61573131471330378</v>
      </c>
      <c r="AQ113" s="87">
        <v>0.38426868528669628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41293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25769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41293</v>
      </c>
      <c r="AE114" s="65">
        <v>0</v>
      </c>
      <c r="AF114" s="61">
        <v>0</v>
      </c>
      <c r="AG114" s="66">
        <v>25769</v>
      </c>
      <c r="AH114" s="65">
        <v>0</v>
      </c>
      <c r="AI114" s="66">
        <v>0</v>
      </c>
      <c r="AJ114" s="10"/>
      <c r="AK114" s="89">
        <v>41293</v>
      </c>
      <c r="AL114" s="89">
        <v>25769</v>
      </c>
      <c r="AM114" s="89">
        <v>0</v>
      </c>
      <c r="AN114" s="91">
        <v>0</v>
      </c>
      <c r="AO114" s="93"/>
      <c r="AP114" s="86">
        <v>0.61574364021353378</v>
      </c>
      <c r="AQ114" s="87">
        <v>0.38425635978646627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33556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20942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33556</v>
      </c>
      <c r="AE115" s="65">
        <v>0</v>
      </c>
      <c r="AF115" s="61">
        <v>0</v>
      </c>
      <c r="AG115" s="66">
        <v>20942</v>
      </c>
      <c r="AH115" s="65">
        <v>0</v>
      </c>
      <c r="AI115" s="66">
        <v>0</v>
      </c>
      <c r="AJ115" s="10"/>
      <c r="AK115" s="89">
        <v>33556</v>
      </c>
      <c r="AL115" s="89">
        <v>20942</v>
      </c>
      <c r="AM115" s="89">
        <v>0</v>
      </c>
      <c r="AN115" s="91">
        <v>0</v>
      </c>
      <c r="AO115" s="93"/>
      <c r="AP115" s="86">
        <v>0.61572901757862675</v>
      </c>
      <c r="AQ115" s="87">
        <v>0.38427098242137325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8002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4998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8002</v>
      </c>
      <c r="AE117" s="65">
        <v>0</v>
      </c>
      <c r="AF117" s="61">
        <v>0</v>
      </c>
      <c r="AG117" s="66">
        <v>4998</v>
      </c>
      <c r="AH117" s="65">
        <v>0</v>
      </c>
      <c r="AI117" s="66">
        <v>0</v>
      </c>
      <c r="AJ117" s="10"/>
      <c r="AK117" s="89">
        <v>8002</v>
      </c>
      <c r="AL117" s="89">
        <v>4998</v>
      </c>
      <c r="AM117" s="89">
        <v>0</v>
      </c>
      <c r="AN117" s="91">
        <v>0</v>
      </c>
      <c r="AO117" s="93"/>
      <c r="AP117" s="86">
        <v>0.61553846153846159</v>
      </c>
      <c r="AQ117" s="87">
        <v>0.38446153846153847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4483</v>
      </c>
      <c r="J118" s="91">
        <v>0</v>
      </c>
      <c r="K118" s="89">
        <v>0</v>
      </c>
      <c r="L118" s="89">
        <v>36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1694</v>
      </c>
      <c r="T118" s="89">
        <v>0</v>
      </c>
      <c r="U118" s="91">
        <v>1068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4483</v>
      </c>
      <c r="AD118" s="61">
        <v>0</v>
      </c>
      <c r="AE118" s="65">
        <v>0</v>
      </c>
      <c r="AF118" s="61">
        <v>1730</v>
      </c>
      <c r="AG118" s="66">
        <v>1068</v>
      </c>
      <c r="AH118" s="65">
        <v>0</v>
      </c>
      <c r="AI118" s="66">
        <v>0</v>
      </c>
      <c r="AJ118" s="10"/>
      <c r="AK118" s="89">
        <v>4483</v>
      </c>
      <c r="AL118" s="89">
        <v>2798</v>
      </c>
      <c r="AM118" s="89">
        <v>0</v>
      </c>
      <c r="AN118" s="91">
        <v>0</v>
      </c>
      <c r="AO118" s="93"/>
      <c r="AP118" s="86">
        <v>0.61571212745501991</v>
      </c>
      <c r="AQ118" s="87">
        <v>0.38428787254498009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7484</v>
      </c>
      <c r="J119" s="91">
        <v>0</v>
      </c>
      <c r="K119" s="89">
        <v>0</v>
      </c>
      <c r="L119" s="89">
        <v>60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2828</v>
      </c>
      <c r="T119" s="89">
        <v>0</v>
      </c>
      <c r="U119" s="91">
        <v>1784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7484</v>
      </c>
      <c r="AD119" s="61">
        <v>0</v>
      </c>
      <c r="AE119" s="65">
        <v>0</v>
      </c>
      <c r="AF119" s="61">
        <v>2888</v>
      </c>
      <c r="AG119" s="66">
        <v>1784</v>
      </c>
      <c r="AH119" s="65">
        <v>0</v>
      </c>
      <c r="AI119" s="66">
        <v>0</v>
      </c>
      <c r="AJ119" s="10"/>
      <c r="AK119" s="89">
        <v>7484</v>
      </c>
      <c r="AL119" s="89">
        <v>4672</v>
      </c>
      <c r="AM119" s="89">
        <v>0</v>
      </c>
      <c r="AN119" s="91">
        <v>0</v>
      </c>
      <c r="AO119" s="93"/>
      <c r="AP119" s="86">
        <v>0.61566304705495234</v>
      </c>
      <c r="AQ119" s="87">
        <v>0.38433695294504772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144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92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144</v>
      </c>
      <c r="AE121" s="65">
        <v>0</v>
      </c>
      <c r="AF121" s="61">
        <v>0</v>
      </c>
      <c r="AG121" s="66">
        <v>92</v>
      </c>
      <c r="AH121" s="65">
        <v>0</v>
      </c>
      <c r="AI121" s="66">
        <v>0</v>
      </c>
      <c r="AJ121" s="10"/>
      <c r="AK121" s="89">
        <v>144</v>
      </c>
      <c r="AL121" s="89">
        <v>92</v>
      </c>
      <c r="AM121" s="89">
        <v>0</v>
      </c>
      <c r="AN121" s="91">
        <v>0</v>
      </c>
      <c r="AO121" s="93"/>
      <c r="AP121" s="86">
        <v>0.61016949152542377</v>
      </c>
      <c r="AQ121" s="87">
        <v>0.38983050847457629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39119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24413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39119</v>
      </c>
      <c r="AE122" s="65">
        <v>0</v>
      </c>
      <c r="AF122" s="61">
        <v>0</v>
      </c>
      <c r="AG122" s="66">
        <v>24413</v>
      </c>
      <c r="AH122" s="65">
        <v>0</v>
      </c>
      <c r="AI122" s="66">
        <v>0</v>
      </c>
      <c r="AJ122" s="10"/>
      <c r="AK122" s="89">
        <v>39119</v>
      </c>
      <c r="AL122" s="89">
        <v>24413</v>
      </c>
      <c r="AM122" s="89">
        <v>0</v>
      </c>
      <c r="AN122" s="91">
        <v>0</v>
      </c>
      <c r="AO122" s="93"/>
      <c r="AP122" s="86">
        <v>0.61573695145753327</v>
      </c>
      <c r="AQ122" s="87">
        <v>0.38426304854246679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23430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14623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23430</v>
      </c>
      <c r="AE123" s="65">
        <v>0</v>
      </c>
      <c r="AF123" s="61">
        <v>0</v>
      </c>
      <c r="AG123" s="66">
        <v>14623</v>
      </c>
      <c r="AH123" s="65">
        <v>0</v>
      </c>
      <c r="AI123" s="66">
        <v>0</v>
      </c>
      <c r="AJ123" s="10"/>
      <c r="AK123" s="89">
        <v>23430</v>
      </c>
      <c r="AL123" s="89">
        <v>14623</v>
      </c>
      <c r="AM123" s="89">
        <v>0</v>
      </c>
      <c r="AN123" s="91">
        <v>0</v>
      </c>
      <c r="AO123" s="93"/>
      <c r="AP123" s="86">
        <v>0.61572017974929705</v>
      </c>
      <c r="AQ123" s="87">
        <v>0.38427982025070295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1330525</v>
      </c>
      <c r="H125" s="94">
        <f t="shared" si="7"/>
        <v>87556</v>
      </c>
      <c r="I125" s="94">
        <f t="shared" si="7"/>
        <v>220157</v>
      </c>
      <c r="J125" s="96">
        <f t="shared" si="7"/>
        <v>0</v>
      </c>
      <c r="K125" s="94">
        <f t="shared" si="7"/>
        <v>634817</v>
      </c>
      <c r="L125" s="94">
        <f t="shared" si="7"/>
        <v>296471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15742</v>
      </c>
      <c r="Q125" s="94">
        <f t="shared" si="7"/>
        <v>11418</v>
      </c>
      <c r="R125" s="94">
        <f t="shared" si="7"/>
        <v>0</v>
      </c>
      <c r="S125" s="94">
        <f t="shared" si="7"/>
        <v>162845</v>
      </c>
      <c r="T125" s="94">
        <f t="shared" si="7"/>
        <v>0</v>
      </c>
      <c r="U125" s="96">
        <f t="shared" si="7"/>
        <v>448779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307713</v>
      </c>
      <c r="AD125" s="94">
        <f t="shared" si="8"/>
        <v>1330525</v>
      </c>
      <c r="AE125" s="95">
        <f t="shared" si="8"/>
        <v>0</v>
      </c>
      <c r="AF125" s="94">
        <f t="shared" si="8"/>
        <v>1121293</v>
      </c>
      <c r="AG125" s="96">
        <f t="shared" si="8"/>
        <v>448779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1638238</v>
      </c>
      <c r="AL125" s="94">
        <f>SUM(AL24:AL124)</f>
        <v>1570072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15744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9831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15744</v>
      </c>
      <c r="AD129" s="61">
        <v>0</v>
      </c>
      <c r="AE129" s="65">
        <v>0</v>
      </c>
      <c r="AF129" s="61">
        <v>0</v>
      </c>
      <c r="AG129" s="66">
        <v>9831</v>
      </c>
      <c r="AH129" s="65">
        <v>0</v>
      </c>
      <c r="AI129" s="66">
        <v>0</v>
      </c>
      <c r="AJ129" s="10"/>
      <c r="AK129" s="89">
        <v>15744</v>
      </c>
      <c r="AL129" s="89">
        <v>9831</v>
      </c>
      <c r="AM129" s="89">
        <v>0</v>
      </c>
      <c r="AN129" s="91">
        <v>0</v>
      </c>
      <c r="AO129" s="93"/>
      <c r="AP129" s="86">
        <v>0.61560117302052786</v>
      </c>
      <c r="AQ129" s="87">
        <v>0.38439882697947214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28345</v>
      </c>
      <c r="H132" s="89">
        <v>0</v>
      </c>
      <c r="I132" s="89">
        <v>0</v>
      </c>
      <c r="J132" s="91">
        <v>0</v>
      </c>
      <c r="K132" s="89">
        <v>0</v>
      </c>
      <c r="L132" s="89">
        <v>10709</v>
      </c>
      <c r="M132" s="89">
        <v>226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6755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28345</v>
      </c>
      <c r="AE132" s="65">
        <v>0</v>
      </c>
      <c r="AF132" s="61">
        <v>10935</v>
      </c>
      <c r="AG132" s="66">
        <v>6755</v>
      </c>
      <c r="AH132" s="65">
        <v>0</v>
      </c>
      <c r="AI132" s="66">
        <v>0</v>
      </c>
      <c r="AJ132" s="10"/>
      <c r="AK132" s="89">
        <v>28345</v>
      </c>
      <c r="AL132" s="89">
        <v>17690</v>
      </c>
      <c r="AM132" s="89">
        <v>0</v>
      </c>
      <c r="AN132" s="91">
        <v>0</v>
      </c>
      <c r="AO132" s="93"/>
      <c r="AP132" s="86">
        <v>0.61572716411426087</v>
      </c>
      <c r="AQ132" s="87">
        <v>0.38427283588573913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4308</v>
      </c>
      <c r="H133" s="89">
        <v>0</v>
      </c>
      <c r="I133" s="89">
        <v>0</v>
      </c>
      <c r="J133" s="91">
        <v>0</v>
      </c>
      <c r="K133" s="89">
        <v>1629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1063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4308</v>
      </c>
      <c r="AE133" s="65">
        <v>0</v>
      </c>
      <c r="AF133" s="61">
        <v>1629</v>
      </c>
      <c r="AG133" s="66">
        <v>1063</v>
      </c>
      <c r="AH133" s="65">
        <v>0</v>
      </c>
      <c r="AI133" s="66">
        <v>0</v>
      </c>
      <c r="AJ133" s="10"/>
      <c r="AK133" s="89">
        <v>4308</v>
      </c>
      <c r="AL133" s="89">
        <v>2692</v>
      </c>
      <c r="AM133" s="89">
        <v>0</v>
      </c>
      <c r="AN133" s="91">
        <v>0</v>
      </c>
      <c r="AO133" s="93"/>
      <c r="AP133" s="86">
        <v>0.61542857142857144</v>
      </c>
      <c r="AQ133" s="87">
        <v>0.38457142857142856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10156</v>
      </c>
      <c r="H134" s="89">
        <v>0</v>
      </c>
      <c r="I134" s="89">
        <v>0</v>
      </c>
      <c r="J134" s="91">
        <v>0</v>
      </c>
      <c r="K134" s="89">
        <v>81</v>
      </c>
      <c r="L134" s="89">
        <v>3837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2421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10156</v>
      </c>
      <c r="AE134" s="65">
        <v>0</v>
      </c>
      <c r="AF134" s="61">
        <v>3918</v>
      </c>
      <c r="AG134" s="66">
        <v>2421</v>
      </c>
      <c r="AH134" s="65">
        <v>0</v>
      </c>
      <c r="AI134" s="66">
        <v>0</v>
      </c>
      <c r="AJ134" s="10"/>
      <c r="AK134" s="89">
        <v>10156</v>
      </c>
      <c r="AL134" s="89">
        <v>6339</v>
      </c>
      <c r="AM134" s="89">
        <v>0</v>
      </c>
      <c r="AN134" s="91">
        <v>0</v>
      </c>
      <c r="AO134" s="93"/>
      <c r="AP134" s="86">
        <v>0.61570172779630195</v>
      </c>
      <c r="AQ134" s="87">
        <v>0.38429827220369811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25195</v>
      </c>
      <c r="H137" s="89">
        <v>0</v>
      </c>
      <c r="I137" s="89">
        <v>0</v>
      </c>
      <c r="J137" s="91">
        <v>0</v>
      </c>
      <c r="K137" s="89">
        <v>15725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25195</v>
      </c>
      <c r="AE137" s="65">
        <v>0</v>
      </c>
      <c r="AF137" s="61">
        <v>15725</v>
      </c>
      <c r="AG137" s="66">
        <v>0</v>
      </c>
      <c r="AH137" s="65">
        <v>0</v>
      </c>
      <c r="AI137" s="66">
        <v>0</v>
      </c>
      <c r="AJ137" s="10"/>
      <c r="AK137" s="89">
        <v>25195</v>
      </c>
      <c r="AL137" s="89">
        <v>15725</v>
      </c>
      <c r="AM137" s="89">
        <v>0</v>
      </c>
      <c r="AN137" s="91">
        <v>0</v>
      </c>
      <c r="AO137" s="93"/>
      <c r="AP137" s="86">
        <v>0.61571358748778104</v>
      </c>
      <c r="AQ137" s="87">
        <v>0.38428641251221896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12597</v>
      </c>
      <c r="H138" s="89">
        <v>0</v>
      </c>
      <c r="I138" s="89">
        <v>0</v>
      </c>
      <c r="J138" s="91">
        <v>0</v>
      </c>
      <c r="K138" s="89">
        <v>0</v>
      </c>
      <c r="L138" s="89">
        <v>7863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12597</v>
      </c>
      <c r="AE138" s="65">
        <v>0</v>
      </c>
      <c r="AF138" s="61">
        <v>7863</v>
      </c>
      <c r="AG138" s="66">
        <v>0</v>
      </c>
      <c r="AH138" s="65">
        <v>0</v>
      </c>
      <c r="AI138" s="66">
        <v>0</v>
      </c>
      <c r="AJ138" s="10"/>
      <c r="AK138" s="89">
        <v>12597</v>
      </c>
      <c r="AL138" s="89">
        <v>7863</v>
      </c>
      <c r="AM138" s="89">
        <v>0</v>
      </c>
      <c r="AN138" s="91">
        <v>0</v>
      </c>
      <c r="AO138" s="93"/>
      <c r="AP138" s="86">
        <v>0.61568914956011733</v>
      </c>
      <c r="AQ138" s="87">
        <v>0.38431085043988272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18890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11800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18890</v>
      </c>
      <c r="AE145" s="65">
        <v>0</v>
      </c>
      <c r="AF145" s="61">
        <v>0</v>
      </c>
      <c r="AG145" s="66">
        <v>11800</v>
      </c>
      <c r="AH145" s="65">
        <v>0</v>
      </c>
      <c r="AI145" s="66">
        <v>0</v>
      </c>
      <c r="AJ145" s="10"/>
      <c r="AK145" s="89">
        <v>18890</v>
      </c>
      <c r="AL145" s="89">
        <v>11800</v>
      </c>
      <c r="AM145" s="89">
        <v>0</v>
      </c>
      <c r="AN145" s="91">
        <v>0</v>
      </c>
      <c r="AO145" s="93"/>
      <c r="AP145" s="86">
        <v>0.6155099380905833</v>
      </c>
      <c r="AQ145" s="87">
        <v>0.38449006190941676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30786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19214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30786</v>
      </c>
      <c r="AE146" s="65">
        <v>0</v>
      </c>
      <c r="AF146" s="61">
        <v>0</v>
      </c>
      <c r="AG146" s="66">
        <v>19214</v>
      </c>
      <c r="AH146" s="65">
        <v>0</v>
      </c>
      <c r="AI146" s="66">
        <v>0</v>
      </c>
      <c r="AJ146" s="10"/>
      <c r="AK146" s="89">
        <v>30786</v>
      </c>
      <c r="AL146" s="89">
        <v>19214</v>
      </c>
      <c r="AM146" s="89">
        <v>0</v>
      </c>
      <c r="AN146" s="91">
        <v>0</v>
      </c>
      <c r="AO146" s="93"/>
      <c r="AP146" s="86">
        <v>0.61572000000000005</v>
      </c>
      <c r="AQ146" s="87">
        <v>0.38428000000000001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15747</v>
      </c>
      <c r="H147" s="89">
        <v>0</v>
      </c>
      <c r="I147" s="89">
        <v>0</v>
      </c>
      <c r="J147" s="91">
        <v>0</v>
      </c>
      <c r="K147" s="89">
        <v>9828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15747</v>
      </c>
      <c r="AE147" s="65">
        <v>0</v>
      </c>
      <c r="AF147" s="61">
        <v>9828</v>
      </c>
      <c r="AG147" s="66">
        <v>0</v>
      </c>
      <c r="AH147" s="65">
        <v>0</v>
      </c>
      <c r="AI147" s="66">
        <v>0</v>
      </c>
      <c r="AJ147" s="10"/>
      <c r="AK147" s="89">
        <v>15747</v>
      </c>
      <c r="AL147" s="89">
        <v>9828</v>
      </c>
      <c r="AM147" s="89">
        <v>0</v>
      </c>
      <c r="AN147" s="91">
        <v>0</v>
      </c>
      <c r="AO147" s="93"/>
      <c r="AP147" s="86">
        <v>0.61571847507331379</v>
      </c>
      <c r="AQ147" s="87">
        <v>0.38428152492668621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7558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4718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7558</v>
      </c>
      <c r="AE148" s="65">
        <v>0</v>
      </c>
      <c r="AF148" s="61">
        <v>0</v>
      </c>
      <c r="AG148" s="66">
        <v>4718</v>
      </c>
      <c r="AH148" s="65">
        <v>0</v>
      </c>
      <c r="AI148" s="66">
        <v>0</v>
      </c>
      <c r="AJ148" s="10"/>
      <c r="AK148" s="89">
        <v>7558</v>
      </c>
      <c r="AL148" s="89">
        <v>4718</v>
      </c>
      <c r="AM148" s="89">
        <v>0</v>
      </c>
      <c r="AN148" s="91">
        <v>0</v>
      </c>
      <c r="AO148" s="93"/>
      <c r="AP148" s="86">
        <v>0.61567285760834145</v>
      </c>
      <c r="AQ148" s="87">
        <v>0.38432714239165849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153450</v>
      </c>
      <c r="E150" s="61">
        <f t="shared" si="9"/>
        <v>0</v>
      </c>
      <c r="F150" s="10"/>
      <c r="G150" s="90">
        <v>94485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58965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153450</v>
      </c>
      <c r="AB150" s="10"/>
      <c r="AC150" s="61">
        <v>0</v>
      </c>
      <c r="AD150" s="61">
        <v>94485</v>
      </c>
      <c r="AE150" s="65">
        <v>0</v>
      </c>
      <c r="AF150" s="61">
        <v>0</v>
      </c>
      <c r="AG150" s="66">
        <v>58965</v>
      </c>
      <c r="AH150" s="65">
        <v>0</v>
      </c>
      <c r="AI150" s="66">
        <v>0</v>
      </c>
      <c r="AJ150" s="10"/>
      <c r="AK150" s="89">
        <v>94485</v>
      </c>
      <c r="AL150" s="89">
        <v>58965</v>
      </c>
      <c r="AM150" s="89">
        <v>0</v>
      </c>
      <c r="AN150" s="91">
        <v>0</v>
      </c>
      <c r="AO150" s="93"/>
      <c r="AP150" s="86">
        <v>0.61573802541544476</v>
      </c>
      <c r="AQ150" s="87">
        <v>0.38426197458455524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914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576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914</v>
      </c>
      <c r="AE151" s="65">
        <v>0</v>
      </c>
      <c r="AF151" s="61">
        <v>0</v>
      </c>
      <c r="AG151" s="66">
        <v>576</v>
      </c>
      <c r="AH151" s="65">
        <v>0</v>
      </c>
      <c r="AI151" s="66">
        <v>0</v>
      </c>
      <c r="AJ151" s="10"/>
      <c r="AK151" s="89">
        <v>914</v>
      </c>
      <c r="AL151" s="89">
        <v>576</v>
      </c>
      <c r="AM151" s="89">
        <v>0</v>
      </c>
      <c r="AN151" s="91">
        <v>0</v>
      </c>
      <c r="AO151" s="93"/>
      <c r="AP151" s="86">
        <v>0.61342281879194627</v>
      </c>
      <c r="AQ151" s="87">
        <v>0.38657718120805368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885178</v>
      </c>
      <c r="E152" s="94">
        <f>SUM(E128:E151)</f>
        <v>0</v>
      </c>
      <c r="F152" s="10"/>
      <c r="G152" s="95">
        <f t="shared" ref="G152:Y152" si="10">SUM(G128:G151)</f>
        <v>392205</v>
      </c>
      <c r="H152" s="94">
        <f t="shared" si="10"/>
        <v>0</v>
      </c>
      <c r="I152" s="94">
        <f t="shared" si="10"/>
        <v>250519</v>
      </c>
      <c r="J152" s="96">
        <f t="shared" si="10"/>
        <v>0</v>
      </c>
      <c r="K152" s="94">
        <f t="shared" si="10"/>
        <v>35488</v>
      </c>
      <c r="L152" s="94">
        <f t="shared" si="10"/>
        <v>62409</v>
      </c>
      <c r="M152" s="94">
        <f t="shared" si="10"/>
        <v>226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126148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885178</v>
      </c>
      <c r="AB152" s="10"/>
      <c r="AC152" s="94">
        <f t="shared" ref="AC152:AI152" si="11">SUM(AC128:AC151)</f>
        <v>250519</v>
      </c>
      <c r="AD152" s="94">
        <f t="shared" si="11"/>
        <v>392205</v>
      </c>
      <c r="AE152" s="95">
        <f t="shared" si="11"/>
        <v>7388</v>
      </c>
      <c r="AF152" s="94">
        <f t="shared" si="11"/>
        <v>108918</v>
      </c>
      <c r="AG152" s="96">
        <f t="shared" si="11"/>
        <v>126148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642724</v>
      </c>
      <c r="AL152" s="94">
        <f>SUM(AL128:AL151)</f>
        <v>242454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2129</v>
      </c>
      <c r="E155" s="61">
        <f t="shared" ref="E155:E180" si="12">D155-SUM(G155:Y155)</f>
        <v>0</v>
      </c>
      <c r="F155" s="10"/>
      <c r="G155" s="90">
        <v>539</v>
      </c>
      <c r="H155" s="89">
        <v>1409</v>
      </c>
      <c r="I155" s="89">
        <v>0</v>
      </c>
      <c r="J155" s="91">
        <v>0</v>
      </c>
      <c r="K155" s="89">
        <v>149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4</v>
      </c>
      <c r="S155" s="89">
        <v>0</v>
      </c>
      <c r="T155" s="89">
        <v>0</v>
      </c>
      <c r="U155" s="91">
        <v>28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2129</v>
      </c>
      <c r="AB155" s="10"/>
      <c r="AC155" s="61">
        <v>1409</v>
      </c>
      <c r="AD155" s="61">
        <v>539</v>
      </c>
      <c r="AE155" s="65">
        <v>4</v>
      </c>
      <c r="AF155" s="61">
        <v>149</v>
      </c>
      <c r="AG155" s="66">
        <v>28</v>
      </c>
      <c r="AH155" s="65">
        <v>0</v>
      </c>
      <c r="AI155" s="66">
        <v>0</v>
      </c>
      <c r="AJ155" s="10"/>
      <c r="AK155" s="89">
        <v>1948</v>
      </c>
      <c r="AL155" s="89">
        <v>181</v>
      </c>
      <c r="AM155" s="89">
        <v>0</v>
      </c>
      <c r="AN155" s="91">
        <v>0</v>
      </c>
      <c r="AO155" s="93"/>
      <c r="AP155" s="86">
        <v>0.91498356035697515</v>
      </c>
      <c r="AQ155" s="87">
        <v>8.5016439643024896E-2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901</v>
      </c>
      <c r="E156" s="61">
        <f t="shared" si="12"/>
        <v>0</v>
      </c>
      <c r="F156" s="10"/>
      <c r="G156" s="90">
        <v>50</v>
      </c>
      <c r="H156" s="89">
        <v>851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901</v>
      </c>
      <c r="AB156" s="10"/>
      <c r="AC156" s="61">
        <v>851</v>
      </c>
      <c r="AD156" s="61">
        <v>50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901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478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456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22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478</v>
      </c>
      <c r="AB158" s="10"/>
      <c r="AC158" s="61">
        <v>0</v>
      </c>
      <c r="AD158" s="61">
        <v>0</v>
      </c>
      <c r="AE158" s="65">
        <v>22</v>
      </c>
      <c r="AF158" s="61">
        <v>456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478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1710</v>
      </c>
      <c r="E159" s="61">
        <f t="shared" si="12"/>
        <v>0</v>
      </c>
      <c r="F159" s="10"/>
      <c r="G159" s="90">
        <v>608</v>
      </c>
      <c r="H159" s="89">
        <v>1100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1710</v>
      </c>
      <c r="AB159" s="10"/>
      <c r="AC159" s="61">
        <v>1100</v>
      </c>
      <c r="AD159" s="61">
        <v>608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1708</v>
      </c>
      <c r="AL159" s="89">
        <v>2</v>
      </c>
      <c r="AM159" s="89">
        <v>0</v>
      </c>
      <c r="AN159" s="91">
        <v>0</v>
      </c>
      <c r="AO159" s="93"/>
      <c r="AP159" s="86">
        <v>0.99883040935672518</v>
      </c>
      <c r="AQ159" s="87">
        <v>1.1695906432748538E-3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916</v>
      </c>
      <c r="E160" s="61">
        <f t="shared" si="12"/>
        <v>0</v>
      </c>
      <c r="F160" s="10"/>
      <c r="G160" s="90">
        <v>795</v>
      </c>
      <c r="H160" s="89">
        <v>0</v>
      </c>
      <c r="I160" s="89">
        <v>0</v>
      </c>
      <c r="J160" s="91">
        <v>0</v>
      </c>
      <c r="K160" s="89">
        <v>121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916</v>
      </c>
      <c r="AB160" s="10"/>
      <c r="AC160" s="61">
        <v>0</v>
      </c>
      <c r="AD160" s="61">
        <v>795</v>
      </c>
      <c r="AE160" s="65">
        <v>0</v>
      </c>
      <c r="AF160" s="61">
        <v>121</v>
      </c>
      <c r="AG160" s="66">
        <v>0</v>
      </c>
      <c r="AH160" s="65">
        <v>0</v>
      </c>
      <c r="AI160" s="66">
        <v>0</v>
      </c>
      <c r="AJ160" s="10"/>
      <c r="AK160" s="89">
        <v>795</v>
      </c>
      <c r="AL160" s="89">
        <v>121</v>
      </c>
      <c r="AM160" s="89">
        <v>0</v>
      </c>
      <c r="AN160" s="91">
        <v>0</v>
      </c>
      <c r="AO160" s="93"/>
      <c r="AP160" s="86">
        <v>0.86790393013100442</v>
      </c>
      <c r="AQ160" s="87">
        <v>0.13209606986899564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64</v>
      </c>
      <c r="E161" s="61">
        <f t="shared" si="12"/>
        <v>0</v>
      </c>
      <c r="F161" s="10"/>
      <c r="G161" s="90">
        <v>64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64</v>
      </c>
      <c r="AB161" s="10"/>
      <c r="AC161" s="61">
        <v>0</v>
      </c>
      <c r="AD161" s="61">
        <v>64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64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477</v>
      </c>
      <c r="E162" s="61">
        <f t="shared" si="12"/>
        <v>0</v>
      </c>
      <c r="F162" s="10"/>
      <c r="G162" s="90">
        <v>477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477</v>
      </c>
      <c r="AB162" s="10"/>
      <c r="AC162" s="61">
        <v>0</v>
      </c>
      <c r="AD162" s="61">
        <v>477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477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281</v>
      </c>
      <c r="E163" s="61">
        <f t="shared" si="12"/>
        <v>0</v>
      </c>
      <c r="F163" s="10"/>
      <c r="G163" s="90">
        <v>272</v>
      </c>
      <c r="H163" s="89">
        <v>0</v>
      </c>
      <c r="I163" s="89">
        <v>0</v>
      </c>
      <c r="J163" s="91">
        <v>0</v>
      </c>
      <c r="K163" s="89">
        <v>9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281</v>
      </c>
      <c r="AB163" s="10"/>
      <c r="AC163" s="61">
        <v>0</v>
      </c>
      <c r="AD163" s="61">
        <v>272</v>
      </c>
      <c r="AE163" s="65">
        <v>0</v>
      </c>
      <c r="AF163" s="61">
        <v>9</v>
      </c>
      <c r="AG163" s="66">
        <v>0</v>
      </c>
      <c r="AH163" s="65">
        <v>0</v>
      </c>
      <c r="AI163" s="66">
        <v>0</v>
      </c>
      <c r="AJ163" s="10"/>
      <c r="AK163" s="89">
        <v>272</v>
      </c>
      <c r="AL163" s="89">
        <v>9</v>
      </c>
      <c r="AM163" s="89">
        <v>0</v>
      </c>
      <c r="AN163" s="91">
        <v>0</v>
      </c>
      <c r="AO163" s="93"/>
      <c r="AP163" s="86">
        <v>0.96797153024911031</v>
      </c>
      <c r="AQ163" s="87">
        <v>3.2028469750889681E-2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1301</v>
      </c>
      <c r="E164" s="61">
        <f t="shared" si="12"/>
        <v>0</v>
      </c>
      <c r="F164" s="10"/>
      <c r="G164" s="90">
        <v>165</v>
      </c>
      <c r="H164" s="89">
        <v>807</v>
      </c>
      <c r="I164" s="89">
        <v>329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1301</v>
      </c>
      <c r="AB164" s="10"/>
      <c r="AC164" s="61">
        <v>1136</v>
      </c>
      <c r="AD164" s="61">
        <v>165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1301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1060</v>
      </c>
      <c r="E165" s="61">
        <f t="shared" si="12"/>
        <v>0</v>
      </c>
      <c r="F165" s="10"/>
      <c r="G165" s="90">
        <v>935</v>
      </c>
      <c r="H165" s="89">
        <v>0</v>
      </c>
      <c r="I165" s="89">
        <v>0</v>
      </c>
      <c r="J165" s="91">
        <v>0</v>
      </c>
      <c r="K165" s="89">
        <v>16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109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1060</v>
      </c>
      <c r="AB165" s="10"/>
      <c r="AC165" s="61">
        <v>0</v>
      </c>
      <c r="AD165" s="61">
        <v>935</v>
      </c>
      <c r="AE165" s="65">
        <v>0</v>
      </c>
      <c r="AF165" s="61">
        <v>16</v>
      </c>
      <c r="AG165" s="66">
        <v>109</v>
      </c>
      <c r="AH165" s="65">
        <v>0</v>
      </c>
      <c r="AI165" s="66">
        <v>0</v>
      </c>
      <c r="AJ165" s="10"/>
      <c r="AK165" s="89">
        <v>935</v>
      </c>
      <c r="AL165" s="89">
        <v>125</v>
      </c>
      <c r="AM165" s="89">
        <v>0</v>
      </c>
      <c r="AN165" s="91">
        <v>0</v>
      </c>
      <c r="AO165" s="93"/>
      <c r="AP165" s="86">
        <v>0.88207547169811318</v>
      </c>
      <c r="AQ165" s="87">
        <v>0.11792452830188679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195</v>
      </c>
      <c r="E166" s="61">
        <f t="shared" si="12"/>
        <v>0</v>
      </c>
      <c r="F166" s="10"/>
      <c r="G166" s="90">
        <v>195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195</v>
      </c>
      <c r="AB166" s="10"/>
      <c r="AC166" s="61">
        <v>0</v>
      </c>
      <c r="AD166" s="61">
        <v>195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195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101</v>
      </c>
      <c r="E167" s="61">
        <f t="shared" si="12"/>
        <v>0</v>
      </c>
      <c r="F167" s="10"/>
      <c r="G167" s="90">
        <v>95</v>
      </c>
      <c r="H167" s="89">
        <v>0</v>
      </c>
      <c r="I167" s="89">
        <v>0</v>
      </c>
      <c r="J167" s="91">
        <v>0</v>
      </c>
      <c r="K167" s="89">
        <v>6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101</v>
      </c>
      <c r="AB167" s="10"/>
      <c r="AC167" s="61">
        <v>0</v>
      </c>
      <c r="AD167" s="61">
        <v>95</v>
      </c>
      <c r="AE167" s="65">
        <v>0</v>
      </c>
      <c r="AF167" s="61">
        <v>6</v>
      </c>
      <c r="AG167" s="66">
        <v>0</v>
      </c>
      <c r="AH167" s="65">
        <v>0</v>
      </c>
      <c r="AI167" s="66">
        <v>0</v>
      </c>
      <c r="AJ167" s="10"/>
      <c r="AK167" s="89">
        <v>95</v>
      </c>
      <c r="AL167" s="89">
        <v>6</v>
      </c>
      <c r="AM167" s="89">
        <v>0</v>
      </c>
      <c r="AN167" s="91">
        <v>0</v>
      </c>
      <c r="AO167" s="93"/>
      <c r="AP167" s="86">
        <v>0.94059405940594054</v>
      </c>
      <c r="AQ167" s="87">
        <v>5.9405940594059403E-2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616</v>
      </c>
      <c r="E168" s="61">
        <f t="shared" si="12"/>
        <v>0</v>
      </c>
      <c r="F168" s="10"/>
      <c r="G168" s="90">
        <v>515</v>
      </c>
      <c r="H168" s="89">
        <v>0</v>
      </c>
      <c r="I168" s="89">
        <v>42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59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616</v>
      </c>
      <c r="AB168" s="10"/>
      <c r="AC168" s="61">
        <v>42</v>
      </c>
      <c r="AD168" s="61">
        <v>515</v>
      </c>
      <c r="AE168" s="65">
        <v>0</v>
      </c>
      <c r="AF168" s="61">
        <v>0</v>
      </c>
      <c r="AG168" s="66">
        <v>59</v>
      </c>
      <c r="AH168" s="65">
        <v>0</v>
      </c>
      <c r="AI168" s="66">
        <v>0</v>
      </c>
      <c r="AJ168" s="10"/>
      <c r="AK168" s="89">
        <v>557</v>
      </c>
      <c r="AL168" s="89">
        <v>59</v>
      </c>
      <c r="AM168" s="89">
        <v>0</v>
      </c>
      <c r="AN168" s="91">
        <v>0</v>
      </c>
      <c r="AO168" s="93"/>
      <c r="AP168" s="86">
        <v>0.90422077922077926</v>
      </c>
      <c r="AQ168" s="87">
        <v>9.5779220779220783E-2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35</v>
      </c>
      <c r="E169" s="61">
        <f t="shared" si="12"/>
        <v>0</v>
      </c>
      <c r="F169" s="10"/>
      <c r="G169" s="90">
        <v>35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35</v>
      </c>
      <c r="AB169" s="10"/>
      <c r="AC169" s="61">
        <v>0</v>
      </c>
      <c r="AD169" s="61">
        <v>35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35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2989</v>
      </c>
      <c r="E170" s="61">
        <f t="shared" si="12"/>
        <v>0</v>
      </c>
      <c r="F170" s="10"/>
      <c r="G170" s="90">
        <v>2450</v>
      </c>
      <c r="H170" s="89">
        <v>15</v>
      </c>
      <c r="I170" s="89">
        <v>0</v>
      </c>
      <c r="J170" s="91">
        <v>0</v>
      </c>
      <c r="K170" s="89">
        <v>306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23</v>
      </c>
      <c r="S170" s="89">
        <v>82</v>
      </c>
      <c r="T170" s="89">
        <v>0</v>
      </c>
      <c r="U170" s="91">
        <v>113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2989</v>
      </c>
      <c r="AB170" s="10"/>
      <c r="AC170" s="61">
        <v>15</v>
      </c>
      <c r="AD170" s="61">
        <v>2450</v>
      </c>
      <c r="AE170" s="65">
        <v>23</v>
      </c>
      <c r="AF170" s="61">
        <v>388</v>
      </c>
      <c r="AG170" s="66">
        <v>113</v>
      </c>
      <c r="AH170" s="65">
        <v>0</v>
      </c>
      <c r="AI170" s="66">
        <v>0</v>
      </c>
      <c r="AJ170" s="10"/>
      <c r="AK170" s="89">
        <v>2465</v>
      </c>
      <c r="AL170" s="89">
        <v>524</v>
      </c>
      <c r="AM170" s="89">
        <v>0</v>
      </c>
      <c r="AN170" s="91">
        <v>0</v>
      </c>
      <c r="AO170" s="93"/>
      <c r="AP170" s="86">
        <v>0.82469053195048514</v>
      </c>
      <c r="AQ170" s="87">
        <v>0.17530946804951489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232</v>
      </c>
      <c r="E171" s="61">
        <f t="shared" si="12"/>
        <v>0</v>
      </c>
      <c r="F171" s="10"/>
      <c r="G171" s="90">
        <v>10</v>
      </c>
      <c r="H171" s="89">
        <v>202</v>
      </c>
      <c r="I171" s="89">
        <v>20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232</v>
      </c>
      <c r="AB171" s="10"/>
      <c r="AC171" s="61">
        <v>222</v>
      </c>
      <c r="AD171" s="61">
        <v>10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232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1907</v>
      </c>
      <c r="E172" s="61">
        <f t="shared" si="12"/>
        <v>0</v>
      </c>
      <c r="F172" s="10"/>
      <c r="G172" s="90">
        <v>542</v>
      </c>
      <c r="H172" s="89">
        <v>1365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1907</v>
      </c>
      <c r="AB172" s="10"/>
      <c r="AC172" s="61">
        <v>1365</v>
      </c>
      <c r="AD172" s="61">
        <v>542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1907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1310</v>
      </c>
      <c r="E173" s="61">
        <f t="shared" si="12"/>
        <v>0</v>
      </c>
      <c r="F173" s="10"/>
      <c r="G173" s="90">
        <v>259</v>
      </c>
      <c r="H173" s="89">
        <v>842</v>
      </c>
      <c r="I173" s="89">
        <v>209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1310</v>
      </c>
      <c r="AB173" s="10"/>
      <c r="AC173" s="61">
        <v>1051</v>
      </c>
      <c r="AD173" s="61">
        <v>259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1310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321</v>
      </c>
      <c r="E174" s="61">
        <f t="shared" si="12"/>
        <v>0</v>
      </c>
      <c r="F174" s="10"/>
      <c r="G174" s="90">
        <v>309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321</v>
      </c>
      <c r="AB174" s="10"/>
      <c r="AC174" s="61">
        <v>0</v>
      </c>
      <c r="AD174" s="61">
        <v>309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309</v>
      </c>
      <c r="AL174" s="89">
        <v>12</v>
      </c>
      <c r="AM174" s="89">
        <v>0</v>
      </c>
      <c r="AN174" s="91">
        <v>0</v>
      </c>
      <c r="AO174" s="93"/>
      <c r="AP174" s="86">
        <v>0.96261682242990654</v>
      </c>
      <c r="AQ174" s="87">
        <v>3.7383177570093455E-2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734</v>
      </c>
      <c r="E175" s="61">
        <f t="shared" si="12"/>
        <v>0</v>
      </c>
      <c r="F175" s="10"/>
      <c r="G175" s="90">
        <v>734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734</v>
      </c>
      <c r="AB175" s="10"/>
      <c r="AC175" s="61">
        <v>0</v>
      </c>
      <c r="AD175" s="61">
        <v>734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734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148</v>
      </c>
      <c r="E176" s="61">
        <f t="shared" si="12"/>
        <v>0</v>
      </c>
      <c r="F176" s="10"/>
      <c r="G176" s="90">
        <v>148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148</v>
      </c>
      <c r="AB176" s="10"/>
      <c r="AC176" s="61">
        <v>0</v>
      </c>
      <c r="AD176" s="61">
        <v>148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148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4737</v>
      </c>
      <c r="E177" s="61">
        <f t="shared" si="12"/>
        <v>0</v>
      </c>
      <c r="F177" s="10"/>
      <c r="G177" s="90">
        <v>0</v>
      </c>
      <c r="H177" s="89">
        <v>4725</v>
      </c>
      <c r="I177" s="89">
        <v>12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4737</v>
      </c>
      <c r="AB177" s="10"/>
      <c r="AC177" s="61">
        <v>4737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4737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99</v>
      </c>
      <c r="E178" s="61">
        <f t="shared" si="12"/>
        <v>0</v>
      </c>
      <c r="F178" s="10"/>
      <c r="G178" s="90">
        <v>99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99</v>
      </c>
      <c r="AB178" s="10"/>
      <c r="AC178" s="61">
        <v>0</v>
      </c>
      <c r="AD178" s="61">
        <v>99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99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218</v>
      </c>
      <c r="E179" s="61">
        <f t="shared" si="12"/>
        <v>0</v>
      </c>
      <c r="F179" s="10"/>
      <c r="G179" s="90">
        <v>193</v>
      </c>
      <c r="H179" s="89">
        <v>0</v>
      </c>
      <c r="I179" s="89">
        <v>0</v>
      </c>
      <c r="J179" s="91">
        <v>0</v>
      </c>
      <c r="K179" s="89">
        <v>25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218</v>
      </c>
      <c r="AB179" s="10"/>
      <c r="AC179" s="61">
        <v>0</v>
      </c>
      <c r="AD179" s="61">
        <v>193</v>
      </c>
      <c r="AE179" s="65">
        <v>0</v>
      </c>
      <c r="AF179" s="61">
        <v>25</v>
      </c>
      <c r="AG179" s="66">
        <v>0</v>
      </c>
      <c r="AH179" s="65">
        <v>0</v>
      </c>
      <c r="AI179" s="66">
        <v>0</v>
      </c>
      <c r="AJ179" s="10"/>
      <c r="AK179" s="89">
        <v>193</v>
      </c>
      <c r="AL179" s="89">
        <v>25</v>
      </c>
      <c r="AM179" s="89">
        <v>0</v>
      </c>
      <c r="AN179" s="91">
        <v>0</v>
      </c>
      <c r="AO179" s="93"/>
      <c r="AP179" s="86">
        <v>0.88532110091743121</v>
      </c>
      <c r="AQ179" s="87">
        <v>0.11467889908256881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409</v>
      </c>
      <c r="E180" s="61">
        <f t="shared" si="12"/>
        <v>0</v>
      </c>
      <c r="F180" s="10"/>
      <c r="G180" s="90">
        <v>409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409</v>
      </c>
      <c r="AB180" s="10"/>
      <c r="AC180" s="61">
        <v>0</v>
      </c>
      <c r="AD180" s="61">
        <v>409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409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23937</v>
      </c>
      <c r="E181" s="94">
        <f>SUM(E155:E180)</f>
        <v>0</v>
      </c>
      <c r="F181" s="10"/>
      <c r="G181" s="95">
        <f t="shared" ref="G181:Y181" si="13">SUM(G155:G180)</f>
        <v>10175</v>
      </c>
      <c r="H181" s="94">
        <f t="shared" si="13"/>
        <v>11579</v>
      </c>
      <c r="I181" s="94">
        <f t="shared" si="13"/>
        <v>612</v>
      </c>
      <c r="J181" s="96">
        <f t="shared" si="13"/>
        <v>0</v>
      </c>
      <c r="K181" s="94">
        <f t="shared" si="13"/>
        <v>1131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49</v>
      </c>
      <c r="S181" s="94">
        <f t="shared" si="13"/>
        <v>82</v>
      </c>
      <c r="T181" s="94">
        <f t="shared" si="13"/>
        <v>0</v>
      </c>
      <c r="U181" s="96">
        <f t="shared" si="13"/>
        <v>309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23937</v>
      </c>
      <c r="AB181" s="10"/>
      <c r="AC181" s="94">
        <f t="shared" ref="AC181:AI181" si="14">SUM(AC155:AC180)</f>
        <v>12191</v>
      </c>
      <c r="AD181" s="94">
        <f t="shared" si="14"/>
        <v>10175</v>
      </c>
      <c r="AE181" s="95">
        <f t="shared" si="14"/>
        <v>49</v>
      </c>
      <c r="AF181" s="94">
        <f t="shared" si="14"/>
        <v>1213</v>
      </c>
      <c r="AG181" s="96">
        <f t="shared" si="14"/>
        <v>309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22366</v>
      </c>
      <c r="AL181" s="94">
        <f>SUM(AL155:AL180)</f>
        <v>1571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17880</v>
      </c>
      <c r="E184" s="61">
        <f t="shared" ref="E184:E202" si="15">D184-SUM(G184:Y184)</f>
        <v>0</v>
      </c>
      <c r="F184" s="10"/>
      <c r="G184" s="90">
        <v>11009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6871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17880</v>
      </c>
      <c r="AB184" s="10"/>
      <c r="AC184" s="61">
        <v>0</v>
      </c>
      <c r="AD184" s="61">
        <v>11009</v>
      </c>
      <c r="AE184" s="65">
        <v>0</v>
      </c>
      <c r="AF184" s="61">
        <v>0</v>
      </c>
      <c r="AG184" s="66">
        <v>6871</v>
      </c>
      <c r="AH184" s="65">
        <v>0</v>
      </c>
      <c r="AI184" s="66">
        <v>0</v>
      </c>
      <c r="AJ184" s="10"/>
      <c r="AK184" s="89">
        <v>11009</v>
      </c>
      <c r="AL184" s="89">
        <v>6871</v>
      </c>
      <c r="AM184" s="89">
        <v>0</v>
      </c>
      <c r="AN184" s="91">
        <v>0</v>
      </c>
      <c r="AO184" s="93"/>
      <c r="AP184" s="86">
        <v>0.61571588366890384</v>
      </c>
      <c r="AQ184" s="87">
        <v>0.38428411633109621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66042</v>
      </c>
      <c r="E185" s="61">
        <f t="shared" si="15"/>
        <v>0</v>
      </c>
      <c r="F185" s="10"/>
      <c r="G185" s="90">
        <v>40662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25380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66042</v>
      </c>
      <c r="AB185" s="10"/>
      <c r="AC185" s="61">
        <v>0</v>
      </c>
      <c r="AD185" s="61">
        <v>40662</v>
      </c>
      <c r="AE185" s="65">
        <v>0</v>
      </c>
      <c r="AF185" s="61">
        <v>0</v>
      </c>
      <c r="AG185" s="66">
        <v>25380</v>
      </c>
      <c r="AH185" s="65">
        <v>0</v>
      </c>
      <c r="AI185" s="66">
        <v>0</v>
      </c>
      <c r="AJ185" s="10"/>
      <c r="AK185" s="89">
        <v>40662</v>
      </c>
      <c r="AL185" s="89">
        <v>25380</v>
      </c>
      <c r="AM185" s="89">
        <v>0</v>
      </c>
      <c r="AN185" s="91">
        <v>0</v>
      </c>
      <c r="AO185" s="93"/>
      <c r="AP185" s="86">
        <v>0.61569910057236299</v>
      </c>
      <c r="AQ185" s="87">
        <v>0.38430089942763695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2993</v>
      </c>
      <c r="E186" s="61">
        <f t="shared" si="15"/>
        <v>0</v>
      </c>
      <c r="F186" s="10"/>
      <c r="G186" s="90">
        <v>1843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1150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2993</v>
      </c>
      <c r="AB186" s="10"/>
      <c r="AC186" s="61">
        <v>0</v>
      </c>
      <c r="AD186" s="61">
        <v>1843</v>
      </c>
      <c r="AE186" s="65">
        <v>0</v>
      </c>
      <c r="AF186" s="61">
        <v>0</v>
      </c>
      <c r="AG186" s="66">
        <v>1150</v>
      </c>
      <c r="AH186" s="65">
        <v>0</v>
      </c>
      <c r="AI186" s="66">
        <v>0</v>
      </c>
      <c r="AJ186" s="10"/>
      <c r="AK186" s="89">
        <v>1843</v>
      </c>
      <c r="AL186" s="89">
        <v>1150</v>
      </c>
      <c r="AM186" s="89">
        <v>0</v>
      </c>
      <c r="AN186" s="91">
        <v>0</v>
      </c>
      <c r="AO186" s="93"/>
      <c r="AP186" s="86">
        <v>0.61577013030404282</v>
      </c>
      <c r="AQ186" s="87">
        <v>0.38422986969595724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5962</v>
      </c>
      <c r="E187" s="61">
        <f t="shared" si="15"/>
        <v>0</v>
      </c>
      <c r="F187" s="10"/>
      <c r="G187" s="90">
        <v>3670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2292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5962</v>
      </c>
      <c r="AB187" s="10"/>
      <c r="AC187" s="61">
        <v>0</v>
      </c>
      <c r="AD187" s="61">
        <v>3670</v>
      </c>
      <c r="AE187" s="65">
        <v>0</v>
      </c>
      <c r="AF187" s="61">
        <v>0</v>
      </c>
      <c r="AG187" s="66">
        <v>2292</v>
      </c>
      <c r="AH187" s="65">
        <v>0</v>
      </c>
      <c r="AI187" s="66">
        <v>0</v>
      </c>
      <c r="AJ187" s="10"/>
      <c r="AK187" s="89">
        <v>3670</v>
      </c>
      <c r="AL187" s="89">
        <v>2292</v>
      </c>
      <c r="AM187" s="89">
        <v>0</v>
      </c>
      <c r="AN187" s="91">
        <v>0</v>
      </c>
      <c r="AO187" s="93"/>
      <c r="AP187" s="86">
        <v>0.61556524656155653</v>
      </c>
      <c r="AQ187" s="87">
        <v>0.38443475343844347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13207</v>
      </c>
      <c r="E188" s="61">
        <f t="shared" si="15"/>
        <v>0</v>
      </c>
      <c r="F188" s="10"/>
      <c r="G188" s="90">
        <v>8132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5075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13207</v>
      </c>
      <c r="AB188" s="10"/>
      <c r="AC188" s="61">
        <v>0</v>
      </c>
      <c r="AD188" s="61">
        <v>8132</v>
      </c>
      <c r="AE188" s="65">
        <v>0</v>
      </c>
      <c r="AF188" s="61">
        <v>0</v>
      </c>
      <c r="AG188" s="66">
        <v>5075</v>
      </c>
      <c r="AH188" s="65">
        <v>0</v>
      </c>
      <c r="AI188" s="66">
        <v>0</v>
      </c>
      <c r="AJ188" s="10"/>
      <c r="AK188" s="89">
        <v>8132</v>
      </c>
      <c r="AL188" s="89">
        <v>5075</v>
      </c>
      <c r="AM188" s="89">
        <v>0</v>
      </c>
      <c r="AN188" s="91">
        <v>0</v>
      </c>
      <c r="AO188" s="93"/>
      <c r="AP188" s="86">
        <v>0.61573408041190281</v>
      </c>
      <c r="AQ188" s="87">
        <v>0.38426591958809719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2108</v>
      </c>
      <c r="E189" s="61">
        <f t="shared" si="15"/>
        <v>0</v>
      </c>
      <c r="F189" s="10"/>
      <c r="G189" s="90">
        <v>1297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811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2108</v>
      </c>
      <c r="AB189" s="10"/>
      <c r="AC189" s="61">
        <v>0</v>
      </c>
      <c r="AD189" s="61">
        <v>1297</v>
      </c>
      <c r="AE189" s="65">
        <v>0</v>
      </c>
      <c r="AF189" s="61">
        <v>0</v>
      </c>
      <c r="AG189" s="66">
        <v>811</v>
      </c>
      <c r="AH189" s="65">
        <v>0</v>
      </c>
      <c r="AI189" s="66">
        <v>0</v>
      </c>
      <c r="AJ189" s="10"/>
      <c r="AK189" s="89">
        <v>1297</v>
      </c>
      <c r="AL189" s="89">
        <v>811</v>
      </c>
      <c r="AM189" s="89">
        <v>0</v>
      </c>
      <c r="AN189" s="91">
        <v>0</v>
      </c>
      <c r="AO189" s="93"/>
      <c r="AP189" s="86">
        <v>0.61527514231499048</v>
      </c>
      <c r="AQ189" s="87">
        <v>0.38472485768500947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37611</v>
      </c>
      <c r="E190" s="61">
        <f t="shared" si="15"/>
        <v>0</v>
      </c>
      <c r="F190" s="10"/>
      <c r="G190" s="90">
        <v>23156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37611</v>
      </c>
      <c r="AB190" s="10"/>
      <c r="AC190" s="61">
        <v>0</v>
      </c>
      <c r="AD190" s="61">
        <v>23156</v>
      </c>
      <c r="AE190" s="65">
        <v>0</v>
      </c>
      <c r="AF190" s="61">
        <v>0</v>
      </c>
      <c r="AG190" s="66">
        <v>14455</v>
      </c>
      <c r="AH190" s="65">
        <v>0</v>
      </c>
      <c r="AI190" s="66">
        <v>0</v>
      </c>
      <c r="AJ190" s="10"/>
      <c r="AK190" s="89">
        <v>23156</v>
      </c>
      <c r="AL190" s="89">
        <v>14455</v>
      </c>
      <c r="AM190" s="89">
        <v>0</v>
      </c>
      <c r="AN190" s="91">
        <v>0</v>
      </c>
      <c r="AO190" s="93"/>
      <c r="AP190" s="86">
        <v>0.61567094732923877</v>
      </c>
      <c r="AQ190" s="87">
        <v>0.38432905267076123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12680</v>
      </c>
      <c r="E191" s="61">
        <f t="shared" si="15"/>
        <v>0</v>
      </c>
      <c r="F191" s="10"/>
      <c r="G191" s="90">
        <v>0</v>
      </c>
      <c r="H191" s="89">
        <v>0</v>
      </c>
      <c r="I191" s="89">
        <v>7807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4873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12680</v>
      </c>
      <c r="AB191" s="10"/>
      <c r="AC191" s="61">
        <v>7807</v>
      </c>
      <c r="AD191" s="61">
        <v>0</v>
      </c>
      <c r="AE191" s="65">
        <v>0</v>
      </c>
      <c r="AF191" s="61">
        <v>0</v>
      </c>
      <c r="AG191" s="66">
        <v>4873</v>
      </c>
      <c r="AH191" s="65">
        <v>0</v>
      </c>
      <c r="AI191" s="66">
        <v>0</v>
      </c>
      <c r="AJ191" s="10"/>
      <c r="AK191" s="89">
        <v>7807</v>
      </c>
      <c r="AL191" s="89">
        <v>4873</v>
      </c>
      <c r="AM191" s="89">
        <v>0</v>
      </c>
      <c r="AN191" s="91">
        <v>0</v>
      </c>
      <c r="AO191" s="93"/>
      <c r="AP191" s="86">
        <v>0.61569400630914828</v>
      </c>
      <c r="AQ191" s="87">
        <v>0.38430599369085172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795</v>
      </c>
      <c r="E192" s="61">
        <f t="shared" si="15"/>
        <v>0</v>
      </c>
      <c r="F192" s="10"/>
      <c r="G192" s="90">
        <v>489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306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795</v>
      </c>
      <c r="AB192" s="10"/>
      <c r="AC192" s="61">
        <v>0</v>
      </c>
      <c r="AD192" s="61">
        <v>489</v>
      </c>
      <c r="AE192" s="65">
        <v>0</v>
      </c>
      <c r="AF192" s="61">
        <v>0</v>
      </c>
      <c r="AG192" s="66">
        <v>306</v>
      </c>
      <c r="AH192" s="65">
        <v>0</v>
      </c>
      <c r="AI192" s="66">
        <v>0</v>
      </c>
      <c r="AJ192" s="10"/>
      <c r="AK192" s="89">
        <v>489</v>
      </c>
      <c r="AL192" s="89">
        <v>306</v>
      </c>
      <c r="AM192" s="89">
        <v>0</v>
      </c>
      <c r="AN192" s="91">
        <v>0</v>
      </c>
      <c r="AO192" s="93"/>
      <c r="AP192" s="86">
        <v>0.61509433962264148</v>
      </c>
      <c r="AQ192" s="87">
        <v>0.38490566037735852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14247</v>
      </c>
      <c r="E193" s="61">
        <f t="shared" si="15"/>
        <v>0</v>
      </c>
      <c r="F193" s="10"/>
      <c r="G193" s="90">
        <v>0</v>
      </c>
      <c r="H193" s="89">
        <v>0</v>
      </c>
      <c r="I193" s="89">
        <v>8772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5475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14247</v>
      </c>
      <c r="AB193" s="10"/>
      <c r="AC193" s="61">
        <v>8772</v>
      </c>
      <c r="AD193" s="61">
        <v>0</v>
      </c>
      <c r="AE193" s="65">
        <v>0</v>
      </c>
      <c r="AF193" s="61">
        <v>0</v>
      </c>
      <c r="AG193" s="66">
        <v>5475</v>
      </c>
      <c r="AH193" s="65">
        <v>0</v>
      </c>
      <c r="AI193" s="66">
        <v>0</v>
      </c>
      <c r="AJ193" s="10"/>
      <c r="AK193" s="89">
        <v>8772</v>
      </c>
      <c r="AL193" s="89">
        <v>5475</v>
      </c>
      <c r="AM193" s="89">
        <v>0</v>
      </c>
      <c r="AN193" s="91">
        <v>0</v>
      </c>
      <c r="AO193" s="93"/>
      <c r="AP193" s="86">
        <v>0.61570857022531056</v>
      </c>
      <c r="AQ193" s="87">
        <v>0.38429142977468939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37318</v>
      </c>
      <c r="E194" s="61">
        <f t="shared" si="15"/>
        <v>0</v>
      </c>
      <c r="F194" s="10"/>
      <c r="G194" s="90">
        <v>22976</v>
      </c>
      <c r="H194" s="89">
        <v>0</v>
      </c>
      <c r="I194" s="89">
        <v>0</v>
      </c>
      <c r="J194" s="91">
        <v>0</v>
      </c>
      <c r="K194" s="89">
        <v>8682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5660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37318</v>
      </c>
      <c r="AB194" s="10"/>
      <c r="AC194" s="61">
        <v>0</v>
      </c>
      <c r="AD194" s="61">
        <v>22976</v>
      </c>
      <c r="AE194" s="65">
        <v>0</v>
      </c>
      <c r="AF194" s="61">
        <v>8682</v>
      </c>
      <c r="AG194" s="66">
        <v>5660</v>
      </c>
      <c r="AH194" s="65">
        <v>0</v>
      </c>
      <c r="AI194" s="66">
        <v>0</v>
      </c>
      <c r="AJ194" s="10"/>
      <c r="AK194" s="89">
        <v>22976</v>
      </c>
      <c r="AL194" s="89">
        <v>14342</v>
      </c>
      <c r="AM194" s="89">
        <v>0</v>
      </c>
      <c r="AN194" s="91">
        <v>0</v>
      </c>
      <c r="AO194" s="93"/>
      <c r="AP194" s="86">
        <v>0.61568144059167162</v>
      </c>
      <c r="AQ194" s="87">
        <v>0.38431855940832843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23000</v>
      </c>
      <c r="E195" s="61">
        <f t="shared" si="15"/>
        <v>0</v>
      </c>
      <c r="F195" s="10"/>
      <c r="G195" s="90">
        <v>14162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8838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23000</v>
      </c>
      <c r="AB195" s="10"/>
      <c r="AC195" s="61">
        <v>0</v>
      </c>
      <c r="AD195" s="61">
        <v>14162</v>
      </c>
      <c r="AE195" s="65">
        <v>0</v>
      </c>
      <c r="AF195" s="61">
        <v>0</v>
      </c>
      <c r="AG195" s="66">
        <v>8838</v>
      </c>
      <c r="AH195" s="65">
        <v>0</v>
      </c>
      <c r="AI195" s="66">
        <v>0</v>
      </c>
      <c r="AJ195" s="10"/>
      <c r="AK195" s="89">
        <v>14162</v>
      </c>
      <c r="AL195" s="89">
        <v>8838</v>
      </c>
      <c r="AM195" s="89">
        <v>0</v>
      </c>
      <c r="AN195" s="91">
        <v>0</v>
      </c>
      <c r="AO195" s="93"/>
      <c r="AP195" s="86">
        <v>0.61573913043478257</v>
      </c>
      <c r="AQ195" s="87">
        <v>0.38426086956521738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12419</v>
      </c>
      <c r="E196" s="61">
        <f t="shared" si="15"/>
        <v>0</v>
      </c>
      <c r="F196" s="10"/>
      <c r="G196" s="90">
        <v>265</v>
      </c>
      <c r="H196" s="89">
        <v>957</v>
      </c>
      <c r="I196" s="89">
        <v>11095</v>
      </c>
      <c r="J196" s="91">
        <v>74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28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12419</v>
      </c>
      <c r="AB196" s="10"/>
      <c r="AC196" s="61">
        <v>12052</v>
      </c>
      <c r="AD196" s="61">
        <v>339</v>
      </c>
      <c r="AE196" s="65">
        <v>0</v>
      </c>
      <c r="AF196" s="61">
        <v>0</v>
      </c>
      <c r="AG196" s="66">
        <v>28</v>
      </c>
      <c r="AH196" s="65">
        <v>0</v>
      </c>
      <c r="AI196" s="66">
        <v>0</v>
      </c>
      <c r="AJ196" s="10"/>
      <c r="AK196" s="89">
        <v>12391</v>
      </c>
      <c r="AL196" s="89">
        <v>28</v>
      </c>
      <c r="AM196" s="89">
        <v>0</v>
      </c>
      <c r="AN196" s="91">
        <v>0</v>
      </c>
      <c r="AO196" s="93"/>
      <c r="AP196" s="86">
        <v>0.99774539012802965</v>
      </c>
      <c r="AQ196" s="87">
        <v>2.2546098719703682E-3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20256</v>
      </c>
      <c r="E197" s="61">
        <f t="shared" si="15"/>
        <v>0</v>
      </c>
      <c r="F197" s="10"/>
      <c r="G197" s="90">
        <v>12467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7789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20256</v>
      </c>
      <c r="AB197" s="10"/>
      <c r="AC197" s="61">
        <v>0</v>
      </c>
      <c r="AD197" s="61">
        <v>12467</v>
      </c>
      <c r="AE197" s="65">
        <v>0</v>
      </c>
      <c r="AF197" s="61">
        <v>0</v>
      </c>
      <c r="AG197" s="66">
        <v>7789</v>
      </c>
      <c r="AH197" s="65">
        <v>0</v>
      </c>
      <c r="AI197" s="66">
        <v>0</v>
      </c>
      <c r="AJ197" s="10"/>
      <c r="AK197" s="89">
        <v>12467</v>
      </c>
      <c r="AL197" s="89">
        <v>7789</v>
      </c>
      <c r="AM197" s="89">
        <v>0</v>
      </c>
      <c r="AN197" s="91">
        <v>0</v>
      </c>
      <c r="AO197" s="93"/>
      <c r="AP197" s="86">
        <v>0.61547195892575035</v>
      </c>
      <c r="AQ197" s="87">
        <v>0.38452804107424959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33215</v>
      </c>
      <c r="E198" s="61">
        <f t="shared" si="15"/>
        <v>0</v>
      </c>
      <c r="F198" s="10"/>
      <c r="G198" s="90">
        <v>21577</v>
      </c>
      <c r="H198" s="89">
        <v>938</v>
      </c>
      <c r="I198" s="89">
        <v>1029</v>
      </c>
      <c r="J198" s="91">
        <v>855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8816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33215</v>
      </c>
      <c r="AB198" s="10"/>
      <c r="AC198" s="61">
        <v>1967</v>
      </c>
      <c r="AD198" s="61">
        <v>22432</v>
      </c>
      <c r="AE198" s="65">
        <v>0</v>
      </c>
      <c r="AF198" s="61">
        <v>0</v>
      </c>
      <c r="AG198" s="66">
        <v>8816</v>
      </c>
      <c r="AH198" s="65">
        <v>0</v>
      </c>
      <c r="AI198" s="66">
        <v>0</v>
      </c>
      <c r="AJ198" s="10"/>
      <c r="AK198" s="89">
        <v>24399</v>
      </c>
      <c r="AL198" s="89">
        <v>8816</v>
      </c>
      <c r="AM198" s="89">
        <v>0</v>
      </c>
      <c r="AN198" s="91">
        <v>0</v>
      </c>
      <c r="AO198" s="93"/>
      <c r="AP198" s="86">
        <v>0.73457775101610723</v>
      </c>
      <c r="AQ198" s="87">
        <v>0.26542224898389283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48341</v>
      </c>
      <c r="E199" s="61">
        <f t="shared" si="15"/>
        <v>0</v>
      </c>
      <c r="F199" s="10"/>
      <c r="G199" s="90">
        <v>18645</v>
      </c>
      <c r="H199" s="89">
        <v>2276</v>
      </c>
      <c r="I199" s="89">
        <v>6941</v>
      </c>
      <c r="J199" s="91">
        <v>1321</v>
      </c>
      <c r="K199" s="89">
        <v>2046</v>
      </c>
      <c r="L199" s="89">
        <v>2430</v>
      </c>
      <c r="M199" s="89">
        <v>86</v>
      </c>
      <c r="N199" s="89">
        <v>803</v>
      </c>
      <c r="O199" s="89">
        <v>542</v>
      </c>
      <c r="P199" s="89">
        <v>627</v>
      </c>
      <c r="Q199" s="89">
        <v>773</v>
      </c>
      <c r="R199" s="89">
        <v>2499</v>
      </c>
      <c r="S199" s="89">
        <v>1698</v>
      </c>
      <c r="T199" s="89">
        <v>585</v>
      </c>
      <c r="U199" s="91">
        <v>6127</v>
      </c>
      <c r="V199" s="89">
        <v>0</v>
      </c>
      <c r="W199" s="89">
        <v>0</v>
      </c>
      <c r="X199" s="89">
        <v>0</v>
      </c>
      <c r="Y199" s="92">
        <v>942</v>
      </c>
      <c r="Z199" s="10"/>
      <c r="AA199" s="92">
        <v>48341</v>
      </c>
      <c r="AB199" s="10"/>
      <c r="AC199" s="61">
        <v>9217</v>
      </c>
      <c r="AD199" s="61">
        <v>19966</v>
      </c>
      <c r="AE199" s="65">
        <v>2499</v>
      </c>
      <c r="AF199" s="61">
        <v>9005</v>
      </c>
      <c r="AG199" s="66">
        <v>6712</v>
      </c>
      <c r="AH199" s="65">
        <v>0</v>
      </c>
      <c r="AI199" s="66">
        <v>942</v>
      </c>
      <c r="AJ199" s="10"/>
      <c r="AK199" s="89">
        <v>29183</v>
      </c>
      <c r="AL199" s="89">
        <v>18216</v>
      </c>
      <c r="AM199" s="89">
        <v>0</v>
      </c>
      <c r="AN199" s="91">
        <v>942</v>
      </c>
      <c r="AO199" s="93"/>
      <c r="AP199" s="86">
        <v>0.60369044910117708</v>
      </c>
      <c r="AQ199" s="87">
        <v>0.3768229866986616</v>
      </c>
      <c r="AR199" s="87">
        <v>0</v>
      </c>
      <c r="AS199" s="88">
        <v>1.9486564200161354E-2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2</v>
      </c>
      <c r="E200" s="61">
        <f t="shared" si="15"/>
        <v>0</v>
      </c>
      <c r="F200" s="10"/>
      <c r="G200" s="90">
        <v>1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1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2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1</v>
      </c>
      <c r="AH200" s="65">
        <v>0</v>
      </c>
      <c r="AI200" s="66">
        <v>0</v>
      </c>
      <c r="AJ200" s="10"/>
      <c r="AK200" s="89">
        <v>1</v>
      </c>
      <c r="AL200" s="89">
        <v>1</v>
      </c>
      <c r="AM200" s="89">
        <v>0</v>
      </c>
      <c r="AN200" s="91">
        <v>0</v>
      </c>
      <c r="AO200" s="93"/>
      <c r="AP200" s="86">
        <v>0.5</v>
      </c>
      <c r="AQ200" s="87">
        <v>0.5</v>
      </c>
      <c r="AR200" s="87">
        <v>0</v>
      </c>
      <c r="AS200" s="88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78688</v>
      </c>
      <c r="E201" s="61">
        <f t="shared" si="15"/>
        <v>0</v>
      </c>
      <c r="F201" s="10"/>
      <c r="G201" s="90">
        <v>48448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30240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78688</v>
      </c>
      <c r="AB201" s="10"/>
      <c r="AC201" s="61">
        <v>0</v>
      </c>
      <c r="AD201" s="61">
        <v>48448</v>
      </c>
      <c r="AE201" s="65">
        <v>0</v>
      </c>
      <c r="AF201" s="61">
        <v>0</v>
      </c>
      <c r="AG201" s="66">
        <v>30240</v>
      </c>
      <c r="AH201" s="65">
        <v>0</v>
      </c>
      <c r="AI201" s="66">
        <v>0</v>
      </c>
      <c r="AJ201" s="10"/>
      <c r="AK201" s="89">
        <v>48448</v>
      </c>
      <c r="AL201" s="89">
        <v>30240</v>
      </c>
      <c r="AM201" s="89">
        <v>0</v>
      </c>
      <c r="AN201" s="91">
        <v>0</v>
      </c>
      <c r="AO201" s="93"/>
      <c r="AP201" s="86">
        <v>0.61569743798291987</v>
      </c>
      <c r="AQ201" s="87">
        <v>0.38430256201708013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337338</v>
      </c>
      <c r="E202" s="61">
        <f t="shared" si="15"/>
        <v>0</v>
      </c>
      <c r="F202" s="10"/>
      <c r="G202" s="90">
        <v>207707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129631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337338</v>
      </c>
      <c r="AB202" s="10"/>
      <c r="AC202" s="61">
        <v>0</v>
      </c>
      <c r="AD202" s="61">
        <v>207707</v>
      </c>
      <c r="AE202" s="65">
        <v>0</v>
      </c>
      <c r="AF202" s="61">
        <v>0</v>
      </c>
      <c r="AG202" s="66">
        <v>129631</v>
      </c>
      <c r="AH202" s="65">
        <v>0</v>
      </c>
      <c r="AI202" s="66">
        <v>0</v>
      </c>
      <c r="AJ202" s="10"/>
      <c r="AK202" s="89">
        <v>207707</v>
      </c>
      <c r="AL202" s="89">
        <v>129631</v>
      </c>
      <c r="AM202" s="89">
        <v>0</v>
      </c>
      <c r="AN202" s="91">
        <v>0</v>
      </c>
      <c r="AO202" s="93"/>
      <c r="AP202" s="86">
        <v>0.61572369552199868</v>
      </c>
      <c r="AQ202" s="87">
        <v>0.38427630447800132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764102</v>
      </c>
      <c r="E203" s="94">
        <f>SUM(E184:E202)</f>
        <v>0</v>
      </c>
      <c r="F203" s="10"/>
      <c r="G203" s="95">
        <f t="shared" ref="G203:Y203" si="16">SUM(G184:G202)</f>
        <v>436506</v>
      </c>
      <c r="H203" s="94">
        <f t="shared" si="16"/>
        <v>4171</v>
      </c>
      <c r="I203" s="94">
        <f t="shared" si="16"/>
        <v>35644</v>
      </c>
      <c r="J203" s="96">
        <f t="shared" si="16"/>
        <v>2250</v>
      </c>
      <c r="K203" s="94">
        <f t="shared" si="16"/>
        <v>10728</v>
      </c>
      <c r="L203" s="94">
        <f t="shared" si="16"/>
        <v>2430</v>
      </c>
      <c r="M203" s="94">
        <f t="shared" si="16"/>
        <v>86</v>
      </c>
      <c r="N203" s="94">
        <f t="shared" si="16"/>
        <v>803</v>
      </c>
      <c r="O203" s="94">
        <f t="shared" si="16"/>
        <v>542</v>
      </c>
      <c r="P203" s="94">
        <f t="shared" si="16"/>
        <v>627</v>
      </c>
      <c r="Q203" s="94">
        <f t="shared" si="16"/>
        <v>773</v>
      </c>
      <c r="R203" s="94">
        <f t="shared" si="16"/>
        <v>2499</v>
      </c>
      <c r="S203" s="94">
        <f t="shared" si="16"/>
        <v>1698</v>
      </c>
      <c r="T203" s="94">
        <f t="shared" si="16"/>
        <v>585</v>
      </c>
      <c r="U203" s="96">
        <f t="shared" si="16"/>
        <v>263818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942</v>
      </c>
      <c r="Z203" s="10"/>
      <c r="AA203" s="97">
        <f>SUM(AA184:AA202)</f>
        <v>764102</v>
      </c>
      <c r="AB203" s="10"/>
      <c r="AC203" s="94">
        <f t="shared" ref="AC203:AI203" si="17">SUM(AC184:AC202)</f>
        <v>39815</v>
      </c>
      <c r="AD203" s="94">
        <f t="shared" si="17"/>
        <v>438756</v>
      </c>
      <c r="AE203" s="95">
        <f t="shared" si="17"/>
        <v>2499</v>
      </c>
      <c r="AF203" s="94">
        <f t="shared" si="17"/>
        <v>17687</v>
      </c>
      <c r="AG203" s="96">
        <f t="shared" si="17"/>
        <v>264403</v>
      </c>
      <c r="AH203" s="95">
        <f t="shared" si="17"/>
        <v>0</v>
      </c>
      <c r="AI203" s="96">
        <f t="shared" si="17"/>
        <v>942</v>
      </c>
      <c r="AJ203" s="10"/>
      <c r="AK203" s="94">
        <f>SUM(AK184:AK202)</f>
        <v>478571</v>
      </c>
      <c r="AL203" s="94">
        <f>SUM(AL184:AL202)</f>
        <v>284589</v>
      </c>
      <c r="AM203" s="94">
        <f>SUM(AM184:AM202)</f>
        <v>0</v>
      </c>
      <c r="AN203" s="96">
        <f>SUM(AN184:AN202)</f>
        <v>942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4315713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788039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5103752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0</v>
      </c>
      <c r="H210" s="89">
        <f t="shared" si="18"/>
        <v>0</v>
      </c>
      <c r="I210" s="89">
        <f t="shared" si="18"/>
        <v>0</v>
      </c>
      <c r="J210" s="91">
        <f t="shared" si="18"/>
        <v>0</v>
      </c>
      <c r="K210" s="89">
        <f t="shared" si="18"/>
        <v>0</v>
      </c>
      <c r="L210" s="89">
        <f t="shared" si="18"/>
        <v>0</v>
      </c>
      <c r="M210" s="89">
        <f t="shared" si="18"/>
        <v>0</v>
      </c>
      <c r="N210" s="89">
        <f t="shared" si="18"/>
        <v>0</v>
      </c>
      <c r="O210" s="89">
        <f t="shared" si="18"/>
        <v>0</v>
      </c>
      <c r="P210" s="89">
        <f t="shared" si="18"/>
        <v>0</v>
      </c>
      <c r="Q210" s="89">
        <f t="shared" si="18"/>
        <v>0</v>
      </c>
      <c r="R210" s="89">
        <f t="shared" si="18"/>
        <v>0</v>
      </c>
      <c r="S210" s="89">
        <f t="shared" si="18"/>
        <v>0</v>
      </c>
      <c r="T210" s="89">
        <f t="shared" si="18"/>
        <v>0</v>
      </c>
      <c r="U210" s="91">
        <f t="shared" si="18"/>
        <v>0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0</v>
      </c>
      <c r="Z210" s="10"/>
      <c r="AA210" s="92">
        <f>AA203+AA181+AA152+AA125+AA21-AA208</f>
        <v>0</v>
      </c>
      <c r="AB210" s="10"/>
      <c r="AC210" s="61">
        <f t="shared" ref="AC210:AI210" si="19">AC203+AC181+AC152+AC125+AC21-AC208</f>
        <v>0</v>
      </c>
      <c r="AD210" s="61">
        <f t="shared" si="19"/>
        <v>0</v>
      </c>
      <c r="AE210" s="65">
        <f t="shared" si="19"/>
        <v>0</v>
      </c>
      <c r="AF210" s="61">
        <f t="shared" si="19"/>
        <v>0</v>
      </c>
      <c r="AG210" s="66">
        <f t="shared" si="19"/>
        <v>0</v>
      </c>
      <c r="AH210" s="65">
        <f t="shared" si="19"/>
        <v>0</v>
      </c>
      <c r="AI210" s="66">
        <f t="shared" si="19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6"/>
  <sheetViews>
    <sheetView workbookViewId="0"/>
  </sheetViews>
  <sheetFormatPr defaultColWidth="4.109375" defaultRowHeight="10.199999999999999" outlineLevelRow="3" x14ac:dyDescent="0.2"/>
  <cols>
    <col min="1" max="1" width="30" style="136" bestFit="1" customWidth="1"/>
    <col min="2" max="2" width="7.5546875" style="138" customWidth="1"/>
    <col min="3" max="3" width="14.33203125" style="136" customWidth="1"/>
    <col min="4" max="4" width="12" style="138" bestFit="1" customWidth="1"/>
    <col min="5" max="5" width="13.33203125" style="136" customWidth="1"/>
    <col min="6" max="6" width="10.88671875" style="139" customWidth="1"/>
    <col min="7" max="16384" width="4.109375" style="138"/>
  </cols>
  <sheetData>
    <row r="1" spans="1:13" s="134" customFormat="1" x14ac:dyDescent="0.2">
      <c r="A1" s="133" t="s">
        <v>553</v>
      </c>
      <c r="B1" s="134" t="s">
        <v>554</v>
      </c>
      <c r="C1" s="133" t="s">
        <v>555</v>
      </c>
      <c r="D1" s="134" t="s">
        <v>556</v>
      </c>
      <c r="E1" s="133" t="s">
        <v>557</v>
      </c>
      <c r="F1" s="135" t="s">
        <v>558</v>
      </c>
    </row>
    <row r="2" spans="1:13" outlineLevel="3" x14ac:dyDescent="0.2">
      <c r="A2" s="136" t="s">
        <v>45</v>
      </c>
      <c r="B2" s="137" t="s">
        <v>44</v>
      </c>
      <c r="C2" s="136" t="s">
        <v>559</v>
      </c>
      <c r="D2" s="138" t="s">
        <v>560</v>
      </c>
      <c r="E2" s="136" t="s">
        <v>8</v>
      </c>
      <c r="F2" s="139">
        <v>1240</v>
      </c>
      <c r="M2" s="140"/>
    </row>
    <row r="3" spans="1:13" outlineLevel="3" x14ac:dyDescent="0.2">
      <c r="A3" s="136" t="s">
        <v>45</v>
      </c>
      <c r="B3" s="137" t="s">
        <v>44</v>
      </c>
      <c r="C3" s="136" t="s">
        <v>559</v>
      </c>
      <c r="D3" s="138" t="s">
        <v>560</v>
      </c>
      <c r="E3" s="136" t="s">
        <v>9</v>
      </c>
      <c r="F3" s="139">
        <v>0</v>
      </c>
      <c r="M3" s="140"/>
    </row>
    <row r="4" spans="1:13" outlineLevel="3" x14ac:dyDescent="0.2">
      <c r="A4" s="136" t="s">
        <v>45</v>
      </c>
      <c r="B4" s="137" t="s">
        <v>44</v>
      </c>
      <c r="C4" s="136" t="s">
        <v>559</v>
      </c>
      <c r="D4" s="138" t="s">
        <v>560</v>
      </c>
      <c r="E4" s="136" t="s">
        <v>10</v>
      </c>
      <c r="F4" s="139">
        <v>0</v>
      </c>
      <c r="M4" s="140"/>
    </row>
    <row r="5" spans="1:13" outlineLevel="3" x14ac:dyDescent="0.2">
      <c r="A5" s="136" t="s">
        <v>45</v>
      </c>
      <c r="B5" s="137" t="s">
        <v>44</v>
      </c>
      <c r="C5" s="136" t="s">
        <v>559</v>
      </c>
      <c r="D5" s="138" t="s">
        <v>560</v>
      </c>
      <c r="E5" s="136" t="s">
        <v>11</v>
      </c>
      <c r="F5" s="139">
        <v>0</v>
      </c>
      <c r="M5" s="140"/>
    </row>
    <row r="6" spans="1:13" outlineLevel="3" x14ac:dyDescent="0.2">
      <c r="A6" s="136" t="s">
        <v>45</v>
      </c>
      <c r="B6" s="137" t="s">
        <v>44</v>
      </c>
      <c r="C6" s="136" t="s">
        <v>559</v>
      </c>
      <c r="D6" s="138" t="s">
        <v>560</v>
      </c>
      <c r="E6" s="136" t="s">
        <v>22</v>
      </c>
      <c r="F6" s="139">
        <v>776</v>
      </c>
      <c r="M6" s="140"/>
    </row>
    <row r="7" spans="1:13" outlineLevel="2" x14ac:dyDescent="0.2">
      <c r="B7" s="137"/>
      <c r="C7" s="141" t="s">
        <v>561</v>
      </c>
      <c r="F7" s="139">
        <f>SUBTOTAL(9,F2:F6)</f>
        <v>2016</v>
      </c>
      <c r="M7" s="140"/>
    </row>
    <row r="8" spans="1:13" outlineLevel="1" x14ac:dyDescent="0.2">
      <c r="B8" s="141" t="s">
        <v>562</v>
      </c>
      <c r="F8" s="139">
        <f>SUBTOTAL(9,F2:F6)</f>
        <v>2016</v>
      </c>
      <c r="M8" s="140"/>
    </row>
    <row r="9" spans="1:13" outlineLevel="3" x14ac:dyDescent="0.2">
      <c r="A9" s="136" t="s">
        <v>47</v>
      </c>
      <c r="B9" s="137" t="s">
        <v>46</v>
      </c>
      <c r="C9" s="136" t="s">
        <v>563</v>
      </c>
      <c r="D9" s="138" t="s">
        <v>560</v>
      </c>
      <c r="E9" s="136" t="s">
        <v>22</v>
      </c>
      <c r="F9" s="139">
        <v>11418</v>
      </c>
      <c r="M9" s="140"/>
    </row>
    <row r="10" spans="1:13" outlineLevel="2" x14ac:dyDescent="0.2">
      <c r="B10" s="137"/>
      <c r="C10" s="141" t="s">
        <v>564</v>
      </c>
      <c r="F10" s="139">
        <f>SUBTOTAL(9,F9:F9)</f>
        <v>11418</v>
      </c>
      <c r="M10" s="140"/>
    </row>
    <row r="11" spans="1:13" outlineLevel="1" x14ac:dyDescent="0.2">
      <c r="B11" s="142" t="s">
        <v>565</v>
      </c>
      <c r="F11" s="139">
        <f>SUBTOTAL(9,F9:F9)</f>
        <v>11418</v>
      </c>
      <c r="M11" s="140"/>
    </row>
    <row r="12" spans="1:13" outlineLevel="3" x14ac:dyDescent="0.2">
      <c r="A12" s="136" t="s">
        <v>49</v>
      </c>
      <c r="B12" s="137" t="s">
        <v>48</v>
      </c>
      <c r="C12" s="136" t="s">
        <v>566</v>
      </c>
      <c r="D12" s="138" t="s">
        <v>560</v>
      </c>
      <c r="E12" s="136" t="s">
        <v>8</v>
      </c>
      <c r="F12" s="139">
        <v>0</v>
      </c>
      <c r="M12" s="140"/>
    </row>
    <row r="13" spans="1:13" outlineLevel="3" x14ac:dyDescent="0.2">
      <c r="A13" s="136" t="s">
        <v>49</v>
      </c>
      <c r="B13" s="137" t="s">
        <v>48</v>
      </c>
      <c r="C13" s="136" t="s">
        <v>566</v>
      </c>
      <c r="D13" s="138" t="s">
        <v>560</v>
      </c>
      <c r="E13" s="136" t="s">
        <v>9</v>
      </c>
      <c r="F13" s="139">
        <v>0</v>
      </c>
      <c r="M13" s="140"/>
    </row>
    <row r="14" spans="1:13" outlineLevel="3" x14ac:dyDescent="0.2">
      <c r="A14" s="136" t="s">
        <v>49</v>
      </c>
      <c r="B14" s="137" t="s">
        <v>48</v>
      </c>
      <c r="C14" s="136" t="s">
        <v>566</v>
      </c>
      <c r="D14" s="138" t="s">
        <v>560</v>
      </c>
      <c r="E14" s="136" t="s">
        <v>10</v>
      </c>
      <c r="F14" s="139">
        <v>4718</v>
      </c>
      <c r="M14" s="140"/>
    </row>
    <row r="15" spans="1:13" outlineLevel="3" x14ac:dyDescent="0.2">
      <c r="A15" s="136" t="s">
        <v>49</v>
      </c>
      <c r="B15" s="137" t="s">
        <v>48</v>
      </c>
      <c r="C15" s="136" t="s">
        <v>566</v>
      </c>
      <c r="D15" s="138" t="s">
        <v>560</v>
      </c>
      <c r="E15" s="136" t="s">
        <v>11</v>
      </c>
      <c r="F15" s="139">
        <v>0</v>
      </c>
      <c r="M15" s="140"/>
    </row>
    <row r="16" spans="1:13" outlineLevel="3" x14ac:dyDescent="0.2">
      <c r="A16" s="136" t="s">
        <v>49</v>
      </c>
      <c r="B16" s="137" t="s">
        <v>48</v>
      </c>
      <c r="C16" s="136" t="s">
        <v>566</v>
      </c>
      <c r="D16" s="138" t="s">
        <v>560</v>
      </c>
      <c r="E16" s="136" t="s">
        <v>22</v>
      </c>
      <c r="F16" s="139">
        <v>2946</v>
      </c>
      <c r="M16" s="140"/>
    </row>
    <row r="17" spans="1:13" outlineLevel="2" x14ac:dyDescent="0.2">
      <c r="B17" s="137"/>
      <c r="C17" s="141" t="s">
        <v>567</v>
      </c>
      <c r="F17" s="139">
        <f>SUBTOTAL(9,F12:F16)</f>
        <v>7664</v>
      </c>
      <c r="M17" s="140"/>
    </row>
    <row r="18" spans="1:13" outlineLevel="1" x14ac:dyDescent="0.2">
      <c r="B18" s="142" t="s">
        <v>568</v>
      </c>
      <c r="F18" s="139">
        <f>SUBTOTAL(9,F12:F16)</f>
        <v>7664</v>
      </c>
      <c r="M18" s="140"/>
    </row>
    <row r="19" spans="1:13" outlineLevel="3" x14ac:dyDescent="0.2">
      <c r="A19" s="136" t="s">
        <v>49</v>
      </c>
      <c r="B19" s="137" t="s">
        <v>50</v>
      </c>
      <c r="C19" s="136" t="s">
        <v>569</v>
      </c>
      <c r="D19" s="138" t="s">
        <v>560</v>
      </c>
      <c r="E19" s="136" t="s">
        <v>8</v>
      </c>
      <c r="F19" s="139">
        <v>0</v>
      </c>
      <c r="M19" s="140"/>
    </row>
    <row r="20" spans="1:13" outlineLevel="3" x14ac:dyDescent="0.2">
      <c r="A20" s="136" t="s">
        <v>49</v>
      </c>
      <c r="B20" s="137" t="s">
        <v>50</v>
      </c>
      <c r="C20" s="136" t="s">
        <v>569</v>
      </c>
      <c r="D20" s="138" t="s">
        <v>560</v>
      </c>
      <c r="E20" s="136" t="s">
        <v>9</v>
      </c>
      <c r="F20" s="139">
        <v>0</v>
      </c>
      <c r="M20" s="140"/>
    </row>
    <row r="21" spans="1:13" outlineLevel="3" x14ac:dyDescent="0.2">
      <c r="A21" s="136" t="s">
        <v>49</v>
      </c>
      <c r="B21" s="137" t="s">
        <v>50</v>
      </c>
      <c r="C21" s="136" t="s">
        <v>569</v>
      </c>
      <c r="D21" s="138" t="s">
        <v>560</v>
      </c>
      <c r="E21" s="136" t="s">
        <v>10</v>
      </c>
      <c r="F21" s="139">
        <v>7879</v>
      </c>
      <c r="M21" s="140"/>
    </row>
    <row r="22" spans="1:13" outlineLevel="3" x14ac:dyDescent="0.2">
      <c r="A22" s="136" t="s">
        <v>49</v>
      </c>
      <c r="B22" s="137" t="s">
        <v>50</v>
      </c>
      <c r="C22" s="136" t="s">
        <v>569</v>
      </c>
      <c r="D22" s="138" t="s">
        <v>560</v>
      </c>
      <c r="E22" s="136" t="s">
        <v>11</v>
      </c>
      <c r="F22" s="139">
        <v>0</v>
      </c>
      <c r="M22" s="140"/>
    </row>
    <row r="23" spans="1:13" outlineLevel="3" x14ac:dyDescent="0.2">
      <c r="A23" s="136" t="s">
        <v>49</v>
      </c>
      <c r="B23" s="137" t="s">
        <v>50</v>
      </c>
      <c r="C23" s="136" t="s">
        <v>569</v>
      </c>
      <c r="D23" s="138" t="s">
        <v>560</v>
      </c>
      <c r="E23" s="136" t="s">
        <v>22</v>
      </c>
      <c r="F23" s="139">
        <v>4917</v>
      </c>
      <c r="M23" s="140"/>
    </row>
    <row r="24" spans="1:13" outlineLevel="2" x14ac:dyDescent="0.2">
      <c r="B24" s="137"/>
      <c r="C24" s="141" t="s">
        <v>570</v>
      </c>
      <c r="F24" s="139">
        <f>SUBTOTAL(9,F19:F23)</f>
        <v>12796</v>
      </c>
      <c r="M24" s="140"/>
    </row>
    <row r="25" spans="1:13" outlineLevel="1" x14ac:dyDescent="0.2">
      <c r="B25" s="142" t="s">
        <v>571</v>
      </c>
      <c r="F25" s="139">
        <f>SUBTOTAL(9,F19:F23)</f>
        <v>12796</v>
      </c>
      <c r="M25" s="140"/>
    </row>
    <row r="26" spans="1:13" outlineLevel="3" x14ac:dyDescent="0.2">
      <c r="A26" s="136" t="s">
        <v>52</v>
      </c>
      <c r="B26" s="137" t="s">
        <v>51</v>
      </c>
      <c r="C26" s="136" t="s">
        <v>563</v>
      </c>
      <c r="D26" s="138" t="s">
        <v>560</v>
      </c>
      <c r="E26" s="136" t="s">
        <v>12</v>
      </c>
      <c r="F26" s="139">
        <v>11418</v>
      </c>
      <c r="M26" s="140"/>
    </row>
    <row r="27" spans="1:13" outlineLevel="2" x14ac:dyDescent="0.2">
      <c r="B27" s="137"/>
      <c r="C27" s="141" t="s">
        <v>564</v>
      </c>
      <c r="F27" s="139">
        <f>SUBTOTAL(9,F26:F26)</f>
        <v>11418</v>
      </c>
      <c r="M27" s="140"/>
    </row>
    <row r="28" spans="1:13" outlineLevel="1" x14ac:dyDescent="0.2">
      <c r="B28" s="142" t="s">
        <v>572</v>
      </c>
      <c r="F28" s="139">
        <f>SUBTOTAL(9,F26:F26)</f>
        <v>11418</v>
      </c>
      <c r="M28" s="140"/>
    </row>
    <row r="29" spans="1:13" outlineLevel="3" x14ac:dyDescent="0.2">
      <c r="A29" s="136" t="s">
        <v>54</v>
      </c>
      <c r="B29" s="137" t="s">
        <v>53</v>
      </c>
      <c r="C29" s="136" t="s">
        <v>566</v>
      </c>
      <c r="D29" s="138" t="s">
        <v>560</v>
      </c>
      <c r="E29" s="136" t="s">
        <v>12</v>
      </c>
      <c r="F29" s="139">
        <v>3975</v>
      </c>
      <c r="M29" s="140"/>
    </row>
    <row r="30" spans="1:13" outlineLevel="2" x14ac:dyDescent="0.2">
      <c r="B30" s="137"/>
      <c r="C30" s="141" t="s">
        <v>567</v>
      </c>
      <c r="F30" s="139">
        <f>SUBTOTAL(9,F29:F29)</f>
        <v>3975</v>
      </c>
      <c r="M30" s="140"/>
    </row>
    <row r="31" spans="1:13" outlineLevel="1" x14ac:dyDescent="0.2">
      <c r="B31" s="142" t="s">
        <v>573</v>
      </c>
      <c r="F31" s="139">
        <f>SUBTOTAL(9,F29:F29)</f>
        <v>3975</v>
      </c>
      <c r="M31" s="140"/>
    </row>
    <row r="32" spans="1:13" outlineLevel="3" x14ac:dyDescent="0.2">
      <c r="A32" s="136" t="s">
        <v>54</v>
      </c>
      <c r="B32" s="137" t="s">
        <v>55</v>
      </c>
      <c r="C32" s="136" t="s">
        <v>563</v>
      </c>
      <c r="D32" s="138" t="s">
        <v>560</v>
      </c>
      <c r="E32" s="136" t="s">
        <v>12</v>
      </c>
      <c r="F32" s="139">
        <v>11418</v>
      </c>
      <c r="M32" s="140"/>
    </row>
    <row r="33" spans="1:13" outlineLevel="2" x14ac:dyDescent="0.2">
      <c r="B33" s="137"/>
      <c r="C33" s="141" t="s">
        <v>564</v>
      </c>
      <c r="F33" s="139">
        <f>SUBTOTAL(9,F32:F32)</f>
        <v>11418</v>
      </c>
      <c r="M33" s="140"/>
    </row>
    <row r="34" spans="1:13" outlineLevel="1" x14ac:dyDescent="0.2">
      <c r="B34" s="142" t="s">
        <v>574</v>
      </c>
      <c r="F34" s="139">
        <f>SUBTOTAL(9,F32:F32)</f>
        <v>11418</v>
      </c>
      <c r="M34" s="140"/>
    </row>
    <row r="35" spans="1:13" outlineLevel="3" x14ac:dyDescent="0.2">
      <c r="A35" s="136" t="s">
        <v>54</v>
      </c>
      <c r="B35" s="137" t="s">
        <v>56</v>
      </c>
      <c r="C35" s="136" t="s">
        <v>566</v>
      </c>
      <c r="D35" s="138" t="s">
        <v>560</v>
      </c>
      <c r="E35" s="136" t="s">
        <v>8</v>
      </c>
      <c r="F35" s="139">
        <v>2101</v>
      </c>
      <c r="M35" s="140"/>
    </row>
    <row r="36" spans="1:13" outlineLevel="3" x14ac:dyDescent="0.2">
      <c r="A36" s="136" t="s">
        <v>54</v>
      </c>
      <c r="B36" s="137" t="s">
        <v>56</v>
      </c>
      <c r="C36" s="136" t="s">
        <v>566</v>
      </c>
      <c r="D36" s="138" t="s">
        <v>560</v>
      </c>
      <c r="E36" s="136" t="s">
        <v>12</v>
      </c>
      <c r="F36" s="139">
        <v>1312</v>
      </c>
      <c r="M36" s="140"/>
    </row>
    <row r="37" spans="1:13" outlineLevel="2" x14ac:dyDescent="0.2">
      <c r="B37" s="137"/>
      <c r="C37" s="141" t="s">
        <v>567</v>
      </c>
      <c r="F37" s="139">
        <f>SUBTOTAL(9,F35:F36)</f>
        <v>3413</v>
      </c>
      <c r="M37" s="140"/>
    </row>
    <row r="38" spans="1:13" outlineLevel="1" x14ac:dyDescent="0.2">
      <c r="B38" s="142" t="s">
        <v>575</v>
      </c>
      <c r="F38" s="139">
        <f>SUBTOTAL(9,F35:F36)</f>
        <v>3413</v>
      </c>
      <c r="M38" s="140"/>
    </row>
    <row r="39" spans="1:13" outlineLevel="3" x14ac:dyDescent="0.2">
      <c r="A39" s="136" t="s">
        <v>225</v>
      </c>
      <c r="B39" s="137" t="s">
        <v>224</v>
      </c>
      <c r="C39" s="136" t="s">
        <v>576</v>
      </c>
      <c r="D39" s="138" t="s">
        <v>577</v>
      </c>
      <c r="E39" s="136" t="s">
        <v>8</v>
      </c>
      <c r="F39" s="139">
        <v>539</v>
      </c>
      <c r="M39" s="140"/>
    </row>
    <row r="40" spans="1:13" outlineLevel="3" x14ac:dyDescent="0.2">
      <c r="A40" s="136" t="s">
        <v>225</v>
      </c>
      <c r="B40" s="137" t="s">
        <v>224</v>
      </c>
      <c r="C40" s="136" t="s">
        <v>576</v>
      </c>
      <c r="D40" s="138" t="s">
        <v>577</v>
      </c>
      <c r="E40" s="136" t="s">
        <v>9</v>
      </c>
      <c r="F40" s="139">
        <v>1409</v>
      </c>
      <c r="M40" s="140"/>
    </row>
    <row r="41" spans="1:13" outlineLevel="3" x14ac:dyDescent="0.2">
      <c r="A41" s="136" t="s">
        <v>225</v>
      </c>
      <c r="B41" s="137" t="s">
        <v>224</v>
      </c>
      <c r="C41" s="136" t="s">
        <v>576</v>
      </c>
      <c r="D41" s="138" t="s">
        <v>577</v>
      </c>
      <c r="E41" s="136" t="s">
        <v>12</v>
      </c>
      <c r="F41" s="139">
        <v>149</v>
      </c>
      <c r="M41" s="140"/>
    </row>
    <row r="42" spans="1:13" outlineLevel="3" x14ac:dyDescent="0.2">
      <c r="A42" s="136" t="s">
        <v>225</v>
      </c>
      <c r="B42" s="137" t="s">
        <v>224</v>
      </c>
      <c r="C42" s="136" t="s">
        <v>576</v>
      </c>
      <c r="D42" s="138" t="s">
        <v>577</v>
      </c>
      <c r="E42" s="136" t="s">
        <v>19</v>
      </c>
      <c r="F42" s="139">
        <v>4</v>
      </c>
      <c r="M42" s="140"/>
    </row>
    <row r="43" spans="1:13" outlineLevel="3" x14ac:dyDescent="0.2">
      <c r="A43" s="136" t="s">
        <v>225</v>
      </c>
      <c r="B43" s="137" t="s">
        <v>224</v>
      </c>
      <c r="C43" s="136" t="s">
        <v>576</v>
      </c>
      <c r="D43" s="138" t="s">
        <v>577</v>
      </c>
      <c r="E43" s="136" t="s">
        <v>22</v>
      </c>
      <c r="F43" s="139">
        <v>28</v>
      </c>
      <c r="M43" s="140"/>
    </row>
    <row r="44" spans="1:13" outlineLevel="2" x14ac:dyDescent="0.2">
      <c r="B44" s="137"/>
      <c r="C44" s="141" t="s">
        <v>578</v>
      </c>
      <c r="F44" s="139">
        <f>SUBTOTAL(9,F39:F43)</f>
        <v>2129</v>
      </c>
      <c r="M44" s="140"/>
    </row>
    <row r="45" spans="1:13" outlineLevel="1" x14ac:dyDescent="0.2">
      <c r="B45" s="142" t="s">
        <v>579</v>
      </c>
      <c r="F45" s="139">
        <f>SUBTOTAL(9,F39:F43)</f>
        <v>2129</v>
      </c>
      <c r="M45" s="140"/>
    </row>
    <row r="46" spans="1:13" outlineLevel="3" x14ac:dyDescent="0.2">
      <c r="A46" s="136" t="s">
        <v>278</v>
      </c>
      <c r="B46" s="137" t="s">
        <v>277</v>
      </c>
      <c r="C46" s="136" t="s">
        <v>580</v>
      </c>
      <c r="D46" s="138" t="s">
        <v>560</v>
      </c>
      <c r="E46" s="136" t="s">
        <v>8</v>
      </c>
      <c r="F46" s="139">
        <v>11009</v>
      </c>
      <c r="M46" s="140"/>
    </row>
    <row r="47" spans="1:13" outlineLevel="3" x14ac:dyDescent="0.2">
      <c r="A47" s="136" t="s">
        <v>278</v>
      </c>
      <c r="B47" s="137" t="s">
        <v>277</v>
      </c>
      <c r="C47" s="136" t="s">
        <v>580</v>
      </c>
      <c r="D47" s="138" t="s">
        <v>560</v>
      </c>
      <c r="E47" s="136" t="s">
        <v>9</v>
      </c>
      <c r="F47" s="139">
        <v>0</v>
      </c>
      <c r="M47" s="140"/>
    </row>
    <row r="48" spans="1:13" outlineLevel="3" x14ac:dyDescent="0.2">
      <c r="A48" s="136" t="s">
        <v>278</v>
      </c>
      <c r="B48" s="137" t="s">
        <v>277</v>
      </c>
      <c r="C48" s="136" t="s">
        <v>580</v>
      </c>
      <c r="D48" s="138" t="s">
        <v>560</v>
      </c>
      <c r="E48" s="136" t="s">
        <v>10</v>
      </c>
      <c r="F48" s="139">
        <v>0</v>
      </c>
      <c r="M48" s="140"/>
    </row>
    <row r="49" spans="1:13" outlineLevel="3" x14ac:dyDescent="0.2">
      <c r="A49" s="136" t="s">
        <v>278</v>
      </c>
      <c r="B49" s="137" t="s">
        <v>277</v>
      </c>
      <c r="C49" s="136" t="s">
        <v>580</v>
      </c>
      <c r="D49" s="138" t="s">
        <v>560</v>
      </c>
      <c r="E49" s="136" t="s">
        <v>11</v>
      </c>
      <c r="F49" s="139">
        <v>0</v>
      </c>
      <c r="M49" s="140"/>
    </row>
    <row r="50" spans="1:13" outlineLevel="3" x14ac:dyDescent="0.2">
      <c r="A50" s="136" t="s">
        <v>278</v>
      </c>
      <c r="B50" s="137" t="s">
        <v>277</v>
      </c>
      <c r="C50" s="136" t="s">
        <v>580</v>
      </c>
      <c r="D50" s="138" t="s">
        <v>560</v>
      </c>
      <c r="E50" s="136" t="s">
        <v>22</v>
      </c>
      <c r="F50" s="139">
        <v>6871</v>
      </c>
      <c r="M50" s="140"/>
    </row>
    <row r="51" spans="1:13" outlineLevel="2" x14ac:dyDescent="0.2">
      <c r="B51" s="137"/>
      <c r="C51" s="141" t="s">
        <v>581</v>
      </c>
      <c r="F51" s="139">
        <f>SUBTOTAL(9,F46:F50)</f>
        <v>17880</v>
      </c>
      <c r="M51" s="140"/>
    </row>
    <row r="52" spans="1:13" outlineLevel="1" x14ac:dyDescent="0.2">
      <c r="B52" s="142" t="s">
        <v>582</v>
      </c>
      <c r="F52" s="139">
        <f>SUBTOTAL(9,F46:F50)</f>
        <v>17880</v>
      </c>
      <c r="M52" s="140"/>
    </row>
    <row r="53" spans="1:13" outlineLevel="3" x14ac:dyDescent="0.2">
      <c r="A53" s="136" t="s">
        <v>280</v>
      </c>
      <c r="B53" s="137" t="s">
        <v>279</v>
      </c>
      <c r="C53" s="136" t="s">
        <v>583</v>
      </c>
      <c r="D53" s="138" t="s">
        <v>560</v>
      </c>
      <c r="E53" s="136" t="s">
        <v>8</v>
      </c>
      <c r="F53" s="139">
        <v>25748</v>
      </c>
      <c r="M53" s="140"/>
    </row>
    <row r="54" spans="1:13" outlineLevel="3" x14ac:dyDescent="0.2">
      <c r="A54" s="136" t="s">
        <v>280</v>
      </c>
      <c r="B54" s="137" t="s">
        <v>279</v>
      </c>
      <c r="C54" s="136" t="s">
        <v>583</v>
      </c>
      <c r="D54" s="138" t="s">
        <v>560</v>
      </c>
      <c r="E54" s="136" t="s">
        <v>9</v>
      </c>
      <c r="F54" s="139">
        <v>0</v>
      </c>
      <c r="M54" s="140"/>
    </row>
    <row r="55" spans="1:13" outlineLevel="3" x14ac:dyDescent="0.2">
      <c r="A55" s="136" t="s">
        <v>280</v>
      </c>
      <c r="B55" s="137" t="s">
        <v>279</v>
      </c>
      <c r="C55" s="136" t="s">
        <v>583</v>
      </c>
      <c r="D55" s="138" t="s">
        <v>560</v>
      </c>
      <c r="E55" s="136" t="s">
        <v>10</v>
      </c>
      <c r="F55" s="139">
        <v>0</v>
      </c>
      <c r="M55" s="140"/>
    </row>
    <row r="56" spans="1:13" outlineLevel="3" x14ac:dyDescent="0.2">
      <c r="A56" s="136" t="s">
        <v>280</v>
      </c>
      <c r="B56" s="137" t="s">
        <v>279</v>
      </c>
      <c r="C56" s="136" t="s">
        <v>583</v>
      </c>
      <c r="D56" s="138" t="s">
        <v>560</v>
      </c>
      <c r="E56" s="136" t="s">
        <v>11</v>
      </c>
      <c r="F56" s="139">
        <v>0</v>
      </c>
      <c r="M56" s="140"/>
    </row>
    <row r="57" spans="1:13" outlineLevel="3" x14ac:dyDescent="0.2">
      <c r="A57" s="136" t="s">
        <v>280</v>
      </c>
      <c r="B57" s="137" t="s">
        <v>279</v>
      </c>
      <c r="C57" s="136" t="s">
        <v>583</v>
      </c>
      <c r="D57" s="138" t="s">
        <v>560</v>
      </c>
      <c r="E57" s="136" t="s">
        <v>22</v>
      </c>
      <c r="F57" s="139">
        <v>16071</v>
      </c>
      <c r="M57" s="140"/>
    </row>
    <row r="58" spans="1:13" outlineLevel="2" x14ac:dyDescent="0.2">
      <c r="B58" s="137"/>
      <c r="C58" s="141" t="s">
        <v>584</v>
      </c>
      <c r="F58" s="139">
        <f>SUBTOTAL(9,F53:F57)</f>
        <v>41819</v>
      </c>
      <c r="M58" s="140"/>
    </row>
    <row r="59" spans="1:13" outlineLevel="3" x14ac:dyDescent="0.2">
      <c r="A59" s="136" t="s">
        <v>280</v>
      </c>
      <c r="B59" s="137" t="s">
        <v>279</v>
      </c>
      <c r="C59" s="136" t="s">
        <v>585</v>
      </c>
      <c r="D59" s="138" t="s">
        <v>560</v>
      </c>
      <c r="E59" s="136" t="s">
        <v>8</v>
      </c>
      <c r="F59" s="139">
        <v>9515</v>
      </c>
      <c r="M59" s="140"/>
    </row>
    <row r="60" spans="1:13" outlineLevel="3" x14ac:dyDescent="0.2">
      <c r="A60" s="136" t="s">
        <v>280</v>
      </c>
      <c r="B60" s="137" t="s">
        <v>279</v>
      </c>
      <c r="C60" s="136" t="s">
        <v>585</v>
      </c>
      <c r="D60" s="138" t="s">
        <v>560</v>
      </c>
      <c r="E60" s="136" t="s">
        <v>9</v>
      </c>
      <c r="F60" s="139">
        <v>0</v>
      </c>
      <c r="M60" s="140"/>
    </row>
    <row r="61" spans="1:13" outlineLevel="3" x14ac:dyDescent="0.2">
      <c r="A61" s="136" t="s">
        <v>280</v>
      </c>
      <c r="B61" s="137" t="s">
        <v>279</v>
      </c>
      <c r="C61" s="136" t="s">
        <v>585</v>
      </c>
      <c r="D61" s="138" t="s">
        <v>560</v>
      </c>
      <c r="E61" s="136" t="s">
        <v>10</v>
      </c>
      <c r="F61" s="139">
        <v>0</v>
      </c>
      <c r="M61" s="140"/>
    </row>
    <row r="62" spans="1:13" outlineLevel="3" x14ac:dyDescent="0.2">
      <c r="A62" s="136" t="s">
        <v>280</v>
      </c>
      <c r="B62" s="137" t="s">
        <v>279</v>
      </c>
      <c r="C62" s="136" t="s">
        <v>585</v>
      </c>
      <c r="D62" s="138" t="s">
        <v>560</v>
      </c>
      <c r="E62" s="136" t="s">
        <v>11</v>
      </c>
      <c r="F62" s="139">
        <v>0</v>
      </c>
      <c r="M62" s="140"/>
    </row>
    <row r="63" spans="1:13" outlineLevel="3" x14ac:dyDescent="0.2">
      <c r="A63" s="136" t="s">
        <v>280</v>
      </c>
      <c r="B63" s="137" t="s">
        <v>279</v>
      </c>
      <c r="C63" s="136" t="s">
        <v>585</v>
      </c>
      <c r="D63" s="138" t="s">
        <v>560</v>
      </c>
      <c r="E63" s="136" t="s">
        <v>22</v>
      </c>
      <c r="F63" s="139">
        <v>5939</v>
      </c>
      <c r="M63" s="140"/>
    </row>
    <row r="64" spans="1:13" outlineLevel="2" x14ac:dyDescent="0.2">
      <c r="B64" s="137"/>
      <c r="C64" s="141" t="s">
        <v>586</v>
      </c>
      <c r="F64" s="139">
        <f>SUBTOTAL(9,F59:F63)</f>
        <v>15454</v>
      </c>
      <c r="M64" s="140"/>
    </row>
    <row r="65" spans="1:13" outlineLevel="3" x14ac:dyDescent="0.2">
      <c r="A65" s="136" t="s">
        <v>280</v>
      </c>
      <c r="B65" s="137" t="s">
        <v>279</v>
      </c>
      <c r="C65" s="136" t="s">
        <v>587</v>
      </c>
      <c r="D65" s="138" t="s">
        <v>560</v>
      </c>
      <c r="E65" s="136" t="s">
        <v>8</v>
      </c>
      <c r="F65" s="139">
        <v>5399</v>
      </c>
      <c r="M65" s="140"/>
    </row>
    <row r="66" spans="1:13" outlineLevel="3" x14ac:dyDescent="0.2">
      <c r="A66" s="136" t="s">
        <v>280</v>
      </c>
      <c r="B66" s="137" t="s">
        <v>279</v>
      </c>
      <c r="C66" s="136" t="s">
        <v>587</v>
      </c>
      <c r="D66" s="138" t="s">
        <v>560</v>
      </c>
      <c r="E66" s="136" t="s">
        <v>9</v>
      </c>
      <c r="F66" s="139">
        <v>0</v>
      </c>
      <c r="M66" s="140"/>
    </row>
    <row r="67" spans="1:13" outlineLevel="3" x14ac:dyDescent="0.2">
      <c r="A67" s="136" t="s">
        <v>280</v>
      </c>
      <c r="B67" s="137" t="s">
        <v>279</v>
      </c>
      <c r="C67" s="136" t="s">
        <v>587</v>
      </c>
      <c r="D67" s="138" t="s">
        <v>560</v>
      </c>
      <c r="E67" s="136" t="s">
        <v>10</v>
      </c>
      <c r="F67" s="139">
        <v>0</v>
      </c>
      <c r="M67" s="140"/>
    </row>
    <row r="68" spans="1:13" outlineLevel="3" x14ac:dyDescent="0.2">
      <c r="A68" s="136" t="s">
        <v>280</v>
      </c>
      <c r="B68" s="137" t="s">
        <v>279</v>
      </c>
      <c r="C68" s="136" t="s">
        <v>587</v>
      </c>
      <c r="D68" s="138" t="s">
        <v>560</v>
      </c>
      <c r="E68" s="136" t="s">
        <v>11</v>
      </c>
      <c r="F68" s="139">
        <v>0</v>
      </c>
      <c r="M68" s="140"/>
    </row>
    <row r="69" spans="1:13" outlineLevel="3" x14ac:dyDescent="0.2">
      <c r="A69" s="136" t="s">
        <v>280</v>
      </c>
      <c r="B69" s="137" t="s">
        <v>279</v>
      </c>
      <c r="C69" s="136" t="s">
        <v>587</v>
      </c>
      <c r="D69" s="138" t="s">
        <v>560</v>
      </c>
      <c r="E69" s="136" t="s">
        <v>22</v>
      </c>
      <c r="F69" s="139">
        <v>3370</v>
      </c>
      <c r="M69" s="140"/>
    </row>
    <row r="70" spans="1:13" outlineLevel="2" x14ac:dyDescent="0.2">
      <c r="B70" s="137"/>
      <c r="C70" s="141" t="s">
        <v>588</v>
      </c>
      <c r="F70" s="139">
        <f>SUBTOTAL(9,F65:F69)</f>
        <v>8769</v>
      </c>
      <c r="M70" s="140"/>
    </row>
    <row r="71" spans="1:13" outlineLevel="1" x14ac:dyDescent="0.2">
      <c r="B71" s="142" t="s">
        <v>589</v>
      </c>
      <c r="F71" s="139">
        <f>SUBTOTAL(9,F53:F69)</f>
        <v>66042</v>
      </c>
      <c r="M71" s="140"/>
    </row>
    <row r="72" spans="1:13" outlineLevel="3" x14ac:dyDescent="0.2">
      <c r="A72" s="136" t="s">
        <v>282</v>
      </c>
      <c r="B72" s="137" t="s">
        <v>281</v>
      </c>
      <c r="C72" s="136" t="s">
        <v>590</v>
      </c>
      <c r="D72" s="138" t="s">
        <v>560</v>
      </c>
      <c r="E72" s="136" t="s">
        <v>8</v>
      </c>
      <c r="F72" s="139">
        <v>1843</v>
      </c>
      <c r="M72" s="140"/>
    </row>
    <row r="73" spans="1:13" outlineLevel="3" x14ac:dyDescent="0.2">
      <c r="A73" s="136" t="s">
        <v>282</v>
      </c>
      <c r="B73" s="137" t="s">
        <v>281</v>
      </c>
      <c r="C73" s="136" t="s">
        <v>590</v>
      </c>
      <c r="D73" s="138" t="s">
        <v>560</v>
      </c>
      <c r="E73" s="136" t="s">
        <v>9</v>
      </c>
      <c r="F73" s="139">
        <v>0</v>
      </c>
      <c r="M73" s="140"/>
    </row>
    <row r="74" spans="1:13" outlineLevel="3" x14ac:dyDescent="0.2">
      <c r="A74" s="136" t="s">
        <v>282</v>
      </c>
      <c r="B74" s="137" t="s">
        <v>281</v>
      </c>
      <c r="C74" s="136" t="s">
        <v>590</v>
      </c>
      <c r="D74" s="138" t="s">
        <v>560</v>
      </c>
      <c r="E74" s="136" t="s">
        <v>10</v>
      </c>
      <c r="F74" s="139">
        <v>0</v>
      </c>
      <c r="M74" s="140"/>
    </row>
    <row r="75" spans="1:13" outlineLevel="3" x14ac:dyDescent="0.2">
      <c r="A75" s="136" t="s">
        <v>282</v>
      </c>
      <c r="B75" s="137" t="s">
        <v>281</v>
      </c>
      <c r="C75" s="136" t="s">
        <v>590</v>
      </c>
      <c r="D75" s="138" t="s">
        <v>560</v>
      </c>
      <c r="E75" s="136" t="s">
        <v>11</v>
      </c>
      <c r="F75" s="139">
        <v>0</v>
      </c>
      <c r="M75" s="140"/>
    </row>
    <row r="76" spans="1:13" outlineLevel="3" x14ac:dyDescent="0.2">
      <c r="A76" s="136" t="s">
        <v>282</v>
      </c>
      <c r="B76" s="137" t="s">
        <v>281</v>
      </c>
      <c r="C76" s="136" t="s">
        <v>590</v>
      </c>
      <c r="D76" s="138" t="s">
        <v>560</v>
      </c>
      <c r="E76" s="136" t="s">
        <v>22</v>
      </c>
      <c r="F76" s="139">
        <v>1150</v>
      </c>
      <c r="M76" s="140"/>
    </row>
    <row r="77" spans="1:13" outlineLevel="2" x14ac:dyDescent="0.2">
      <c r="B77" s="137"/>
      <c r="C77" s="141" t="s">
        <v>591</v>
      </c>
      <c r="F77" s="139">
        <f>SUBTOTAL(9,F72:F76)</f>
        <v>2993</v>
      </c>
      <c r="M77" s="140"/>
    </row>
    <row r="78" spans="1:13" outlineLevel="1" x14ac:dyDescent="0.2">
      <c r="B78" s="142" t="s">
        <v>592</v>
      </c>
      <c r="F78" s="139">
        <f>SUBTOTAL(9,F72:F76)</f>
        <v>2993</v>
      </c>
      <c r="M78" s="140"/>
    </row>
    <row r="79" spans="1:13" outlineLevel="3" x14ac:dyDescent="0.2">
      <c r="A79" s="136" t="s">
        <v>284</v>
      </c>
      <c r="B79" s="137" t="s">
        <v>283</v>
      </c>
      <c r="C79" s="136" t="s">
        <v>593</v>
      </c>
      <c r="D79" s="138" t="s">
        <v>560</v>
      </c>
      <c r="E79" s="136" t="s">
        <v>8</v>
      </c>
      <c r="F79" s="139">
        <v>3670</v>
      </c>
      <c r="M79" s="140"/>
    </row>
    <row r="80" spans="1:13" outlineLevel="3" x14ac:dyDescent="0.2">
      <c r="A80" s="136" t="s">
        <v>284</v>
      </c>
      <c r="B80" s="137" t="s">
        <v>283</v>
      </c>
      <c r="C80" s="136" t="s">
        <v>593</v>
      </c>
      <c r="D80" s="138" t="s">
        <v>560</v>
      </c>
      <c r="E80" s="136" t="s">
        <v>9</v>
      </c>
      <c r="F80" s="139">
        <v>0</v>
      </c>
      <c r="M80" s="140"/>
    </row>
    <row r="81" spans="1:13" outlineLevel="3" x14ac:dyDescent="0.2">
      <c r="A81" s="136" t="s">
        <v>284</v>
      </c>
      <c r="B81" s="137" t="s">
        <v>283</v>
      </c>
      <c r="C81" s="136" t="s">
        <v>593</v>
      </c>
      <c r="D81" s="138" t="s">
        <v>560</v>
      </c>
      <c r="E81" s="136" t="s">
        <v>10</v>
      </c>
      <c r="F81" s="139">
        <v>0</v>
      </c>
      <c r="M81" s="140"/>
    </row>
    <row r="82" spans="1:13" outlineLevel="3" x14ac:dyDescent="0.2">
      <c r="A82" s="136" t="s">
        <v>284</v>
      </c>
      <c r="B82" s="137" t="s">
        <v>283</v>
      </c>
      <c r="C82" s="136" t="s">
        <v>593</v>
      </c>
      <c r="D82" s="138" t="s">
        <v>560</v>
      </c>
      <c r="E82" s="136" t="s">
        <v>11</v>
      </c>
      <c r="F82" s="139">
        <v>0</v>
      </c>
      <c r="M82" s="140"/>
    </row>
    <row r="83" spans="1:13" outlineLevel="3" x14ac:dyDescent="0.2">
      <c r="A83" s="136" t="s">
        <v>284</v>
      </c>
      <c r="B83" s="137" t="s">
        <v>283</v>
      </c>
      <c r="C83" s="136" t="s">
        <v>593</v>
      </c>
      <c r="D83" s="138" t="s">
        <v>560</v>
      </c>
      <c r="E83" s="136" t="s">
        <v>22</v>
      </c>
      <c r="F83" s="139">
        <v>2292</v>
      </c>
      <c r="M83" s="140"/>
    </row>
    <row r="84" spans="1:13" outlineLevel="2" x14ac:dyDescent="0.2">
      <c r="B84" s="137"/>
      <c r="C84" s="141" t="s">
        <v>594</v>
      </c>
      <c r="F84" s="139">
        <f>SUBTOTAL(9,F79:F83)</f>
        <v>5962</v>
      </c>
      <c r="M84" s="140"/>
    </row>
    <row r="85" spans="1:13" outlineLevel="1" x14ac:dyDescent="0.2">
      <c r="B85" s="142" t="s">
        <v>595</v>
      </c>
      <c r="F85" s="139">
        <f>SUBTOTAL(9,F79:F83)</f>
        <v>5962</v>
      </c>
      <c r="M85" s="140"/>
    </row>
    <row r="86" spans="1:13" outlineLevel="3" x14ac:dyDescent="0.2">
      <c r="A86" s="136" t="s">
        <v>286</v>
      </c>
      <c r="B86" s="137" t="s">
        <v>285</v>
      </c>
      <c r="C86" s="136" t="s">
        <v>596</v>
      </c>
      <c r="D86" s="138" t="s">
        <v>560</v>
      </c>
      <c r="E86" s="136" t="s">
        <v>8</v>
      </c>
      <c r="F86" s="139">
        <v>8132</v>
      </c>
      <c r="M86" s="140"/>
    </row>
    <row r="87" spans="1:13" outlineLevel="3" x14ac:dyDescent="0.2">
      <c r="A87" s="136" t="s">
        <v>286</v>
      </c>
      <c r="B87" s="137" t="s">
        <v>285</v>
      </c>
      <c r="C87" s="136" t="s">
        <v>596</v>
      </c>
      <c r="D87" s="138" t="s">
        <v>560</v>
      </c>
      <c r="E87" s="136" t="s">
        <v>9</v>
      </c>
      <c r="F87" s="139">
        <v>0</v>
      </c>
      <c r="M87" s="140"/>
    </row>
    <row r="88" spans="1:13" outlineLevel="3" x14ac:dyDescent="0.2">
      <c r="A88" s="136" t="s">
        <v>286</v>
      </c>
      <c r="B88" s="137" t="s">
        <v>285</v>
      </c>
      <c r="C88" s="136" t="s">
        <v>596</v>
      </c>
      <c r="D88" s="138" t="s">
        <v>560</v>
      </c>
      <c r="E88" s="136" t="s">
        <v>10</v>
      </c>
      <c r="F88" s="139">
        <v>0</v>
      </c>
      <c r="M88" s="140"/>
    </row>
    <row r="89" spans="1:13" outlineLevel="3" x14ac:dyDescent="0.2">
      <c r="A89" s="136" t="s">
        <v>286</v>
      </c>
      <c r="B89" s="137" t="s">
        <v>285</v>
      </c>
      <c r="C89" s="136" t="s">
        <v>596</v>
      </c>
      <c r="D89" s="138" t="s">
        <v>560</v>
      </c>
      <c r="E89" s="136" t="s">
        <v>11</v>
      </c>
      <c r="F89" s="139">
        <v>0</v>
      </c>
      <c r="M89" s="140"/>
    </row>
    <row r="90" spans="1:13" outlineLevel="3" x14ac:dyDescent="0.2">
      <c r="A90" s="136" t="s">
        <v>286</v>
      </c>
      <c r="B90" s="137" t="s">
        <v>285</v>
      </c>
      <c r="C90" s="136" t="s">
        <v>596</v>
      </c>
      <c r="D90" s="138" t="s">
        <v>560</v>
      </c>
      <c r="E90" s="136" t="s">
        <v>22</v>
      </c>
      <c r="F90" s="139">
        <v>5075</v>
      </c>
      <c r="M90" s="140"/>
    </row>
    <row r="91" spans="1:13" outlineLevel="2" x14ac:dyDescent="0.2">
      <c r="B91" s="137"/>
      <c r="C91" s="141" t="s">
        <v>597</v>
      </c>
      <c r="F91" s="139">
        <f>SUBTOTAL(9,F86:F90)</f>
        <v>13207</v>
      </c>
      <c r="M91" s="140"/>
    </row>
    <row r="92" spans="1:13" outlineLevel="1" x14ac:dyDescent="0.2">
      <c r="B92" s="142" t="s">
        <v>598</v>
      </c>
      <c r="F92" s="139">
        <f>SUBTOTAL(9,F86:F90)</f>
        <v>13207</v>
      </c>
      <c r="M92" s="140"/>
    </row>
    <row r="93" spans="1:13" outlineLevel="3" x14ac:dyDescent="0.2">
      <c r="A93" s="136" t="s">
        <v>227</v>
      </c>
      <c r="B93" s="137" t="s">
        <v>226</v>
      </c>
      <c r="C93" s="136" t="s">
        <v>599</v>
      </c>
      <c r="D93" s="138" t="s">
        <v>577</v>
      </c>
      <c r="E93" s="136" t="s">
        <v>8</v>
      </c>
      <c r="F93" s="139">
        <v>50</v>
      </c>
      <c r="M93" s="140"/>
    </row>
    <row r="94" spans="1:13" outlineLevel="3" x14ac:dyDescent="0.2">
      <c r="A94" s="136" t="s">
        <v>227</v>
      </c>
      <c r="B94" s="137" t="s">
        <v>226</v>
      </c>
      <c r="C94" s="136" t="s">
        <v>599</v>
      </c>
      <c r="D94" s="138" t="s">
        <v>577</v>
      </c>
      <c r="E94" s="136" t="s">
        <v>9</v>
      </c>
      <c r="F94" s="139">
        <v>851</v>
      </c>
      <c r="M94" s="140"/>
    </row>
    <row r="95" spans="1:13" outlineLevel="2" x14ac:dyDescent="0.2">
      <c r="B95" s="137"/>
      <c r="C95" s="141" t="s">
        <v>600</v>
      </c>
      <c r="F95" s="139">
        <f>SUBTOTAL(9,F93:F94)</f>
        <v>901</v>
      </c>
      <c r="M95" s="140"/>
    </row>
    <row r="96" spans="1:13" outlineLevel="1" x14ac:dyDescent="0.2">
      <c r="B96" s="142" t="s">
        <v>601</v>
      </c>
      <c r="F96" s="139">
        <f>SUBTOTAL(9,F93:F94)</f>
        <v>901</v>
      </c>
      <c r="M96" s="140"/>
    </row>
    <row r="97" spans="1:13" outlineLevel="3" x14ac:dyDescent="0.2">
      <c r="A97" s="136" t="s">
        <v>58</v>
      </c>
      <c r="B97" s="137" t="s">
        <v>57</v>
      </c>
      <c r="C97" s="136" t="s">
        <v>566</v>
      </c>
      <c r="D97" s="138" t="s">
        <v>560</v>
      </c>
      <c r="E97" s="136" t="s">
        <v>8</v>
      </c>
      <c r="F97" s="139">
        <v>0</v>
      </c>
      <c r="M97" s="140"/>
    </row>
    <row r="98" spans="1:13" outlineLevel="3" x14ac:dyDescent="0.2">
      <c r="A98" s="136" t="s">
        <v>58</v>
      </c>
      <c r="B98" s="137" t="s">
        <v>57</v>
      </c>
      <c r="C98" s="136" t="s">
        <v>566</v>
      </c>
      <c r="D98" s="138" t="s">
        <v>560</v>
      </c>
      <c r="E98" s="136" t="s">
        <v>9</v>
      </c>
      <c r="F98" s="139">
        <v>0</v>
      </c>
      <c r="M98" s="140"/>
    </row>
    <row r="99" spans="1:13" outlineLevel="3" x14ac:dyDescent="0.2">
      <c r="A99" s="136" t="s">
        <v>58</v>
      </c>
      <c r="B99" s="137" t="s">
        <v>57</v>
      </c>
      <c r="C99" s="136" t="s">
        <v>566</v>
      </c>
      <c r="D99" s="138" t="s">
        <v>560</v>
      </c>
      <c r="E99" s="136" t="s">
        <v>10</v>
      </c>
      <c r="F99" s="139">
        <v>5898</v>
      </c>
      <c r="M99" s="140"/>
    </row>
    <row r="100" spans="1:13" outlineLevel="3" x14ac:dyDescent="0.2">
      <c r="A100" s="136" t="s">
        <v>58</v>
      </c>
      <c r="B100" s="137" t="s">
        <v>57</v>
      </c>
      <c r="C100" s="136" t="s">
        <v>566</v>
      </c>
      <c r="D100" s="138" t="s">
        <v>560</v>
      </c>
      <c r="E100" s="136" t="s">
        <v>13</v>
      </c>
      <c r="F100" s="139">
        <v>47</v>
      </c>
      <c r="M100" s="140"/>
    </row>
    <row r="101" spans="1:13" outlineLevel="3" x14ac:dyDescent="0.2">
      <c r="A101" s="136" t="s">
        <v>58</v>
      </c>
      <c r="B101" s="137" t="s">
        <v>57</v>
      </c>
      <c r="C101" s="136" t="s">
        <v>566</v>
      </c>
      <c r="D101" s="138" t="s">
        <v>560</v>
      </c>
      <c r="E101" s="136" t="s">
        <v>11</v>
      </c>
      <c r="F101" s="139">
        <v>0</v>
      </c>
      <c r="M101" s="140"/>
    </row>
    <row r="102" spans="1:13" outlineLevel="3" x14ac:dyDescent="0.2">
      <c r="A102" s="136" t="s">
        <v>58</v>
      </c>
      <c r="B102" s="137" t="s">
        <v>57</v>
      </c>
      <c r="C102" s="136" t="s">
        <v>566</v>
      </c>
      <c r="D102" s="138" t="s">
        <v>560</v>
      </c>
      <c r="E102" s="136" t="s">
        <v>20</v>
      </c>
      <c r="F102" s="139">
        <v>2229</v>
      </c>
      <c r="M102" s="140"/>
    </row>
    <row r="103" spans="1:13" outlineLevel="3" x14ac:dyDescent="0.2">
      <c r="A103" s="136" t="s">
        <v>58</v>
      </c>
      <c r="B103" s="137" t="s">
        <v>57</v>
      </c>
      <c r="C103" s="136" t="s">
        <v>566</v>
      </c>
      <c r="D103" s="138" t="s">
        <v>560</v>
      </c>
      <c r="E103" s="136" t="s">
        <v>22</v>
      </c>
      <c r="F103" s="139">
        <v>1406</v>
      </c>
      <c r="M103" s="140"/>
    </row>
    <row r="104" spans="1:13" outlineLevel="2" x14ac:dyDescent="0.2">
      <c r="B104" s="137"/>
      <c r="C104" s="141" t="s">
        <v>567</v>
      </c>
      <c r="F104" s="139">
        <f>SUBTOTAL(9,F97:F103)</f>
        <v>9580</v>
      </c>
      <c r="M104" s="140"/>
    </row>
    <row r="105" spans="1:13" outlineLevel="1" x14ac:dyDescent="0.2">
      <c r="B105" s="142" t="s">
        <v>602</v>
      </c>
      <c r="F105" s="139">
        <f>SUBTOTAL(9,F97:F103)</f>
        <v>9580</v>
      </c>
      <c r="M105" s="140"/>
    </row>
    <row r="106" spans="1:13" outlineLevel="3" x14ac:dyDescent="0.2">
      <c r="A106" s="136" t="s">
        <v>58</v>
      </c>
      <c r="B106" s="137" t="s">
        <v>59</v>
      </c>
      <c r="C106" s="136" t="s">
        <v>563</v>
      </c>
      <c r="D106" s="138" t="s">
        <v>560</v>
      </c>
      <c r="E106" s="136" t="s">
        <v>20</v>
      </c>
      <c r="F106" s="139">
        <v>15995</v>
      </c>
      <c r="M106" s="140"/>
    </row>
    <row r="107" spans="1:13" outlineLevel="2" x14ac:dyDescent="0.2">
      <c r="B107" s="137"/>
      <c r="C107" s="141" t="s">
        <v>564</v>
      </c>
      <c r="F107" s="139">
        <f>SUBTOTAL(9,F106:F106)</f>
        <v>15995</v>
      </c>
      <c r="M107" s="140"/>
    </row>
    <row r="108" spans="1:13" outlineLevel="1" x14ac:dyDescent="0.2">
      <c r="B108" s="142" t="s">
        <v>603</v>
      </c>
      <c r="F108" s="139">
        <f>SUBTOTAL(9,F106:F106)</f>
        <v>15995</v>
      </c>
      <c r="M108" s="140"/>
    </row>
    <row r="109" spans="1:13" outlineLevel="3" x14ac:dyDescent="0.2">
      <c r="A109" s="136" t="s">
        <v>58</v>
      </c>
      <c r="B109" s="137" t="s">
        <v>60</v>
      </c>
      <c r="C109" s="136" t="s">
        <v>566</v>
      </c>
      <c r="D109" s="138" t="s">
        <v>560</v>
      </c>
      <c r="E109" s="136" t="s">
        <v>8</v>
      </c>
      <c r="F109" s="139">
        <v>0</v>
      </c>
      <c r="M109" s="140"/>
    </row>
    <row r="110" spans="1:13" outlineLevel="3" x14ac:dyDescent="0.2">
      <c r="A110" s="136" t="s">
        <v>58</v>
      </c>
      <c r="B110" s="137" t="s">
        <v>60</v>
      </c>
      <c r="C110" s="136" t="s">
        <v>566</v>
      </c>
      <c r="D110" s="138" t="s">
        <v>560</v>
      </c>
      <c r="E110" s="136" t="s">
        <v>9</v>
      </c>
      <c r="F110" s="139">
        <v>0</v>
      </c>
      <c r="M110" s="140"/>
    </row>
    <row r="111" spans="1:13" outlineLevel="3" x14ac:dyDescent="0.2">
      <c r="A111" s="136" t="s">
        <v>58</v>
      </c>
      <c r="B111" s="137" t="s">
        <v>60</v>
      </c>
      <c r="C111" s="136" t="s">
        <v>566</v>
      </c>
      <c r="D111" s="138" t="s">
        <v>560</v>
      </c>
      <c r="E111" s="136" t="s">
        <v>10</v>
      </c>
      <c r="F111" s="139">
        <v>2101</v>
      </c>
      <c r="M111" s="140"/>
    </row>
    <row r="112" spans="1:13" outlineLevel="3" x14ac:dyDescent="0.2">
      <c r="A112" s="136" t="s">
        <v>58</v>
      </c>
      <c r="B112" s="137" t="s">
        <v>60</v>
      </c>
      <c r="C112" s="136" t="s">
        <v>566</v>
      </c>
      <c r="D112" s="138" t="s">
        <v>560</v>
      </c>
      <c r="E112" s="136" t="s">
        <v>13</v>
      </c>
      <c r="F112" s="139">
        <v>16</v>
      </c>
      <c r="M112" s="140"/>
    </row>
    <row r="113" spans="1:13" outlineLevel="3" x14ac:dyDescent="0.2">
      <c r="A113" s="136" t="s">
        <v>58</v>
      </c>
      <c r="B113" s="137" t="s">
        <v>60</v>
      </c>
      <c r="C113" s="136" t="s">
        <v>566</v>
      </c>
      <c r="D113" s="138" t="s">
        <v>560</v>
      </c>
      <c r="E113" s="136" t="s">
        <v>11</v>
      </c>
      <c r="F113" s="139">
        <v>0</v>
      </c>
      <c r="M113" s="140"/>
    </row>
    <row r="114" spans="1:13" outlineLevel="3" x14ac:dyDescent="0.2">
      <c r="A114" s="136" t="s">
        <v>58</v>
      </c>
      <c r="B114" s="137" t="s">
        <v>60</v>
      </c>
      <c r="C114" s="136" t="s">
        <v>566</v>
      </c>
      <c r="D114" s="138" t="s">
        <v>560</v>
      </c>
      <c r="E114" s="136" t="s">
        <v>20</v>
      </c>
      <c r="F114" s="139">
        <v>793</v>
      </c>
      <c r="M114" s="140"/>
    </row>
    <row r="115" spans="1:13" outlineLevel="3" x14ac:dyDescent="0.2">
      <c r="A115" s="136" t="s">
        <v>58</v>
      </c>
      <c r="B115" s="137" t="s">
        <v>60</v>
      </c>
      <c r="C115" s="136" t="s">
        <v>566</v>
      </c>
      <c r="D115" s="138" t="s">
        <v>560</v>
      </c>
      <c r="E115" s="136" t="s">
        <v>22</v>
      </c>
      <c r="F115" s="139">
        <v>503</v>
      </c>
      <c r="M115" s="140"/>
    </row>
    <row r="116" spans="1:13" outlineLevel="2" x14ac:dyDescent="0.2">
      <c r="B116" s="137"/>
      <c r="C116" s="141" t="s">
        <v>567</v>
      </c>
      <c r="F116" s="139">
        <f>SUBTOTAL(9,F109:F115)</f>
        <v>3413</v>
      </c>
      <c r="M116" s="140"/>
    </row>
    <row r="117" spans="1:13" outlineLevel="1" x14ac:dyDescent="0.2">
      <c r="B117" s="142" t="s">
        <v>604</v>
      </c>
      <c r="F117" s="139">
        <f>SUBTOTAL(9,F109:F115)</f>
        <v>3413</v>
      </c>
      <c r="M117" s="140"/>
    </row>
    <row r="118" spans="1:13" outlineLevel="3" x14ac:dyDescent="0.2">
      <c r="A118" s="136" t="s">
        <v>222</v>
      </c>
      <c r="B118" s="137" t="s">
        <v>221</v>
      </c>
      <c r="C118" s="136" t="s">
        <v>605</v>
      </c>
      <c r="D118" s="138" t="s">
        <v>560</v>
      </c>
      <c r="E118" s="136" t="s">
        <v>8</v>
      </c>
      <c r="F118" s="139">
        <v>0</v>
      </c>
      <c r="M118" s="140"/>
    </row>
    <row r="119" spans="1:13" outlineLevel="3" x14ac:dyDescent="0.2">
      <c r="A119" s="136" t="s">
        <v>222</v>
      </c>
      <c r="B119" s="137" t="s">
        <v>221</v>
      </c>
      <c r="C119" s="136" t="s">
        <v>605</v>
      </c>
      <c r="D119" s="138" t="s">
        <v>560</v>
      </c>
      <c r="E119" s="136" t="s">
        <v>9</v>
      </c>
      <c r="F119" s="139">
        <v>0</v>
      </c>
      <c r="M119" s="140"/>
    </row>
    <row r="120" spans="1:13" outlineLevel="3" x14ac:dyDescent="0.2">
      <c r="A120" s="136" t="s">
        <v>222</v>
      </c>
      <c r="B120" s="137" t="s">
        <v>221</v>
      </c>
      <c r="C120" s="136" t="s">
        <v>605</v>
      </c>
      <c r="D120" s="138" t="s">
        <v>560</v>
      </c>
      <c r="E120" s="136" t="s">
        <v>10</v>
      </c>
      <c r="F120" s="139">
        <v>9446</v>
      </c>
      <c r="M120" s="140"/>
    </row>
    <row r="121" spans="1:13" outlineLevel="3" x14ac:dyDescent="0.2">
      <c r="A121" s="136" t="s">
        <v>222</v>
      </c>
      <c r="B121" s="137" t="s">
        <v>221</v>
      </c>
      <c r="C121" s="136" t="s">
        <v>605</v>
      </c>
      <c r="D121" s="138" t="s">
        <v>560</v>
      </c>
      <c r="E121" s="136" t="s">
        <v>11</v>
      </c>
      <c r="F121" s="139">
        <v>0</v>
      </c>
      <c r="M121" s="140"/>
    </row>
    <row r="122" spans="1:13" outlineLevel="3" x14ac:dyDescent="0.2">
      <c r="A122" s="136" t="s">
        <v>222</v>
      </c>
      <c r="B122" s="137" t="s">
        <v>221</v>
      </c>
      <c r="C122" s="136" t="s">
        <v>605</v>
      </c>
      <c r="D122" s="138" t="s">
        <v>560</v>
      </c>
      <c r="E122" s="136" t="s">
        <v>22</v>
      </c>
      <c r="F122" s="139">
        <v>5899</v>
      </c>
      <c r="M122" s="140"/>
    </row>
    <row r="123" spans="1:13" outlineLevel="2" x14ac:dyDescent="0.2">
      <c r="B123" s="137"/>
      <c r="C123" s="141" t="s">
        <v>606</v>
      </c>
      <c r="F123" s="139">
        <f>SUBTOTAL(9,F118:F122)</f>
        <v>15345</v>
      </c>
      <c r="M123" s="140"/>
    </row>
    <row r="124" spans="1:13" outlineLevel="3" x14ac:dyDescent="0.2">
      <c r="A124" s="136" t="s">
        <v>222</v>
      </c>
      <c r="B124" s="137" t="s">
        <v>221</v>
      </c>
      <c r="C124" s="136" t="s">
        <v>607</v>
      </c>
      <c r="D124" s="138" t="s">
        <v>560</v>
      </c>
      <c r="E124" s="136" t="s">
        <v>8</v>
      </c>
      <c r="F124" s="139">
        <v>0</v>
      </c>
      <c r="M124" s="140"/>
    </row>
    <row r="125" spans="1:13" outlineLevel="3" x14ac:dyDescent="0.2">
      <c r="A125" s="136" t="s">
        <v>222</v>
      </c>
      <c r="B125" s="137" t="s">
        <v>221</v>
      </c>
      <c r="C125" s="136" t="s">
        <v>607</v>
      </c>
      <c r="D125" s="138" t="s">
        <v>560</v>
      </c>
      <c r="E125" s="136" t="s">
        <v>9</v>
      </c>
      <c r="F125" s="139">
        <v>0</v>
      </c>
      <c r="M125" s="140"/>
    </row>
    <row r="126" spans="1:13" outlineLevel="3" x14ac:dyDescent="0.2">
      <c r="A126" s="136" t="s">
        <v>222</v>
      </c>
      <c r="B126" s="137" t="s">
        <v>221</v>
      </c>
      <c r="C126" s="136" t="s">
        <v>607</v>
      </c>
      <c r="D126" s="138" t="s">
        <v>560</v>
      </c>
      <c r="E126" s="136" t="s">
        <v>10</v>
      </c>
      <c r="F126" s="139">
        <v>6298</v>
      </c>
      <c r="M126" s="140"/>
    </row>
    <row r="127" spans="1:13" outlineLevel="3" x14ac:dyDescent="0.2">
      <c r="A127" s="136" t="s">
        <v>222</v>
      </c>
      <c r="B127" s="137" t="s">
        <v>221</v>
      </c>
      <c r="C127" s="136" t="s">
        <v>607</v>
      </c>
      <c r="D127" s="138" t="s">
        <v>560</v>
      </c>
      <c r="E127" s="136" t="s">
        <v>11</v>
      </c>
      <c r="F127" s="139">
        <v>0</v>
      </c>
      <c r="M127" s="140"/>
    </row>
    <row r="128" spans="1:13" outlineLevel="3" x14ac:dyDescent="0.2">
      <c r="A128" s="136" t="s">
        <v>222</v>
      </c>
      <c r="B128" s="137" t="s">
        <v>221</v>
      </c>
      <c r="C128" s="136" t="s">
        <v>607</v>
      </c>
      <c r="D128" s="138" t="s">
        <v>560</v>
      </c>
      <c r="E128" s="136" t="s">
        <v>22</v>
      </c>
      <c r="F128" s="139">
        <v>3932</v>
      </c>
      <c r="M128" s="140"/>
    </row>
    <row r="129" spans="1:13" outlineLevel="2" x14ac:dyDescent="0.2">
      <c r="B129" s="137"/>
      <c r="C129" s="141" t="s">
        <v>608</v>
      </c>
      <c r="F129" s="139">
        <f>SUBTOTAL(9,F124:F128)</f>
        <v>10230</v>
      </c>
      <c r="M129" s="140"/>
    </row>
    <row r="130" spans="1:13" outlineLevel="1" x14ac:dyDescent="0.2">
      <c r="B130" s="142" t="s">
        <v>609</v>
      </c>
      <c r="F130" s="139">
        <f>SUBTOTAL(9,F118:F128)</f>
        <v>25575</v>
      </c>
      <c r="M130" s="140"/>
    </row>
    <row r="131" spans="1:13" outlineLevel="3" x14ac:dyDescent="0.2">
      <c r="A131" s="136" t="s">
        <v>211</v>
      </c>
      <c r="B131" s="137" t="s">
        <v>210</v>
      </c>
      <c r="C131" s="136" t="s">
        <v>610</v>
      </c>
      <c r="D131" s="138" t="s">
        <v>577</v>
      </c>
      <c r="E131" s="136" t="s">
        <v>10</v>
      </c>
      <c r="F131" s="139">
        <v>34987</v>
      </c>
      <c r="M131" s="140"/>
    </row>
    <row r="132" spans="1:13" outlineLevel="2" x14ac:dyDescent="0.2">
      <c r="B132" s="137"/>
      <c r="C132" s="141" t="s">
        <v>611</v>
      </c>
      <c r="F132" s="139">
        <f>SUBTOTAL(9,F131:F131)</f>
        <v>34987</v>
      </c>
      <c r="M132" s="140"/>
    </row>
    <row r="133" spans="1:13" outlineLevel="3" x14ac:dyDescent="0.2">
      <c r="A133" s="136" t="s">
        <v>211</v>
      </c>
      <c r="B133" s="137" t="s">
        <v>210</v>
      </c>
      <c r="C133" s="136" t="s">
        <v>605</v>
      </c>
      <c r="D133" s="138" t="s">
        <v>577</v>
      </c>
      <c r="E133" s="136" t="s">
        <v>10</v>
      </c>
      <c r="F133" s="139">
        <v>0</v>
      </c>
      <c r="M133" s="140"/>
    </row>
    <row r="134" spans="1:13" outlineLevel="2" x14ac:dyDescent="0.2">
      <c r="B134" s="137"/>
      <c r="C134" s="141" t="s">
        <v>606</v>
      </c>
      <c r="F134" s="139">
        <f>SUBTOTAL(9,F133:F133)</f>
        <v>0</v>
      </c>
      <c r="M134" s="140"/>
    </row>
    <row r="135" spans="1:13" outlineLevel="3" x14ac:dyDescent="0.2">
      <c r="A135" s="136" t="s">
        <v>211</v>
      </c>
      <c r="B135" s="137" t="s">
        <v>210</v>
      </c>
      <c r="C135" s="136" t="s">
        <v>612</v>
      </c>
      <c r="D135" s="138" t="s">
        <v>577</v>
      </c>
      <c r="E135" s="136" t="s">
        <v>10</v>
      </c>
      <c r="F135" s="139">
        <v>0</v>
      </c>
      <c r="M135" s="140"/>
    </row>
    <row r="136" spans="1:13" outlineLevel="2" x14ac:dyDescent="0.2">
      <c r="B136" s="137"/>
      <c r="C136" s="141" t="s">
        <v>613</v>
      </c>
      <c r="F136" s="139">
        <f>SUBTOTAL(9,F135:F135)</f>
        <v>0</v>
      </c>
      <c r="M136" s="140"/>
    </row>
    <row r="137" spans="1:13" outlineLevel="3" x14ac:dyDescent="0.2">
      <c r="A137" s="136" t="s">
        <v>211</v>
      </c>
      <c r="B137" s="137" t="s">
        <v>210</v>
      </c>
      <c r="C137" s="136" t="s">
        <v>614</v>
      </c>
      <c r="D137" s="138" t="s">
        <v>577</v>
      </c>
      <c r="E137" s="136" t="s">
        <v>10</v>
      </c>
      <c r="F137" s="139">
        <v>0</v>
      </c>
      <c r="M137" s="140"/>
    </row>
    <row r="138" spans="1:13" outlineLevel="2" x14ac:dyDescent="0.2">
      <c r="B138" s="137"/>
      <c r="C138" s="141" t="s">
        <v>615</v>
      </c>
      <c r="F138" s="139">
        <f>SUBTOTAL(9,F137:F137)</f>
        <v>0</v>
      </c>
      <c r="M138" s="140"/>
    </row>
    <row r="139" spans="1:13" outlineLevel="3" x14ac:dyDescent="0.2">
      <c r="A139" s="136" t="s">
        <v>211</v>
      </c>
      <c r="B139" s="137" t="s">
        <v>210</v>
      </c>
      <c r="C139" s="136" t="s">
        <v>616</v>
      </c>
      <c r="D139" s="138" t="s">
        <v>577</v>
      </c>
      <c r="E139" s="136" t="s">
        <v>10</v>
      </c>
      <c r="F139" s="139">
        <v>0</v>
      </c>
      <c r="M139" s="140"/>
    </row>
    <row r="140" spans="1:13" outlineLevel="2" x14ac:dyDescent="0.2">
      <c r="B140" s="137"/>
      <c r="C140" s="141" t="s">
        <v>617</v>
      </c>
      <c r="F140" s="139">
        <f>SUBTOTAL(9,F139:F139)</f>
        <v>0</v>
      </c>
      <c r="M140" s="140"/>
    </row>
    <row r="141" spans="1:13" outlineLevel="3" x14ac:dyDescent="0.2">
      <c r="A141" s="136" t="s">
        <v>211</v>
      </c>
      <c r="B141" s="137" t="s">
        <v>210</v>
      </c>
      <c r="C141" s="136" t="s">
        <v>618</v>
      </c>
      <c r="D141" s="138" t="s">
        <v>577</v>
      </c>
      <c r="E141" s="136" t="s">
        <v>10</v>
      </c>
      <c r="F141" s="139">
        <v>0</v>
      </c>
      <c r="M141" s="140"/>
    </row>
    <row r="142" spans="1:13" outlineLevel="2" x14ac:dyDescent="0.2">
      <c r="B142" s="137"/>
      <c r="C142" s="141" t="s">
        <v>619</v>
      </c>
      <c r="F142" s="139">
        <f>SUBTOTAL(9,F141:F141)</f>
        <v>0</v>
      </c>
      <c r="M142" s="140"/>
    </row>
    <row r="143" spans="1:13" outlineLevel="3" x14ac:dyDescent="0.2">
      <c r="A143" s="136" t="s">
        <v>211</v>
      </c>
      <c r="B143" s="137" t="s">
        <v>210</v>
      </c>
      <c r="C143" s="136" t="s">
        <v>607</v>
      </c>
      <c r="D143" s="138" t="s">
        <v>577</v>
      </c>
      <c r="E143" s="136" t="s">
        <v>10</v>
      </c>
      <c r="F143" s="139">
        <v>26393</v>
      </c>
      <c r="M143" s="140"/>
    </row>
    <row r="144" spans="1:13" outlineLevel="2" x14ac:dyDescent="0.2">
      <c r="B144" s="137"/>
      <c r="C144" s="141" t="s">
        <v>608</v>
      </c>
      <c r="F144" s="139">
        <f>SUBTOTAL(9,F143:F143)</f>
        <v>26393</v>
      </c>
      <c r="M144" s="140"/>
    </row>
    <row r="145" spans="1:13" outlineLevel="1" x14ac:dyDescent="0.2">
      <c r="B145" s="142" t="s">
        <v>620</v>
      </c>
      <c r="F145" s="139">
        <f>SUBTOTAL(9,F131:F143)</f>
        <v>61380</v>
      </c>
      <c r="M145" s="140"/>
    </row>
    <row r="146" spans="1:13" outlineLevel="3" x14ac:dyDescent="0.2">
      <c r="A146" s="136" t="s">
        <v>62</v>
      </c>
      <c r="B146" s="137" t="s">
        <v>61</v>
      </c>
      <c r="C146" s="136" t="s">
        <v>566</v>
      </c>
      <c r="D146" s="138" t="s">
        <v>560</v>
      </c>
      <c r="E146" s="136" t="s">
        <v>22</v>
      </c>
      <c r="F146" s="139">
        <v>3975</v>
      </c>
      <c r="M146" s="140"/>
    </row>
    <row r="147" spans="1:13" outlineLevel="2" x14ac:dyDescent="0.2">
      <c r="B147" s="137"/>
      <c r="C147" s="141" t="s">
        <v>567</v>
      </c>
      <c r="F147" s="139">
        <f>SUBTOTAL(9,F146:F146)</f>
        <v>3975</v>
      </c>
      <c r="M147" s="140"/>
    </row>
    <row r="148" spans="1:13" outlineLevel="1" x14ac:dyDescent="0.2">
      <c r="B148" s="142" t="s">
        <v>621</v>
      </c>
      <c r="F148" s="139">
        <f>SUBTOTAL(9,F146:F146)</f>
        <v>3975</v>
      </c>
      <c r="M148" s="140"/>
    </row>
    <row r="149" spans="1:13" outlineLevel="3" x14ac:dyDescent="0.2">
      <c r="A149" s="136" t="s">
        <v>62</v>
      </c>
      <c r="B149" s="137" t="s">
        <v>63</v>
      </c>
      <c r="C149" s="136" t="s">
        <v>566</v>
      </c>
      <c r="D149" s="138" t="s">
        <v>560</v>
      </c>
      <c r="E149" s="136" t="s">
        <v>8</v>
      </c>
      <c r="F149" s="139">
        <v>1867</v>
      </c>
      <c r="M149" s="140"/>
    </row>
    <row r="150" spans="1:13" outlineLevel="3" x14ac:dyDescent="0.2">
      <c r="A150" s="136" t="s">
        <v>62</v>
      </c>
      <c r="B150" s="137" t="s">
        <v>63</v>
      </c>
      <c r="C150" s="136" t="s">
        <v>566</v>
      </c>
      <c r="D150" s="138" t="s">
        <v>560</v>
      </c>
      <c r="E150" s="136" t="s">
        <v>9</v>
      </c>
      <c r="F150" s="139">
        <v>0</v>
      </c>
      <c r="M150" s="140"/>
    </row>
    <row r="151" spans="1:13" outlineLevel="3" x14ac:dyDescent="0.2">
      <c r="A151" s="136" t="s">
        <v>62</v>
      </c>
      <c r="B151" s="137" t="s">
        <v>63</v>
      </c>
      <c r="C151" s="136" t="s">
        <v>566</v>
      </c>
      <c r="D151" s="138" t="s">
        <v>560</v>
      </c>
      <c r="E151" s="136" t="s">
        <v>10</v>
      </c>
      <c r="F151" s="139">
        <v>0</v>
      </c>
      <c r="M151" s="140"/>
    </row>
    <row r="152" spans="1:13" outlineLevel="3" x14ac:dyDescent="0.2">
      <c r="A152" s="136" t="s">
        <v>62</v>
      </c>
      <c r="B152" s="137" t="s">
        <v>63</v>
      </c>
      <c r="C152" s="136" t="s">
        <v>566</v>
      </c>
      <c r="D152" s="138" t="s">
        <v>560</v>
      </c>
      <c r="E152" s="136" t="s">
        <v>11</v>
      </c>
      <c r="F152" s="139">
        <v>0</v>
      </c>
      <c r="M152" s="140"/>
    </row>
    <row r="153" spans="1:13" outlineLevel="3" x14ac:dyDescent="0.2">
      <c r="A153" s="136" t="s">
        <v>62</v>
      </c>
      <c r="B153" s="137" t="s">
        <v>63</v>
      </c>
      <c r="C153" s="136" t="s">
        <v>566</v>
      </c>
      <c r="D153" s="138" t="s">
        <v>560</v>
      </c>
      <c r="E153" s="136" t="s">
        <v>22</v>
      </c>
      <c r="F153" s="139">
        <v>1166</v>
      </c>
      <c r="M153" s="140"/>
    </row>
    <row r="154" spans="1:13" outlineLevel="2" x14ac:dyDescent="0.2">
      <c r="B154" s="137"/>
      <c r="C154" s="141" t="s">
        <v>567</v>
      </c>
      <c r="F154" s="139">
        <f>SUBTOTAL(9,F149:F153)</f>
        <v>3033</v>
      </c>
      <c r="M154" s="140"/>
    </row>
    <row r="155" spans="1:13" outlineLevel="1" x14ac:dyDescent="0.2">
      <c r="B155" s="142" t="s">
        <v>622</v>
      </c>
      <c r="F155" s="139">
        <f>SUBTOTAL(9,F149:F153)</f>
        <v>3033</v>
      </c>
      <c r="M155" s="140"/>
    </row>
    <row r="156" spans="1:13" outlineLevel="3" x14ac:dyDescent="0.2">
      <c r="A156" s="136" t="s">
        <v>65</v>
      </c>
      <c r="B156" s="137" t="s">
        <v>64</v>
      </c>
      <c r="C156" s="136" t="s">
        <v>563</v>
      </c>
      <c r="D156" s="138" t="s">
        <v>560</v>
      </c>
      <c r="E156" s="136" t="s">
        <v>8</v>
      </c>
      <c r="F156" s="139">
        <v>52281</v>
      </c>
      <c r="M156" s="140"/>
    </row>
    <row r="157" spans="1:13" outlineLevel="3" x14ac:dyDescent="0.2">
      <c r="A157" s="136" t="s">
        <v>65</v>
      </c>
      <c r="B157" s="137" t="s">
        <v>64</v>
      </c>
      <c r="C157" s="136" t="s">
        <v>563</v>
      </c>
      <c r="D157" s="138" t="s">
        <v>560</v>
      </c>
      <c r="E157" s="136" t="s">
        <v>9</v>
      </c>
      <c r="F157" s="139">
        <v>0</v>
      </c>
      <c r="M157" s="140"/>
    </row>
    <row r="158" spans="1:13" outlineLevel="3" x14ac:dyDescent="0.2">
      <c r="A158" s="136" t="s">
        <v>65</v>
      </c>
      <c r="B158" s="137" t="s">
        <v>64</v>
      </c>
      <c r="C158" s="136" t="s">
        <v>563</v>
      </c>
      <c r="D158" s="138" t="s">
        <v>560</v>
      </c>
      <c r="E158" s="136" t="s">
        <v>10</v>
      </c>
      <c r="F158" s="139">
        <v>0</v>
      </c>
      <c r="M158" s="140"/>
    </row>
    <row r="159" spans="1:13" outlineLevel="3" x14ac:dyDescent="0.2">
      <c r="A159" s="136" t="s">
        <v>65</v>
      </c>
      <c r="B159" s="137" t="s">
        <v>64</v>
      </c>
      <c r="C159" s="136" t="s">
        <v>563</v>
      </c>
      <c r="D159" s="138" t="s">
        <v>560</v>
      </c>
      <c r="E159" s="136" t="s">
        <v>11</v>
      </c>
      <c r="F159" s="139">
        <v>0</v>
      </c>
      <c r="M159" s="140"/>
    </row>
    <row r="160" spans="1:13" outlineLevel="3" x14ac:dyDescent="0.2">
      <c r="A160" s="136" t="s">
        <v>65</v>
      </c>
      <c r="B160" s="137" t="s">
        <v>64</v>
      </c>
      <c r="C160" s="136" t="s">
        <v>563</v>
      </c>
      <c r="D160" s="138" t="s">
        <v>560</v>
      </c>
      <c r="E160" s="136" t="s">
        <v>22</v>
      </c>
      <c r="F160" s="139">
        <v>32628</v>
      </c>
      <c r="M160" s="140"/>
    </row>
    <row r="161" spans="1:13" outlineLevel="2" x14ac:dyDescent="0.2">
      <c r="B161" s="137"/>
      <c r="C161" s="141" t="s">
        <v>564</v>
      </c>
      <c r="F161" s="139">
        <f>SUBTOTAL(9,F156:F160)</f>
        <v>84909</v>
      </c>
      <c r="M161" s="140"/>
    </row>
    <row r="162" spans="1:13" outlineLevel="1" x14ac:dyDescent="0.2">
      <c r="B162" s="142" t="s">
        <v>623</v>
      </c>
      <c r="F162" s="139">
        <f>SUBTOTAL(9,F156:F160)</f>
        <v>84909</v>
      </c>
      <c r="M162" s="140"/>
    </row>
    <row r="163" spans="1:13" outlineLevel="3" x14ac:dyDescent="0.2">
      <c r="A163" s="136" t="s">
        <v>65</v>
      </c>
      <c r="B163" s="137" t="s">
        <v>66</v>
      </c>
      <c r="C163" s="136" t="s">
        <v>559</v>
      </c>
      <c r="D163" s="138" t="s">
        <v>560</v>
      </c>
      <c r="E163" s="136" t="s">
        <v>8</v>
      </c>
      <c r="F163" s="139">
        <v>3859</v>
      </c>
      <c r="M163" s="140"/>
    </row>
    <row r="164" spans="1:13" outlineLevel="3" x14ac:dyDescent="0.2">
      <c r="A164" s="136" t="s">
        <v>65</v>
      </c>
      <c r="B164" s="137" t="s">
        <v>66</v>
      </c>
      <c r="C164" s="136" t="s">
        <v>559</v>
      </c>
      <c r="D164" s="138" t="s">
        <v>560</v>
      </c>
      <c r="E164" s="136" t="s">
        <v>8</v>
      </c>
      <c r="F164" s="139">
        <v>0</v>
      </c>
      <c r="M164" s="140"/>
    </row>
    <row r="165" spans="1:13" outlineLevel="3" x14ac:dyDescent="0.2">
      <c r="A165" s="136" t="s">
        <v>65</v>
      </c>
      <c r="B165" s="137" t="s">
        <v>66</v>
      </c>
      <c r="C165" s="136" t="s">
        <v>559</v>
      </c>
      <c r="D165" s="138" t="s">
        <v>560</v>
      </c>
      <c r="E165" s="136" t="s">
        <v>9</v>
      </c>
      <c r="F165" s="139">
        <v>0</v>
      </c>
      <c r="M165" s="140"/>
    </row>
    <row r="166" spans="1:13" outlineLevel="3" x14ac:dyDescent="0.2">
      <c r="A166" s="136" t="s">
        <v>65</v>
      </c>
      <c r="B166" s="137" t="s">
        <v>66</v>
      </c>
      <c r="C166" s="136" t="s">
        <v>559</v>
      </c>
      <c r="D166" s="138" t="s">
        <v>560</v>
      </c>
      <c r="E166" s="136" t="s">
        <v>10</v>
      </c>
      <c r="F166" s="139">
        <v>4974</v>
      </c>
      <c r="M166" s="140"/>
    </row>
    <row r="167" spans="1:13" outlineLevel="3" x14ac:dyDescent="0.2">
      <c r="A167" s="136" t="s">
        <v>65</v>
      </c>
      <c r="B167" s="137" t="s">
        <v>66</v>
      </c>
      <c r="C167" s="136" t="s">
        <v>559</v>
      </c>
      <c r="D167" s="138" t="s">
        <v>560</v>
      </c>
      <c r="E167" s="136" t="s">
        <v>10</v>
      </c>
      <c r="F167" s="139">
        <v>0</v>
      </c>
      <c r="M167" s="140"/>
    </row>
    <row r="168" spans="1:13" outlineLevel="3" x14ac:dyDescent="0.2">
      <c r="A168" s="136" t="s">
        <v>65</v>
      </c>
      <c r="B168" s="137" t="s">
        <v>66</v>
      </c>
      <c r="C168" s="136" t="s">
        <v>559</v>
      </c>
      <c r="D168" s="138" t="s">
        <v>560</v>
      </c>
      <c r="E168" s="136" t="s">
        <v>11</v>
      </c>
      <c r="F168" s="139">
        <v>0</v>
      </c>
      <c r="M168" s="140"/>
    </row>
    <row r="169" spans="1:13" outlineLevel="3" x14ac:dyDescent="0.2">
      <c r="A169" s="136" t="s">
        <v>65</v>
      </c>
      <c r="B169" s="137" t="s">
        <v>66</v>
      </c>
      <c r="C169" s="136" t="s">
        <v>559</v>
      </c>
      <c r="D169" s="138" t="s">
        <v>560</v>
      </c>
      <c r="E169" s="136" t="s">
        <v>22</v>
      </c>
      <c r="F169" s="139">
        <v>5516</v>
      </c>
      <c r="M169" s="140"/>
    </row>
    <row r="170" spans="1:13" outlineLevel="2" x14ac:dyDescent="0.2">
      <c r="B170" s="137"/>
      <c r="C170" s="141" t="s">
        <v>561</v>
      </c>
      <c r="F170" s="139">
        <f>SUBTOTAL(9,F163:F169)</f>
        <v>14349</v>
      </c>
      <c r="M170" s="140"/>
    </row>
    <row r="171" spans="1:13" outlineLevel="1" x14ac:dyDescent="0.2">
      <c r="B171" s="142" t="s">
        <v>624</v>
      </c>
      <c r="F171" s="139">
        <f>SUBTOTAL(9,F163:F169)</f>
        <v>14349</v>
      </c>
      <c r="M171" s="140"/>
    </row>
    <row r="172" spans="1:13" outlineLevel="3" x14ac:dyDescent="0.2">
      <c r="A172" s="136" t="s">
        <v>65</v>
      </c>
      <c r="B172" s="137" t="s">
        <v>67</v>
      </c>
      <c r="C172" s="136" t="s">
        <v>566</v>
      </c>
      <c r="D172" s="138" t="s">
        <v>560</v>
      </c>
      <c r="E172" s="136" t="s">
        <v>8</v>
      </c>
      <c r="F172" s="139">
        <v>20615</v>
      </c>
      <c r="M172" s="140"/>
    </row>
    <row r="173" spans="1:13" outlineLevel="3" x14ac:dyDescent="0.2">
      <c r="A173" s="136" t="s">
        <v>65</v>
      </c>
      <c r="B173" s="137" t="s">
        <v>67</v>
      </c>
      <c r="C173" s="136" t="s">
        <v>566</v>
      </c>
      <c r="D173" s="138" t="s">
        <v>560</v>
      </c>
      <c r="E173" s="136" t="s">
        <v>8</v>
      </c>
      <c r="F173" s="139">
        <v>0</v>
      </c>
      <c r="M173" s="140"/>
    </row>
    <row r="174" spans="1:13" outlineLevel="3" x14ac:dyDescent="0.2">
      <c r="A174" s="136" t="s">
        <v>65</v>
      </c>
      <c r="B174" s="137" t="s">
        <v>67</v>
      </c>
      <c r="C174" s="136" t="s">
        <v>566</v>
      </c>
      <c r="D174" s="138" t="s">
        <v>560</v>
      </c>
      <c r="E174" s="136" t="s">
        <v>9</v>
      </c>
      <c r="F174" s="139">
        <v>0</v>
      </c>
      <c r="M174" s="140"/>
    </row>
    <row r="175" spans="1:13" outlineLevel="3" x14ac:dyDescent="0.2">
      <c r="A175" s="136" t="s">
        <v>65</v>
      </c>
      <c r="B175" s="137" t="s">
        <v>67</v>
      </c>
      <c r="C175" s="136" t="s">
        <v>566</v>
      </c>
      <c r="D175" s="138" t="s">
        <v>560</v>
      </c>
      <c r="E175" s="136" t="s">
        <v>10</v>
      </c>
      <c r="F175" s="139">
        <v>2980</v>
      </c>
      <c r="M175" s="140"/>
    </row>
    <row r="176" spans="1:13" outlineLevel="3" x14ac:dyDescent="0.2">
      <c r="A176" s="136" t="s">
        <v>65</v>
      </c>
      <c r="B176" s="137" t="s">
        <v>67</v>
      </c>
      <c r="C176" s="136" t="s">
        <v>566</v>
      </c>
      <c r="D176" s="138" t="s">
        <v>560</v>
      </c>
      <c r="E176" s="136" t="s">
        <v>10</v>
      </c>
      <c r="F176" s="139">
        <v>0</v>
      </c>
      <c r="M176" s="140"/>
    </row>
    <row r="177" spans="1:13" outlineLevel="3" x14ac:dyDescent="0.2">
      <c r="A177" s="136" t="s">
        <v>65</v>
      </c>
      <c r="B177" s="137" t="s">
        <v>67</v>
      </c>
      <c r="C177" s="136" t="s">
        <v>566</v>
      </c>
      <c r="D177" s="138" t="s">
        <v>560</v>
      </c>
      <c r="E177" s="136" t="s">
        <v>11</v>
      </c>
      <c r="F177" s="139">
        <v>0</v>
      </c>
      <c r="M177" s="140"/>
    </row>
    <row r="178" spans="1:13" outlineLevel="3" x14ac:dyDescent="0.2">
      <c r="A178" s="136" t="s">
        <v>65</v>
      </c>
      <c r="B178" s="137" t="s">
        <v>67</v>
      </c>
      <c r="C178" s="136" t="s">
        <v>566</v>
      </c>
      <c r="D178" s="138" t="s">
        <v>560</v>
      </c>
      <c r="E178" s="136" t="s">
        <v>22</v>
      </c>
      <c r="F178" s="139">
        <v>14726</v>
      </c>
      <c r="M178" s="140"/>
    </row>
    <row r="179" spans="1:13" outlineLevel="2" x14ac:dyDescent="0.2">
      <c r="B179" s="137"/>
      <c r="C179" s="141" t="s">
        <v>567</v>
      </c>
      <c r="F179" s="139">
        <f>SUBTOTAL(9,F172:F178)</f>
        <v>38321</v>
      </c>
      <c r="M179" s="140"/>
    </row>
    <row r="180" spans="1:13" outlineLevel="1" x14ac:dyDescent="0.2">
      <c r="B180" s="142" t="s">
        <v>625</v>
      </c>
      <c r="F180" s="139">
        <f>SUBTOTAL(9,F172:F178)</f>
        <v>38321</v>
      </c>
      <c r="M180" s="140"/>
    </row>
    <row r="181" spans="1:13" outlineLevel="3" x14ac:dyDescent="0.2">
      <c r="A181" s="136" t="s">
        <v>65</v>
      </c>
      <c r="B181" s="137" t="s">
        <v>68</v>
      </c>
      <c r="C181" s="136" t="s">
        <v>569</v>
      </c>
      <c r="D181" s="138" t="s">
        <v>560</v>
      </c>
      <c r="E181" s="136" t="s">
        <v>8</v>
      </c>
      <c r="F181" s="139">
        <v>30559</v>
      </c>
      <c r="M181" s="140"/>
    </row>
    <row r="182" spans="1:13" outlineLevel="3" x14ac:dyDescent="0.2">
      <c r="A182" s="136" t="s">
        <v>65</v>
      </c>
      <c r="B182" s="137" t="s">
        <v>68</v>
      </c>
      <c r="C182" s="136" t="s">
        <v>569</v>
      </c>
      <c r="D182" s="138" t="s">
        <v>560</v>
      </c>
      <c r="E182" s="136" t="s">
        <v>9</v>
      </c>
      <c r="F182" s="139">
        <v>0</v>
      </c>
      <c r="M182" s="140"/>
    </row>
    <row r="183" spans="1:13" outlineLevel="3" x14ac:dyDescent="0.2">
      <c r="A183" s="136" t="s">
        <v>65</v>
      </c>
      <c r="B183" s="137" t="s">
        <v>68</v>
      </c>
      <c r="C183" s="136" t="s">
        <v>569</v>
      </c>
      <c r="D183" s="138" t="s">
        <v>560</v>
      </c>
      <c r="E183" s="136" t="s">
        <v>10</v>
      </c>
      <c r="F183" s="139">
        <v>0</v>
      </c>
      <c r="M183" s="140"/>
    </row>
    <row r="184" spans="1:13" outlineLevel="3" x14ac:dyDescent="0.2">
      <c r="A184" s="136" t="s">
        <v>65</v>
      </c>
      <c r="B184" s="137" t="s">
        <v>68</v>
      </c>
      <c r="C184" s="136" t="s">
        <v>569</v>
      </c>
      <c r="D184" s="138" t="s">
        <v>560</v>
      </c>
      <c r="E184" s="136" t="s">
        <v>11</v>
      </c>
      <c r="F184" s="139">
        <v>0</v>
      </c>
      <c r="M184" s="140"/>
    </row>
    <row r="185" spans="1:13" outlineLevel="3" x14ac:dyDescent="0.2">
      <c r="A185" s="136" t="s">
        <v>65</v>
      </c>
      <c r="B185" s="137" t="s">
        <v>68</v>
      </c>
      <c r="C185" s="136" t="s">
        <v>569</v>
      </c>
      <c r="D185" s="138" t="s">
        <v>560</v>
      </c>
      <c r="E185" s="136" t="s">
        <v>22</v>
      </c>
      <c r="F185" s="139">
        <v>19072</v>
      </c>
      <c r="M185" s="140"/>
    </row>
    <row r="186" spans="1:13" outlineLevel="2" x14ac:dyDescent="0.2">
      <c r="B186" s="137"/>
      <c r="C186" s="141" t="s">
        <v>570</v>
      </c>
      <c r="F186" s="139">
        <f>SUBTOTAL(9,F181:F185)</f>
        <v>49631</v>
      </c>
      <c r="M186" s="140"/>
    </row>
    <row r="187" spans="1:13" outlineLevel="1" x14ac:dyDescent="0.2">
      <c r="B187" s="142" t="s">
        <v>626</v>
      </c>
      <c r="F187" s="139">
        <f>SUBTOTAL(9,F181:F185)</f>
        <v>49631</v>
      </c>
      <c r="M187" s="140"/>
    </row>
    <row r="188" spans="1:13" outlineLevel="3" x14ac:dyDescent="0.2">
      <c r="A188" s="136" t="s">
        <v>213</v>
      </c>
      <c r="B188" s="137" t="s">
        <v>212</v>
      </c>
      <c r="C188" s="136" t="s">
        <v>627</v>
      </c>
      <c r="D188" s="138" t="s">
        <v>577</v>
      </c>
      <c r="E188" s="136" t="s">
        <v>8</v>
      </c>
      <c r="F188" s="139">
        <v>0</v>
      </c>
      <c r="M188" s="140"/>
    </row>
    <row r="189" spans="1:13" outlineLevel="3" x14ac:dyDescent="0.2">
      <c r="A189" s="136" t="s">
        <v>213</v>
      </c>
      <c r="B189" s="137" t="s">
        <v>212</v>
      </c>
      <c r="C189" s="136" t="s">
        <v>627</v>
      </c>
      <c r="D189" s="138" t="s">
        <v>577</v>
      </c>
      <c r="E189" s="136" t="s">
        <v>10</v>
      </c>
      <c r="F189" s="139">
        <v>0</v>
      </c>
      <c r="M189" s="140"/>
    </row>
    <row r="190" spans="1:13" outlineLevel="2" x14ac:dyDescent="0.2">
      <c r="B190" s="137"/>
      <c r="C190" s="141" t="s">
        <v>628</v>
      </c>
      <c r="F190" s="139">
        <f>SUBTOTAL(9,F188:F189)</f>
        <v>0</v>
      </c>
      <c r="M190" s="140"/>
    </row>
    <row r="191" spans="1:13" outlineLevel="3" x14ac:dyDescent="0.2">
      <c r="A191" s="136" t="s">
        <v>213</v>
      </c>
      <c r="B191" s="137" t="s">
        <v>212</v>
      </c>
      <c r="C191" s="136" t="s">
        <v>629</v>
      </c>
      <c r="D191" s="138" t="s">
        <v>577</v>
      </c>
      <c r="E191" s="136" t="s">
        <v>8</v>
      </c>
      <c r="F191" s="139">
        <v>0</v>
      </c>
      <c r="M191" s="140"/>
    </row>
    <row r="192" spans="1:13" outlineLevel="3" x14ac:dyDescent="0.2">
      <c r="A192" s="136" t="s">
        <v>213</v>
      </c>
      <c r="B192" s="137" t="s">
        <v>212</v>
      </c>
      <c r="C192" s="136" t="s">
        <v>629</v>
      </c>
      <c r="D192" s="138" t="s">
        <v>577</v>
      </c>
      <c r="E192" s="136" t="s">
        <v>10</v>
      </c>
      <c r="F192" s="139">
        <v>0</v>
      </c>
      <c r="M192" s="140"/>
    </row>
    <row r="193" spans="1:13" outlineLevel="2" x14ac:dyDescent="0.2">
      <c r="B193" s="137"/>
      <c r="C193" s="141" t="s">
        <v>630</v>
      </c>
      <c r="F193" s="139">
        <f>SUBTOTAL(9,F191:F192)</f>
        <v>0</v>
      </c>
      <c r="M193" s="140"/>
    </row>
    <row r="194" spans="1:13" outlineLevel="3" x14ac:dyDescent="0.2">
      <c r="A194" s="136" t="s">
        <v>213</v>
      </c>
      <c r="B194" s="137" t="s">
        <v>212</v>
      </c>
      <c r="C194" s="136" t="s">
        <v>610</v>
      </c>
      <c r="D194" s="138" t="s">
        <v>577</v>
      </c>
      <c r="E194" s="136" t="s">
        <v>8</v>
      </c>
      <c r="F194" s="139">
        <v>0</v>
      </c>
      <c r="M194" s="140"/>
    </row>
    <row r="195" spans="1:13" outlineLevel="3" x14ac:dyDescent="0.2">
      <c r="A195" s="136" t="s">
        <v>213</v>
      </c>
      <c r="B195" s="137" t="s">
        <v>212</v>
      </c>
      <c r="C195" s="136" t="s">
        <v>610</v>
      </c>
      <c r="D195" s="138" t="s">
        <v>577</v>
      </c>
      <c r="E195" s="136" t="s">
        <v>10</v>
      </c>
      <c r="F195" s="139">
        <v>20460</v>
      </c>
      <c r="M195" s="140"/>
    </row>
    <row r="196" spans="1:13" outlineLevel="2" x14ac:dyDescent="0.2">
      <c r="B196" s="137"/>
      <c r="C196" s="141" t="s">
        <v>611</v>
      </c>
      <c r="F196" s="139">
        <f>SUBTOTAL(9,F194:F195)</f>
        <v>20460</v>
      </c>
      <c r="M196" s="140"/>
    </row>
    <row r="197" spans="1:13" outlineLevel="3" x14ac:dyDescent="0.2">
      <c r="A197" s="136" t="s">
        <v>213</v>
      </c>
      <c r="B197" s="137" t="s">
        <v>212</v>
      </c>
      <c r="C197" s="136" t="s">
        <v>631</v>
      </c>
      <c r="D197" s="138" t="s">
        <v>577</v>
      </c>
      <c r="E197" s="136" t="s">
        <v>8</v>
      </c>
      <c r="F197" s="139">
        <v>0</v>
      </c>
      <c r="M197" s="140"/>
    </row>
    <row r="198" spans="1:13" outlineLevel="3" x14ac:dyDescent="0.2">
      <c r="A198" s="136" t="s">
        <v>213</v>
      </c>
      <c r="B198" s="137" t="s">
        <v>212</v>
      </c>
      <c r="C198" s="136" t="s">
        <v>631</v>
      </c>
      <c r="D198" s="138" t="s">
        <v>577</v>
      </c>
      <c r="E198" s="136" t="s">
        <v>10</v>
      </c>
      <c r="F198" s="139">
        <v>0</v>
      </c>
      <c r="M198" s="140"/>
    </row>
    <row r="199" spans="1:13" outlineLevel="2" x14ac:dyDescent="0.2">
      <c r="B199" s="137"/>
      <c r="C199" s="141" t="s">
        <v>632</v>
      </c>
      <c r="F199" s="139">
        <f>SUBTOTAL(9,F197:F198)</f>
        <v>0</v>
      </c>
      <c r="M199" s="140"/>
    </row>
    <row r="200" spans="1:13" outlineLevel="3" x14ac:dyDescent="0.2">
      <c r="A200" s="136" t="s">
        <v>213</v>
      </c>
      <c r="B200" s="137" t="s">
        <v>212</v>
      </c>
      <c r="C200" s="136" t="s">
        <v>633</v>
      </c>
      <c r="D200" s="138" t="s">
        <v>577</v>
      </c>
      <c r="E200" s="136" t="s">
        <v>8</v>
      </c>
      <c r="F200" s="139">
        <v>0</v>
      </c>
      <c r="M200" s="140"/>
    </row>
    <row r="201" spans="1:13" outlineLevel="3" x14ac:dyDescent="0.2">
      <c r="A201" s="136" t="s">
        <v>213</v>
      </c>
      <c r="B201" s="137" t="s">
        <v>212</v>
      </c>
      <c r="C201" s="136" t="s">
        <v>633</v>
      </c>
      <c r="D201" s="138" t="s">
        <v>577</v>
      </c>
      <c r="E201" s="136" t="s">
        <v>10</v>
      </c>
      <c r="F201" s="139">
        <v>35805</v>
      </c>
      <c r="M201" s="140"/>
    </row>
    <row r="202" spans="1:13" outlineLevel="2" x14ac:dyDescent="0.2">
      <c r="B202" s="137"/>
      <c r="C202" s="141" t="s">
        <v>634</v>
      </c>
      <c r="F202" s="139">
        <f>SUBTOTAL(9,F200:F201)</f>
        <v>35805</v>
      </c>
      <c r="M202" s="140"/>
    </row>
    <row r="203" spans="1:13" outlineLevel="3" x14ac:dyDescent="0.2">
      <c r="A203" s="136" t="s">
        <v>213</v>
      </c>
      <c r="B203" s="137" t="s">
        <v>212</v>
      </c>
      <c r="C203" s="136" t="s">
        <v>635</v>
      </c>
      <c r="D203" s="138" t="s">
        <v>577</v>
      </c>
      <c r="E203" s="136" t="s">
        <v>8</v>
      </c>
      <c r="F203" s="139">
        <v>0</v>
      </c>
      <c r="M203" s="140"/>
    </row>
    <row r="204" spans="1:13" outlineLevel="3" x14ac:dyDescent="0.2">
      <c r="A204" s="136" t="s">
        <v>213</v>
      </c>
      <c r="B204" s="137" t="s">
        <v>212</v>
      </c>
      <c r="C204" s="136" t="s">
        <v>635</v>
      </c>
      <c r="D204" s="138" t="s">
        <v>577</v>
      </c>
      <c r="E204" s="136" t="s">
        <v>10</v>
      </c>
      <c r="F204" s="139">
        <v>0</v>
      </c>
      <c r="M204" s="140"/>
    </row>
    <row r="205" spans="1:13" outlineLevel="2" x14ac:dyDescent="0.2">
      <c r="B205" s="137"/>
      <c r="C205" s="141" t="s">
        <v>636</v>
      </c>
      <c r="F205" s="139">
        <f>SUBTOTAL(9,F203:F204)</f>
        <v>0</v>
      </c>
      <c r="M205" s="140"/>
    </row>
    <row r="206" spans="1:13" outlineLevel="3" x14ac:dyDescent="0.2">
      <c r="A206" s="136" t="s">
        <v>213</v>
      </c>
      <c r="B206" s="137" t="s">
        <v>212</v>
      </c>
      <c r="C206" s="136" t="s">
        <v>637</v>
      </c>
      <c r="D206" s="138" t="s">
        <v>577</v>
      </c>
      <c r="E206" s="136" t="s">
        <v>8</v>
      </c>
      <c r="F206" s="139">
        <v>0</v>
      </c>
      <c r="M206" s="140"/>
    </row>
    <row r="207" spans="1:13" outlineLevel="3" x14ac:dyDescent="0.2">
      <c r="A207" s="136" t="s">
        <v>213</v>
      </c>
      <c r="B207" s="137" t="s">
        <v>212</v>
      </c>
      <c r="C207" s="136" t="s">
        <v>637</v>
      </c>
      <c r="D207" s="138" t="s">
        <v>577</v>
      </c>
      <c r="E207" s="136" t="s">
        <v>10</v>
      </c>
      <c r="F207" s="139">
        <v>0</v>
      </c>
      <c r="M207" s="140"/>
    </row>
    <row r="208" spans="1:13" outlineLevel="2" x14ac:dyDescent="0.2">
      <c r="B208" s="137"/>
      <c r="C208" s="141" t="s">
        <v>638</v>
      </c>
      <c r="F208" s="139">
        <f>SUBTOTAL(9,F206:F207)</f>
        <v>0</v>
      </c>
      <c r="M208" s="140"/>
    </row>
    <row r="209" spans="1:13" outlineLevel="3" x14ac:dyDescent="0.2">
      <c r="A209" s="136" t="s">
        <v>213</v>
      </c>
      <c r="B209" s="137" t="s">
        <v>212</v>
      </c>
      <c r="C209" s="136" t="s">
        <v>639</v>
      </c>
      <c r="D209" s="138" t="s">
        <v>577</v>
      </c>
      <c r="E209" s="136" t="s">
        <v>8</v>
      </c>
      <c r="F209" s="139">
        <v>0</v>
      </c>
      <c r="M209" s="140"/>
    </row>
    <row r="210" spans="1:13" outlineLevel="3" x14ac:dyDescent="0.2">
      <c r="A210" s="136" t="s">
        <v>213</v>
      </c>
      <c r="B210" s="137" t="s">
        <v>212</v>
      </c>
      <c r="C210" s="136" t="s">
        <v>639</v>
      </c>
      <c r="D210" s="138" t="s">
        <v>577</v>
      </c>
      <c r="E210" s="136" t="s">
        <v>10</v>
      </c>
      <c r="F210" s="139">
        <v>0</v>
      </c>
      <c r="M210" s="140"/>
    </row>
    <row r="211" spans="1:13" outlineLevel="2" x14ac:dyDescent="0.2">
      <c r="B211" s="137"/>
      <c r="C211" s="141" t="s">
        <v>640</v>
      </c>
      <c r="F211" s="139">
        <f>SUBTOTAL(9,F209:F210)</f>
        <v>0</v>
      </c>
      <c r="M211" s="140"/>
    </row>
    <row r="212" spans="1:13" outlineLevel="3" x14ac:dyDescent="0.2">
      <c r="A212" s="136" t="s">
        <v>213</v>
      </c>
      <c r="B212" s="137" t="s">
        <v>212</v>
      </c>
      <c r="C212" s="136" t="s">
        <v>641</v>
      </c>
      <c r="D212" s="138" t="s">
        <v>577</v>
      </c>
      <c r="E212" s="136" t="s">
        <v>8</v>
      </c>
      <c r="F212" s="139">
        <v>0</v>
      </c>
      <c r="M212" s="140"/>
    </row>
    <row r="213" spans="1:13" outlineLevel="3" x14ac:dyDescent="0.2">
      <c r="A213" s="136" t="s">
        <v>213</v>
      </c>
      <c r="B213" s="137" t="s">
        <v>212</v>
      </c>
      <c r="C213" s="136" t="s">
        <v>641</v>
      </c>
      <c r="D213" s="138" t="s">
        <v>577</v>
      </c>
      <c r="E213" s="136" t="s">
        <v>10</v>
      </c>
      <c r="F213" s="139">
        <v>0</v>
      </c>
      <c r="M213" s="140"/>
    </row>
    <row r="214" spans="1:13" outlineLevel="2" x14ac:dyDescent="0.2">
      <c r="B214" s="137"/>
      <c r="C214" s="141" t="s">
        <v>642</v>
      </c>
      <c r="F214" s="139">
        <f>SUBTOTAL(9,F212:F213)</f>
        <v>0</v>
      </c>
      <c r="M214" s="140"/>
    </row>
    <row r="215" spans="1:13" outlineLevel="3" x14ac:dyDescent="0.2">
      <c r="A215" s="136" t="s">
        <v>213</v>
      </c>
      <c r="B215" s="137" t="s">
        <v>212</v>
      </c>
      <c r="C215" s="136" t="s">
        <v>605</v>
      </c>
      <c r="D215" s="138" t="s">
        <v>577</v>
      </c>
      <c r="E215" s="136" t="s">
        <v>8</v>
      </c>
      <c r="F215" s="139">
        <v>0</v>
      </c>
      <c r="M215" s="140"/>
    </row>
    <row r="216" spans="1:13" outlineLevel="3" x14ac:dyDescent="0.2">
      <c r="A216" s="136" t="s">
        <v>213</v>
      </c>
      <c r="B216" s="137" t="s">
        <v>212</v>
      </c>
      <c r="C216" s="136" t="s">
        <v>605</v>
      </c>
      <c r="D216" s="138" t="s">
        <v>577</v>
      </c>
      <c r="E216" s="136" t="s">
        <v>10</v>
      </c>
      <c r="F216" s="139">
        <v>66495</v>
      </c>
      <c r="M216" s="140"/>
    </row>
    <row r="217" spans="1:13" outlineLevel="2" x14ac:dyDescent="0.2">
      <c r="B217" s="137"/>
      <c r="C217" s="141" t="s">
        <v>606</v>
      </c>
      <c r="F217" s="139">
        <f>SUBTOTAL(9,F215:F216)</f>
        <v>66495</v>
      </c>
      <c r="M217" s="140"/>
    </row>
    <row r="218" spans="1:13" outlineLevel="3" x14ac:dyDescent="0.2">
      <c r="A218" s="136" t="s">
        <v>213</v>
      </c>
      <c r="B218" s="137" t="s">
        <v>212</v>
      </c>
      <c r="C218" s="136" t="s">
        <v>643</v>
      </c>
      <c r="D218" s="138" t="s">
        <v>577</v>
      </c>
      <c r="E218" s="136" t="s">
        <v>8</v>
      </c>
      <c r="F218" s="139">
        <v>0</v>
      </c>
      <c r="M218" s="140"/>
    </row>
    <row r="219" spans="1:13" outlineLevel="3" x14ac:dyDescent="0.2">
      <c r="A219" s="136" t="s">
        <v>213</v>
      </c>
      <c r="B219" s="137" t="s">
        <v>212</v>
      </c>
      <c r="C219" s="136" t="s">
        <v>643</v>
      </c>
      <c r="D219" s="138" t="s">
        <v>577</v>
      </c>
      <c r="E219" s="136" t="s">
        <v>10</v>
      </c>
      <c r="F219" s="139">
        <v>0</v>
      </c>
      <c r="M219" s="140"/>
    </row>
    <row r="220" spans="1:13" outlineLevel="2" x14ac:dyDescent="0.2">
      <c r="B220" s="137"/>
      <c r="C220" s="141" t="s">
        <v>644</v>
      </c>
      <c r="F220" s="139">
        <f>SUBTOTAL(9,F218:F219)</f>
        <v>0</v>
      </c>
      <c r="M220" s="140"/>
    </row>
    <row r="221" spans="1:13" outlineLevel="3" x14ac:dyDescent="0.2">
      <c r="A221" s="136" t="s">
        <v>213</v>
      </c>
      <c r="B221" s="137" t="s">
        <v>212</v>
      </c>
      <c r="C221" s="136" t="s">
        <v>645</v>
      </c>
      <c r="D221" s="138" t="s">
        <v>577</v>
      </c>
      <c r="E221" s="136" t="s">
        <v>8</v>
      </c>
      <c r="F221" s="139">
        <v>0</v>
      </c>
      <c r="M221" s="140"/>
    </row>
    <row r="222" spans="1:13" outlineLevel="3" x14ac:dyDescent="0.2">
      <c r="A222" s="136" t="s">
        <v>213</v>
      </c>
      <c r="B222" s="137" t="s">
        <v>212</v>
      </c>
      <c r="C222" s="136" t="s">
        <v>645</v>
      </c>
      <c r="D222" s="138" t="s">
        <v>577</v>
      </c>
      <c r="E222" s="136" t="s">
        <v>10</v>
      </c>
      <c r="F222" s="139">
        <v>0</v>
      </c>
      <c r="M222" s="140"/>
    </row>
    <row r="223" spans="1:13" outlineLevel="2" x14ac:dyDescent="0.2">
      <c r="B223" s="137"/>
      <c r="C223" s="141" t="s">
        <v>646</v>
      </c>
      <c r="F223" s="139">
        <f>SUBTOTAL(9,F221:F222)</f>
        <v>0</v>
      </c>
      <c r="M223" s="140"/>
    </row>
    <row r="224" spans="1:13" outlineLevel="3" x14ac:dyDescent="0.2">
      <c r="A224" s="136" t="s">
        <v>213</v>
      </c>
      <c r="B224" s="137" t="s">
        <v>212</v>
      </c>
      <c r="C224" s="136" t="s">
        <v>647</v>
      </c>
      <c r="D224" s="138" t="s">
        <v>577</v>
      </c>
      <c r="E224" s="136" t="s">
        <v>8</v>
      </c>
      <c r="F224" s="139">
        <v>0</v>
      </c>
      <c r="M224" s="140"/>
    </row>
    <row r="225" spans="1:13" outlineLevel="3" x14ac:dyDescent="0.2">
      <c r="A225" s="136" t="s">
        <v>213</v>
      </c>
      <c r="B225" s="137" t="s">
        <v>212</v>
      </c>
      <c r="C225" s="136" t="s">
        <v>647</v>
      </c>
      <c r="D225" s="138" t="s">
        <v>577</v>
      </c>
      <c r="E225" s="136" t="s">
        <v>10</v>
      </c>
      <c r="F225" s="139">
        <v>0</v>
      </c>
      <c r="M225" s="140"/>
    </row>
    <row r="226" spans="1:13" outlineLevel="2" x14ac:dyDescent="0.2">
      <c r="B226" s="137"/>
      <c r="C226" s="141" t="s">
        <v>648</v>
      </c>
      <c r="F226" s="139">
        <f>SUBTOTAL(9,F224:F225)</f>
        <v>0</v>
      </c>
      <c r="M226" s="140"/>
    </row>
    <row r="227" spans="1:13" outlineLevel="3" x14ac:dyDescent="0.2">
      <c r="A227" s="136" t="s">
        <v>213</v>
      </c>
      <c r="B227" s="137" t="s">
        <v>212</v>
      </c>
      <c r="C227" s="136" t="s">
        <v>649</v>
      </c>
      <c r="D227" s="138" t="s">
        <v>577</v>
      </c>
      <c r="E227" s="136" t="s">
        <v>8</v>
      </c>
      <c r="F227" s="139">
        <v>0</v>
      </c>
      <c r="M227" s="140"/>
    </row>
    <row r="228" spans="1:13" outlineLevel="3" x14ac:dyDescent="0.2">
      <c r="A228" s="136" t="s">
        <v>213</v>
      </c>
      <c r="B228" s="137" t="s">
        <v>212</v>
      </c>
      <c r="C228" s="136" t="s">
        <v>649</v>
      </c>
      <c r="D228" s="138" t="s">
        <v>577</v>
      </c>
      <c r="E228" s="136" t="s">
        <v>10</v>
      </c>
      <c r="F228" s="139">
        <v>0</v>
      </c>
      <c r="M228" s="140"/>
    </row>
    <row r="229" spans="1:13" outlineLevel="2" x14ac:dyDescent="0.2">
      <c r="B229" s="137"/>
      <c r="C229" s="141" t="s">
        <v>650</v>
      </c>
      <c r="F229" s="139">
        <f>SUBTOTAL(9,F227:F228)</f>
        <v>0</v>
      </c>
      <c r="M229" s="140"/>
    </row>
    <row r="230" spans="1:13" outlineLevel="3" x14ac:dyDescent="0.2">
      <c r="A230" s="136" t="s">
        <v>213</v>
      </c>
      <c r="B230" s="137" t="s">
        <v>212</v>
      </c>
      <c r="C230" s="136" t="s">
        <v>651</v>
      </c>
      <c r="D230" s="138" t="s">
        <v>577</v>
      </c>
      <c r="E230" s="136" t="s">
        <v>8</v>
      </c>
      <c r="F230" s="139">
        <v>0</v>
      </c>
      <c r="M230" s="140"/>
    </row>
    <row r="231" spans="1:13" outlineLevel="3" x14ac:dyDescent="0.2">
      <c r="A231" s="136" t="s">
        <v>213</v>
      </c>
      <c r="B231" s="137" t="s">
        <v>212</v>
      </c>
      <c r="C231" s="136" t="s">
        <v>651</v>
      </c>
      <c r="D231" s="138" t="s">
        <v>577</v>
      </c>
      <c r="E231" s="136" t="s">
        <v>10</v>
      </c>
      <c r="F231" s="139">
        <v>0</v>
      </c>
      <c r="M231" s="140"/>
    </row>
    <row r="232" spans="1:13" outlineLevel="2" x14ac:dyDescent="0.2">
      <c r="B232" s="137"/>
      <c r="C232" s="141" t="s">
        <v>652</v>
      </c>
      <c r="F232" s="139">
        <f>SUBTOTAL(9,F230:F231)</f>
        <v>0</v>
      </c>
      <c r="M232" s="140"/>
    </row>
    <row r="233" spans="1:13" outlineLevel="3" x14ac:dyDescent="0.2">
      <c r="A233" s="136" t="s">
        <v>213</v>
      </c>
      <c r="B233" s="137" t="s">
        <v>212</v>
      </c>
      <c r="C233" s="136" t="s">
        <v>612</v>
      </c>
      <c r="D233" s="138" t="s">
        <v>577</v>
      </c>
      <c r="E233" s="136" t="s">
        <v>8</v>
      </c>
      <c r="F233" s="139">
        <v>0</v>
      </c>
      <c r="M233" s="140"/>
    </row>
    <row r="234" spans="1:13" outlineLevel="3" x14ac:dyDescent="0.2">
      <c r="A234" s="136" t="s">
        <v>213</v>
      </c>
      <c r="B234" s="137" t="s">
        <v>212</v>
      </c>
      <c r="C234" s="136" t="s">
        <v>612</v>
      </c>
      <c r="D234" s="138" t="s">
        <v>577</v>
      </c>
      <c r="E234" s="136" t="s">
        <v>10</v>
      </c>
      <c r="F234" s="139">
        <v>20460</v>
      </c>
      <c r="M234" s="140"/>
    </row>
    <row r="235" spans="1:13" outlineLevel="2" x14ac:dyDescent="0.2">
      <c r="B235" s="137"/>
      <c r="C235" s="141" t="s">
        <v>613</v>
      </c>
      <c r="F235" s="139">
        <f>SUBTOTAL(9,F233:F234)</f>
        <v>20460</v>
      </c>
      <c r="M235" s="140"/>
    </row>
    <row r="236" spans="1:13" outlineLevel="3" x14ac:dyDescent="0.2">
      <c r="A236" s="136" t="s">
        <v>213</v>
      </c>
      <c r="B236" s="137" t="s">
        <v>212</v>
      </c>
      <c r="C236" s="136" t="s">
        <v>653</v>
      </c>
      <c r="D236" s="138" t="s">
        <v>577</v>
      </c>
      <c r="E236" s="136" t="s">
        <v>8</v>
      </c>
      <c r="F236" s="139">
        <v>0</v>
      </c>
      <c r="M236" s="140"/>
    </row>
    <row r="237" spans="1:13" outlineLevel="3" x14ac:dyDescent="0.2">
      <c r="A237" s="136" t="s">
        <v>213</v>
      </c>
      <c r="B237" s="137" t="s">
        <v>212</v>
      </c>
      <c r="C237" s="136" t="s">
        <v>653</v>
      </c>
      <c r="D237" s="138" t="s">
        <v>577</v>
      </c>
      <c r="E237" s="136" t="s">
        <v>10</v>
      </c>
      <c r="F237" s="139">
        <v>0</v>
      </c>
      <c r="M237" s="140"/>
    </row>
    <row r="238" spans="1:13" outlineLevel="2" x14ac:dyDescent="0.2">
      <c r="B238" s="137"/>
      <c r="C238" s="141" t="s">
        <v>654</v>
      </c>
      <c r="F238" s="139">
        <f>SUBTOTAL(9,F236:F237)</f>
        <v>0</v>
      </c>
      <c r="M238" s="140"/>
    </row>
    <row r="239" spans="1:13" outlineLevel="3" x14ac:dyDescent="0.2">
      <c r="A239" s="136" t="s">
        <v>213</v>
      </c>
      <c r="B239" s="137" t="s">
        <v>212</v>
      </c>
      <c r="C239" s="136" t="s">
        <v>614</v>
      </c>
      <c r="D239" s="138" t="s">
        <v>577</v>
      </c>
      <c r="E239" s="136" t="s">
        <v>8</v>
      </c>
      <c r="F239" s="139">
        <v>0</v>
      </c>
      <c r="M239" s="140"/>
    </row>
    <row r="240" spans="1:13" outlineLevel="3" x14ac:dyDescent="0.2">
      <c r="A240" s="136" t="s">
        <v>213</v>
      </c>
      <c r="B240" s="137" t="s">
        <v>212</v>
      </c>
      <c r="C240" s="136" t="s">
        <v>614</v>
      </c>
      <c r="D240" s="138" t="s">
        <v>577</v>
      </c>
      <c r="E240" s="136" t="s">
        <v>10</v>
      </c>
      <c r="F240" s="139">
        <v>10230</v>
      </c>
      <c r="M240" s="140"/>
    </row>
    <row r="241" spans="1:13" outlineLevel="2" x14ac:dyDescent="0.2">
      <c r="B241" s="137"/>
      <c r="C241" s="141" t="s">
        <v>615</v>
      </c>
      <c r="F241" s="139">
        <f>SUBTOTAL(9,F239:F240)</f>
        <v>10230</v>
      </c>
      <c r="M241" s="140"/>
    </row>
    <row r="242" spans="1:13" outlineLevel="3" x14ac:dyDescent="0.2">
      <c r="A242" s="136" t="s">
        <v>213</v>
      </c>
      <c r="B242" s="137" t="s">
        <v>212</v>
      </c>
      <c r="C242" s="136" t="s">
        <v>655</v>
      </c>
      <c r="D242" s="138" t="s">
        <v>577</v>
      </c>
      <c r="E242" s="136" t="s">
        <v>8</v>
      </c>
      <c r="F242" s="139">
        <v>0</v>
      </c>
      <c r="M242" s="140"/>
    </row>
    <row r="243" spans="1:13" outlineLevel="3" x14ac:dyDescent="0.2">
      <c r="A243" s="136" t="s">
        <v>213</v>
      </c>
      <c r="B243" s="137" t="s">
        <v>212</v>
      </c>
      <c r="C243" s="136" t="s">
        <v>655</v>
      </c>
      <c r="D243" s="138" t="s">
        <v>577</v>
      </c>
      <c r="E243" s="136" t="s">
        <v>10</v>
      </c>
      <c r="F243" s="139">
        <v>0</v>
      </c>
      <c r="M243" s="140"/>
    </row>
    <row r="244" spans="1:13" outlineLevel="2" x14ac:dyDescent="0.2">
      <c r="B244" s="137"/>
      <c r="C244" s="141" t="s">
        <v>656</v>
      </c>
      <c r="F244" s="139">
        <f>SUBTOTAL(9,F242:F243)</f>
        <v>0</v>
      </c>
      <c r="M244" s="140"/>
    </row>
    <row r="245" spans="1:13" outlineLevel="3" x14ac:dyDescent="0.2">
      <c r="A245" s="136" t="s">
        <v>213</v>
      </c>
      <c r="B245" s="137" t="s">
        <v>212</v>
      </c>
      <c r="C245" s="136" t="s">
        <v>616</v>
      </c>
      <c r="D245" s="138" t="s">
        <v>577</v>
      </c>
      <c r="E245" s="136" t="s">
        <v>8</v>
      </c>
      <c r="F245" s="139">
        <v>0</v>
      </c>
      <c r="M245" s="140"/>
    </row>
    <row r="246" spans="1:13" outlineLevel="3" x14ac:dyDescent="0.2">
      <c r="A246" s="136" t="s">
        <v>213</v>
      </c>
      <c r="B246" s="137" t="s">
        <v>212</v>
      </c>
      <c r="C246" s="136" t="s">
        <v>616</v>
      </c>
      <c r="D246" s="138" t="s">
        <v>577</v>
      </c>
      <c r="E246" s="136" t="s">
        <v>10</v>
      </c>
      <c r="F246" s="139">
        <v>0</v>
      </c>
      <c r="M246" s="140"/>
    </row>
    <row r="247" spans="1:13" outlineLevel="2" x14ac:dyDescent="0.2">
      <c r="B247" s="137"/>
      <c r="C247" s="141" t="s">
        <v>617</v>
      </c>
      <c r="F247" s="139">
        <f>SUBTOTAL(9,F245:F246)</f>
        <v>0</v>
      </c>
      <c r="M247" s="140"/>
    </row>
    <row r="248" spans="1:13" outlineLevel="3" x14ac:dyDescent="0.2">
      <c r="A248" s="136" t="s">
        <v>213</v>
      </c>
      <c r="B248" s="137" t="s">
        <v>212</v>
      </c>
      <c r="C248" s="136" t="s">
        <v>657</v>
      </c>
      <c r="D248" s="138" t="s">
        <v>577</v>
      </c>
      <c r="E248" s="136" t="s">
        <v>8</v>
      </c>
      <c r="F248" s="139">
        <v>0</v>
      </c>
      <c r="M248" s="140"/>
    </row>
    <row r="249" spans="1:13" outlineLevel="3" x14ac:dyDescent="0.2">
      <c r="A249" s="136" t="s">
        <v>213</v>
      </c>
      <c r="B249" s="137" t="s">
        <v>212</v>
      </c>
      <c r="C249" s="136" t="s">
        <v>657</v>
      </c>
      <c r="D249" s="138" t="s">
        <v>577</v>
      </c>
      <c r="E249" s="136" t="s">
        <v>10</v>
      </c>
      <c r="F249" s="139">
        <v>0</v>
      </c>
      <c r="M249" s="140"/>
    </row>
    <row r="250" spans="1:13" outlineLevel="2" x14ac:dyDescent="0.2">
      <c r="B250" s="137"/>
      <c r="C250" s="141" t="s">
        <v>658</v>
      </c>
      <c r="F250" s="139">
        <f>SUBTOTAL(9,F248:F249)</f>
        <v>0</v>
      </c>
      <c r="M250" s="140"/>
    </row>
    <row r="251" spans="1:13" outlineLevel="3" x14ac:dyDescent="0.2">
      <c r="A251" s="136" t="s">
        <v>213</v>
      </c>
      <c r="B251" s="137" t="s">
        <v>212</v>
      </c>
      <c r="C251" s="136" t="s">
        <v>659</v>
      </c>
      <c r="D251" s="138" t="s">
        <v>577</v>
      </c>
      <c r="E251" s="136" t="s">
        <v>8</v>
      </c>
      <c r="F251" s="139">
        <v>0</v>
      </c>
      <c r="M251" s="140"/>
    </row>
    <row r="252" spans="1:13" outlineLevel="3" x14ac:dyDescent="0.2">
      <c r="A252" s="136" t="s">
        <v>213</v>
      </c>
      <c r="B252" s="137" t="s">
        <v>212</v>
      </c>
      <c r="C252" s="136" t="s">
        <v>659</v>
      </c>
      <c r="D252" s="138" t="s">
        <v>577</v>
      </c>
      <c r="E252" s="136" t="s">
        <v>10</v>
      </c>
      <c r="F252" s="139">
        <v>0</v>
      </c>
      <c r="M252" s="140"/>
    </row>
    <row r="253" spans="1:13" outlineLevel="2" x14ac:dyDescent="0.2">
      <c r="B253" s="137"/>
      <c r="C253" s="141" t="s">
        <v>660</v>
      </c>
      <c r="F253" s="139">
        <f>SUBTOTAL(9,F251:F252)</f>
        <v>0</v>
      </c>
      <c r="M253" s="140"/>
    </row>
    <row r="254" spans="1:13" outlineLevel="3" x14ac:dyDescent="0.2">
      <c r="A254" s="136" t="s">
        <v>213</v>
      </c>
      <c r="B254" s="137" t="s">
        <v>212</v>
      </c>
      <c r="C254" s="136" t="s">
        <v>661</v>
      </c>
      <c r="D254" s="138" t="s">
        <v>577</v>
      </c>
      <c r="E254" s="136" t="s">
        <v>8</v>
      </c>
      <c r="F254" s="139">
        <v>0</v>
      </c>
      <c r="M254" s="140"/>
    </row>
    <row r="255" spans="1:13" outlineLevel="3" x14ac:dyDescent="0.2">
      <c r="A255" s="136" t="s">
        <v>213</v>
      </c>
      <c r="B255" s="137" t="s">
        <v>212</v>
      </c>
      <c r="C255" s="136" t="s">
        <v>661</v>
      </c>
      <c r="D255" s="138" t="s">
        <v>577</v>
      </c>
      <c r="E255" s="136" t="s">
        <v>10</v>
      </c>
      <c r="F255" s="139">
        <v>0</v>
      </c>
      <c r="M255" s="140"/>
    </row>
    <row r="256" spans="1:13" outlineLevel="2" x14ac:dyDescent="0.2">
      <c r="B256" s="137"/>
      <c r="C256" s="141" t="s">
        <v>662</v>
      </c>
      <c r="F256" s="139">
        <f>SUBTOTAL(9,F254:F255)</f>
        <v>0</v>
      </c>
      <c r="M256" s="140"/>
    </row>
    <row r="257" spans="1:13" outlineLevel="3" x14ac:dyDescent="0.2">
      <c r="A257" s="136" t="s">
        <v>213</v>
      </c>
      <c r="B257" s="137" t="s">
        <v>212</v>
      </c>
      <c r="C257" s="136" t="s">
        <v>618</v>
      </c>
      <c r="D257" s="138" t="s">
        <v>577</v>
      </c>
      <c r="E257" s="136" t="s">
        <v>8</v>
      </c>
      <c r="F257" s="139">
        <v>86955</v>
      </c>
      <c r="M257" s="140"/>
    </row>
    <row r="258" spans="1:13" outlineLevel="3" x14ac:dyDescent="0.2">
      <c r="A258" s="136" t="s">
        <v>213</v>
      </c>
      <c r="B258" s="137" t="s">
        <v>212</v>
      </c>
      <c r="C258" s="136" t="s">
        <v>618</v>
      </c>
      <c r="D258" s="138" t="s">
        <v>577</v>
      </c>
      <c r="E258" s="136" t="s">
        <v>10</v>
      </c>
      <c r="F258" s="139">
        <v>0</v>
      </c>
      <c r="M258" s="140"/>
    </row>
    <row r="259" spans="1:13" outlineLevel="2" x14ac:dyDescent="0.2">
      <c r="B259" s="137"/>
      <c r="C259" s="141" t="s">
        <v>619</v>
      </c>
      <c r="F259" s="139">
        <f>SUBTOTAL(9,F257:F258)</f>
        <v>86955</v>
      </c>
      <c r="M259" s="140"/>
    </row>
    <row r="260" spans="1:13" outlineLevel="3" x14ac:dyDescent="0.2">
      <c r="A260" s="136" t="s">
        <v>213</v>
      </c>
      <c r="B260" s="137" t="s">
        <v>212</v>
      </c>
      <c r="C260" s="136" t="s">
        <v>663</v>
      </c>
      <c r="D260" s="138" t="s">
        <v>577</v>
      </c>
      <c r="E260" s="136" t="s">
        <v>8</v>
      </c>
      <c r="F260" s="139">
        <v>0</v>
      </c>
      <c r="M260" s="140"/>
    </row>
    <row r="261" spans="1:13" outlineLevel="3" x14ac:dyDescent="0.2">
      <c r="A261" s="136" t="s">
        <v>213</v>
      </c>
      <c r="B261" s="137" t="s">
        <v>212</v>
      </c>
      <c r="C261" s="136" t="s">
        <v>663</v>
      </c>
      <c r="D261" s="138" t="s">
        <v>577</v>
      </c>
      <c r="E261" s="136" t="s">
        <v>10</v>
      </c>
      <c r="F261" s="139">
        <v>0</v>
      </c>
      <c r="M261" s="140"/>
    </row>
    <row r="262" spans="1:13" outlineLevel="2" x14ac:dyDescent="0.2">
      <c r="B262" s="137"/>
      <c r="C262" s="141" t="s">
        <v>664</v>
      </c>
      <c r="F262" s="139">
        <f>SUBTOTAL(9,F260:F261)</f>
        <v>0</v>
      </c>
      <c r="M262" s="140"/>
    </row>
    <row r="263" spans="1:13" outlineLevel="3" x14ac:dyDescent="0.2">
      <c r="A263" s="136" t="s">
        <v>213</v>
      </c>
      <c r="B263" s="137" t="s">
        <v>212</v>
      </c>
      <c r="C263" s="136" t="s">
        <v>607</v>
      </c>
      <c r="D263" s="138" t="s">
        <v>577</v>
      </c>
      <c r="E263" s="136" t="s">
        <v>8</v>
      </c>
      <c r="F263" s="139">
        <v>46550</v>
      </c>
      <c r="M263" s="140"/>
    </row>
    <row r="264" spans="1:13" outlineLevel="3" x14ac:dyDescent="0.2">
      <c r="A264" s="136" t="s">
        <v>213</v>
      </c>
      <c r="B264" s="137" t="s">
        <v>212</v>
      </c>
      <c r="C264" s="136" t="s">
        <v>607</v>
      </c>
      <c r="D264" s="138" t="s">
        <v>577</v>
      </c>
      <c r="E264" s="136" t="s">
        <v>10</v>
      </c>
      <c r="F264" s="139">
        <v>19945</v>
      </c>
      <c r="M264" s="140"/>
    </row>
    <row r="265" spans="1:13" outlineLevel="2" x14ac:dyDescent="0.2">
      <c r="B265" s="137"/>
      <c r="C265" s="141" t="s">
        <v>608</v>
      </c>
      <c r="F265" s="139">
        <f>SUBTOTAL(9,F263:F264)</f>
        <v>66495</v>
      </c>
      <c r="M265" s="140"/>
    </row>
    <row r="266" spans="1:13" outlineLevel="3" x14ac:dyDescent="0.2">
      <c r="A266" s="136" t="s">
        <v>213</v>
      </c>
      <c r="B266" s="137" t="s">
        <v>212</v>
      </c>
      <c r="C266" s="136" t="s">
        <v>665</v>
      </c>
      <c r="D266" s="138" t="s">
        <v>577</v>
      </c>
      <c r="E266" s="136" t="s">
        <v>8</v>
      </c>
      <c r="F266" s="139">
        <v>0</v>
      </c>
      <c r="M266" s="140"/>
    </row>
    <row r="267" spans="1:13" outlineLevel="3" x14ac:dyDescent="0.2">
      <c r="A267" s="136" t="s">
        <v>213</v>
      </c>
      <c r="B267" s="137" t="s">
        <v>212</v>
      </c>
      <c r="C267" s="136" t="s">
        <v>665</v>
      </c>
      <c r="D267" s="138" t="s">
        <v>577</v>
      </c>
      <c r="E267" s="136" t="s">
        <v>10</v>
      </c>
      <c r="F267" s="139">
        <v>0</v>
      </c>
      <c r="M267" s="140"/>
    </row>
    <row r="268" spans="1:13" outlineLevel="2" x14ac:dyDescent="0.2">
      <c r="B268" s="137"/>
      <c r="C268" s="141" t="s">
        <v>666</v>
      </c>
      <c r="F268" s="139">
        <f>SUBTOTAL(9,F266:F267)</f>
        <v>0</v>
      </c>
      <c r="M268" s="140"/>
    </row>
    <row r="269" spans="1:13" outlineLevel="1" x14ac:dyDescent="0.2">
      <c r="B269" s="142" t="s">
        <v>667</v>
      </c>
      <c r="F269" s="139">
        <f>SUBTOTAL(9,F188:F267)</f>
        <v>306900</v>
      </c>
      <c r="M269" s="140"/>
    </row>
    <row r="270" spans="1:13" outlineLevel="3" x14ac:dyDescent="0.2">
      <c r="A270" s="136" t="s">
        <v>288</v>
      </c>
      <c r="B270" s="137" t="s">
        <v>287</v>
      </c>
      <c r="C270" s="136" t="s">
        <v>668</v>
      </c>
      <c r="D270" s="138" t="s">
        <v>560</v>
      </c>
      <c r="E270" s="136" t="s">
        <v>8</v>
      </c>
      <c r="F270" s="139">
        <v>1297</v>
      </c>
      <c r="M270" s="140"/>
    </row>
    <row r="271" spans="1:13" outlineLevel="3" x14ac:dyDescent="0.2">
      <c r="A271" s="136" t="s">
        <v>288</v>
      </c>
      <c r="B271" s="137" t="s">
        <v>287</v>
      </c>
      <c r="C271" s="136" t="s">
        <v>668</v>
      </c>
      <c r="D271" s="138" t="s">
        <v>560</v>
      </c>
      <c r="E271" s="136" t="s">
        <v>9</v>
      </c>
      <c r="F271" s="139">
        <v>0</v>
      </c>
      <c r="M271" s="140"/>
    </row>
    <row r="272" spans="1:13" outlineLevel="3" x14ac:dyDescent="0.2">
      <c r="A272" s="136" t="s">
        <v>288</v>
      </c>
      <c r="B272" s="137" t="s">
        <v>287</v>
      </c>
      <c r="C272" s="136" t="s">
        <v>668</v>
      </c>
      <c r="D272" s="138" t="s">
        <v>560</v>
      </c>
      <c r="E272" s="136" t="s">
        <v>10</v>
      </c>
      <c r="F272" s="139">
        <v>0</v>
      </c>
      <c r="M272" s="140"/>
    </row>
    <row r="273" spans="1:13" outlineLevel="3" x14ac:dyDescent="0.2">
      <c r="A273" s="136" t="s">
        <v>288</v>
      </c>
      <c r="B273" s="137" t="s">
        <v>287</v>
      </c>
      <c r="C273" s="136" t="s">
        <v>668</v>
      </c>
      <c r="D273" s="138" t="s">
        <v>560</v>
      </c>
      <c r="E273" s="136" t="s">
        <v>11</v>
      </c>
      <c r="F273" s="139">
        <v>0</v>
      </c>
      <c r="M273" s="140"/>
    </row>
    <row r="274" spans="1:13" outlineLevel="3" x14ac:dyDescent="0.2">
      <c r="A274" s="136" t="s">
        <v>288</v>
      </c>
      <c r="B274" s="137" t="s">
        <v>287</v>
      </c>
      <c r="C274" s="136" t="s">
        <v>668</v>
      </c>
      <c r="D274" s="138" t="s">
        <v>560</v>
      </c>
      <c r="E274" s="136" t="s">
        <v>22</v>
      </c>
      <c r="F274" s="139">
        <v>811</v>
      </c>
      <c r="M274" s="140"/>
    </row>
    <row r="275" spans="1:13" outlineLevel="2" x14ac:dyDescent="0.2">
      <c r="B275" s="137"/>
      <c r="C275" s="141" t="s">
        <v>669</v>
      </c>
      <c r="F275" s="139">
        <f>SUBTOTAL(9,F270:F274)</f>
        <v>2108</v>
      </c>
      <c r="M275" s="140"/>
    </row>
    <row r="276" spans="1:13" outlineLevel="1" x14ac:dyDescent="0.2">
      <c r="B276" s="142" t="s">
        <v>670</v>
      </c>
      <c r="F276" s="139">
        <f>SUBTOTAL(9,F270:F274)</f>
        <v>2108</v>
      </c>
      <c r="M276" s="140"/>
    </row>
    <row r="277" spans="1:13" outlineLevel="3" x14ac:dyDescent="0.2">
      <c r="A277" s="136" t="s">
        <v>290</v>
      </c>
      <c r="B277" s="137" t="s">
        <v>289</v>
      </c>
      <c r="C277" s="136" t="s">
        <v>671</v>
      </c>
      <c r="D277" s="138" t="s">
        <v>560</v>
      </c>
      <c r="E277" s="136" t="s">
        <v>8</v>
      </c>
      <c r="F277" s="139">
        <v>0</v>
      </c>
      <c r="M277" s="140"/>
    </row>
    <row r="278" spans="1:13" outlineLevel="3" x14ac:dyDescent="0.2">
      <c r="A278" s="136" t="s">
        <v>290</v>
      </c>
      <c r="B278" s="137" t="s">
        <v>289</v>
      </c>
      <c r="C278" s="136" t="s">
        <v>671</v>
      </c>
      <c r="D278" s="138" t="s">
        <v>560</v>
      </c>
      <c r="E278" s="136" t="s">
        <v>9</v>
      </c>
      <c r="F278" s="139">
        <v>0</v>
      </c>
      <c r="M278" s="140"/>
    </row>
    <row r="279" spans="1:13" outlineLevel="3" x14ac:dyDescent="0.2">
      <c r="A279" s="136" t="s">
        <v>290</v>
      </c>
      <c r="B279" s="137" t="s">
        <v>289</v>
      </c>
      <c r="C279" s="136" t="s">
        <v>671</v>
      </c>
      <c r="D279" s="138" t="s">
        <v>560</v>
      </c>
      <c r="E279" s="136" t="s">
        <v>10</v>
      </c>
      <c r="F279" s="139">
        <v>0</v>
      </c>
      <c r="M279" s="140"/>
    </row>
    <row r="280" spans="1:13" outlineLevel="3" x14ac:dyDescent="0.2">
      <c r="A280" s="136" t="s">
        <v>290</v>
      </c>
      <c r="B280" s="137" t="s">
        <v>289</v>
      </c>
      <c r="C280" s="136" t="s">
        <v>671</v>
      </c>
      <c r="D280" s="138" t="s">
        <v>560</v>
      </c>
      <c r="E280" s="136" t="s">
        <v>11</v>
      </c>
      <c r="F280" s="139">
        <v>0</v>
      </c>
      <c r="M280" s="140"/>
    </row>
    <row r="281" spans="1:13" outlineLevel="3" x14ac:dyDescent="0.2">
      <c r="A281" s="136" t="s">
        <v>290</v>
      </c>
      <c r="B281" s="137" t="s">
        <v>289</v>
      </c>
      <c r="C281" s="136" t="s">
        <v>671</v>
      </c>
      <c r="D281" s="138" t="s">
        <v>560</v>
      </c>
      <c r="E281" s="136" t="s">
        <v>22</v>
      </c>
      <c r="F281" s="139">
        <v>0</v>
      </c>
      <c r="M281" s="140"/>
    </row>
    <row r="282" spans="1:13" outlineLevel="2" x14ac:dyDescent="0.2">
      <c r="B282" s="137"/>
      <c r="C282" s="141" t="s">
        <v>672</v>
      </c>
      <c r="F282" s="139">
        <f>SUBTOTAL(9,F277:F281)</f>
        <v>0</v>
      </c>
      <c r="M282" s="140"/>
    </row>
    <row r="283" spans="1:13" outlineLevel="3" x14ac:dyDescent="0.2">
      <c r="A283" s="136" t="s">
        <v>290</v>
      </c>
      <c r="B283" s="137" t="s">
        <v>289</v>
      </c>
      <c r="C283" s="136" t="s">
        <v>673</v>
      </c>
      <c r="D283" s="138" t="s">
        <v>560</v>
      </c>
      <c r="E283" s="136" t="s">
        <v>8</v>
      </c>
      <c r="F283" s="139">
        <v>2625</v>
      </c>
      <c r="M283" s="140"/>
    </row>
    <row r="284" spans="1:13" outlineLevel="3" x14ac:dyDescent="0.2">
      <c r="A284" s="136" t="s">
        <v>290</v>
      </c>
      <c r="B284" s="137" t="s">
        <v>289</v>
      </c>
      <c r="C284" s="136" t="s">
        <v>673</v>
      </c>
      <c r="D284" s="138" t="s">
        <v>560</v>
      </c>
      <c r="E284" s="136" t="s">
        <v>9</v>
      </c>
      <c r="F284" s="139">
        <v>0</v>
      </c>
      <c r="M284" s="140"/>
    </row>
    <row r="285" spans="1:13" outlineLevel="3" x14ac:dyDescent="0.2">
      <c r="A285" s="136" t="s">
        <v>290</v>
      </c>
      <c r="B285" s="137" t="s">
        <v>289</v>
      </c>
      <c r="C285" s="136" t="s">
        <v>673</v>
      </c>
      <c r="D285" s="138" t="s">
        <v>560</v>
      </c>
      <c r="E285" s="136" t="s">
        <v>10</v>
      </c>
      <c r="F285" s="139">
        <v>0</v>
      </c>
      <c r="M285" s="140"/>
    </row>
    <row r="286" spans="1:13" outlineLevel="3" x14ac:dyDescent="0.2">
      <c r="A286" s="136" t="s">
        <v>290</v>
      </c>
      <c r="B286" s="137" t="s">
        <v>289</v>
      </c>
      <c r="C286" s="136" t="s">
        <v>673</v>
      </c>
      <c r="D286" s="138" t="s">
        <v>560</v>
      </c>
      <c r="E286" s="136" t="s">
        <v>11</v>
      </c>
      <c r="F286" s="139">
        <v>0</v>
      </c>
      <c r="M286" s="140"/>
    </row>
    <row r="287" spans="1:13" outlineLevel="3" x14ac:dyDescent="0.2">
      <c r="A287" s="136" t="s">
        <v>290</v>
      </c>
      <c r="B287" s="137" t="s">
        <v>289</v>
      </c>
      <c r="C287" s="136" t="s">
        <v>673</v>
      </c>
      <c r="D287" s="138" t="s">
        <v>560</v>
      </c>
      <c r="E287" s="136" t="s">
        <v>22</v>
      </c>
      <c r="F287" s="139">
        <v>1639</v>
      </c>
      <c r="M287" s="140"/>
    </row>
    <row r="288" spans="1:13" outlineLevel="2" x14ac:dyDescent="0.2">
      <c r="B288" s="137"/>
      <c r="C288" s="141" t="s">
        <v>674</v>
      </c>
      <c r="F288" s="139">
        <f>SUBTOTAL(9,F283:F287)</f>
        <v>4264</v>
      </c>
      <c r="M288" s="140"/>
    </row>
    <row r="289" spans="1:13" outlineLevel="3" x14ac:dyDescent="0.2">
      <c r="A289" s="136" t="s">
        <v>290</v>
      </c>
      <c r="B289" s="137" t="s">
        <v>289</v>
      </c>
      <c r="C289" s="136" t="s">
        <v>675</v>
      </c>
      <c r="D289" s="138" t="s">
        <v>560</v>
      </c>
      <c r="E289" s="136" t="s">
        <v>8</v>
      </c>
      <c r="F289" s="139">
        <v>9047</v>
      </c>
      <c r="M289" s="140"/>
    </row>
    <row r="290" spans="1:13" outlineLevel="3" x14ac:dyDescent="0.2">
      <c r="A290" s="136" t="s">
        <v>290</v>
      </c>
      <c r="B290" s="137" t="s">
        <v>289</v>
      </c>
      <c r="C290" s="136" t="s">
        <v>675</v>
      </c>
      <c r="D290" s="138" t="s">
        <v>560</v>
      </c>
      <c r="E290" s="136" t="s">
        <v>9</v>
      </c>
      <c r="F290" s="139">
        <v>0</v>
      </c>
      <c r="M290" s="140"/>
    </row>
    <row r="291" spans="1:13" outlineLevel="3" x14ac:dyDescent="0.2">
      <c r="A291" s="136" t="s">
        <v>290</v>
      </c>
      <c r="B291" s="137" t="s">
        <v>289</v>
      </c>
      <c r="C291" s="136" t="s">
        <v>675</v>
      </c>
      <c r="D291" s="138" t="s">
        <v>560</v>
      </c>
      <c r="E291" s="136" t="s">
        <v>10</v>
      </c>
      <c r="F291" s="139">
        <v>0</v>
      </c>
      <c r="M291" s="140"/>
    </row>
    <row r="292" spans="1:13" outlineLevel="3" x14ac:dyDescent="0.2">
      <c r="A292" s="136" t="s">
        <v>290</v>
      </c>
      <c r="B292" s="137" t="s">
        <v>289</v>
      </c>
      <c r="C292" s="136" t="s">
        <v>675</v>
      </c>
      <c r="D292" s="138" t="s">
        <v>560</v>
      </c>
      <c r="E292" s="136" t="s">
        <v>11</v>
      </c>
      <c r="F292" s="139">
        <v>0</v>
      </c>
      <c r="M292" s="140"/>
    </row>
    <row r="293" spans="1:13" outlineLevel="3" x14ac:dyDescent="0.2">
      <c r="A293" s="136" t="s">
        <v>290</v>
      </c>
      <c r="B293" s="137" t="s">
        <v>289</v>
      </c>
      <c r="C293" s="136" t="s">
        <v>675</v>
      </c>
      <c r="D293" s="138" t="s">
        <v>560</v>
      </c>
      <c r="E293" s="136" t="s">
        <v>22</v>
      </c>
      <c r="F293" s="139">
        <v>5647</v>
      </c>
      <c r="M293" s="140"/>
    </row>
    <row r="294" spans="1:13" outlineLevel="2" x14ac:dyDescent="0.2">
      <c r="B294" s="137"/>
      <c r="C294" s="141" t="s">
        <v>676</v>
      </c>
      <c r="F294" s="139">
        <f>SUBTOTAL(9,F289:F293)</f>
        <v>14694</v>
      </c>
      <c r="M294" s="140"/>
    </row>
    <row r="295" spans="1:13" outlineLevel="3" x14ac:dyDescent="0.2">
      <c r="A295" s="136" t="s">
        <v>290</v>
      </c>
      <c r="B295" s="137" t="s">
        <v>289</v>
      </c>
      <c r="C295" s="136" t="s">
        <v>677</v>
      </c>
      <c r="D295" s="138" t="s">
        <v>560</v>
      </c>
      <c r="E295" s="136" t="s">
        <v>8</v>
      </c>
      <c r="F295" s="139">
        <v>2395</v>
      </c>
      <c r="M295" s="140"/>
    </row>
    <row r="296" spans="1:13" outlineLevel="3" x14ac:dyDescent="0.2">
      <c r="A296" s="136" t="s">
        <v>290</v>
      </c>
      <c r="B296" s="137" t="s">
        <v>289</v>
      </c>
      <c r="C296" s="136" t="s">
        <v>677</v>
      </c>
      <c r="D296" s="138" t="s">
        <v>560</v>
      </c>
      <c r="E296" s="136" t="s">
        <v>9</v>
      </c>
      <c r="F296" s="139">
        <v>0</v>
      </c>
      <c r="M296" s="140"/>
    </row>
    <row r="297" spans="1:13" outlineLevel="3" x14ac:dyDescent="0.2">
      <c r="A297" s="136" t="s">
        <v>290</v>
      </c>
      <c r="B297" s="137" t="s">
        <v>289</v>
      </c>
      <c r="C297" s="136" t="s">
        <v>677</v>
      </c>
      <c r="D297" s="138" t="s">
        <v>560</v>
      </c>
      <c r="E297" s="136" t="s">
        <v>10</v>
      </c>
      <c r="F297" s="139">
        <v>0</v>
      </c>
      <c r="M297" s="140"/>
    </row>
    <row r="298" spans="1:13" outlineLevel="3" x14ac:dyDescent="0.2">
      <c r="A298" s="136" t="s">
        <v>290</v>
      </c>
      <c r="B298" s="137" t="s">
        <v>289</v>
      </c>
      <c r="C298" s="136" t="s">
        <v>677</v>
      </c>
      <c r="D298" s="138" t="s">
        <v>560</v>
      </c>
      <c r="E298" s="136" t="s">
        <v>11</v>
      </c>
      <c r="F298" s="139">
        <v>0</v>
      </c>
      <c r="M298" s="140"/>
    </row>
    <row r="299" spans="1:13" outlineLevel="3" x14ac:dyDescent="0.2">
      <c r="A299" s="136" t="s">
        <v>290</v>
      </c>
      <c r="B299" s="137" t="s">
        <v>289</v>
      </c>
      <c r="C299" s="136" t="s">
        <v>677</v>
      </c>
      <c r="D299" s="138" t="s">
        <v>560</v>
      </c>
      <c r="E299" s="136" t="s">
        <v>22</v>
      </c>
      <c r="F299" s="139">
        <v>1495</v>
      </c>
      <c r="M299" s="140"/>
    </row>
    <row r="300" spans="1:13" outlineLevel="2" x14ac:dyDescent="0.2">
      <c r="B300" s="137"/>
      <c r="C300" s="141" t="s">
        <v>678</v>
      </c>
      <c r="F300" s="139">
        <f>SUBTOTAL(9,F295:F299)</f>
        <v>3890</v>
      </c>
      <c r="M300" s="140"/>
    </row>
    <row r="301" spans="1:13" outlineLevel="3" x14ac:dyDescent="0.2">
      <c r="A301" s="136" t="s">
        <v>290</v>
      </c>
      <c r="B301" s="137" t="s">
        <v>289</v>
      </c>
      <c r="C301" s="136" t="s">
        <v>679</v>
      </c>
      <c r="D301" s="138" t="s">
        <v>560</v>
      </c>
      <c r="E301" s="136" t="s">
        <v>8</v>
      </c>
      <c r="F301" s="139">
        <v>1750</v>
      </c>
      <c r="M301" s="140"/>
    </row>
    <row r="302" spans="1:13" outlineLevel="3" x14ac:dyDescent="0.2">
      <c r="A302" s="136" t="s">
        <v>290</v>
      </c>
      <c r="B302" s="137" t="s">
        <v>289</v>
      </c>
      <c r="C302" s="136" t="s">
        <v>679</v>
      </c>
      <c r="D302" s="138" t="s">
        <v>560</v>
      </c>
      <c r="E302" s="136" t="s">
        <v>9</v>
      </c>
      <c r="F302" s="139">
        <v>0</v>
      </c>
      <c r="M302" s="140"/>
    </row>
    <row r="303" spans="1:13" outlineLevel="3" x14ac:dyDescent="0.2">
      <c r="A303" s="136" t="s">
        <v>290</v>
      </c>
      <c r="B303" s="137" t="s">
        <v>289</v>
      </c>
      <c r="C303" s="136" t="s">
        <v>679</v>
      </c>
      <c r="D303" s="138" t="s">
        <v>560</v>
      </c>
      <c r="E303" s="136" t="s">
        <v>10</v>
      </c>
      <c r="F303" s="139">
        <v>0</v>
      </c>
      <c r="M303" s="140"/>
    </row>
    <row r="304" spans="1:13" outlineLevel="3" x14ac:dyDescent="0.2">
      <c r="A304" s="136" t="s">
        <v>290</v>
      </c>
      <c r="B304" s="137" t="s">
        <v>289</v>
      </c>
      <c r="C304" s="136" t="s">
        <v>679</v>
      </c>
      <c r="D304" s="138" t="s">
        <v>560</v>
      </c>
      <c r="E304" s="136" t="s">
        <v>11</v>
      </c>
      <c r="F304" s="139">
        <v>0</v>
      </c>
      <c r="M304" s="140"/>
    </row>
    <row r="305" spans="1:13" outlineLevel="3" x14ac:dyDescent="0.2">
      <c r="A305" s="136" t="s">
        <v>290</v>
      </c>
      <c r="B305" s="137" t="s">
        <v>289</v>
      </c>
      <c r="C305" s="136" t="s">
        <v>679</v>
      </c>
      <c r="D305" s="138" t="s">
        <v>560</v>
      </c>
      <c r="E305" s="136" t="s">
        <v>22</v>
      </c>
      <c r="F305" s="139">
        <v>1093</v>
      </c>
      <c r="M305" s="140"/>
    </row>
    <row r="306" spans="1:13" outlineLevel="2" x14ac:dyDescent="0.2">
      <c r="B306" s="137"/>
      <c r="C306" s="141" t="s">
        <v>680</v>
      </c>
      <c r="F306" s="139">
        <f>SUBTOTAL(9,F301:F305)</f>
        <v>2843</v>
      </c>
      <c r="M306" s="140"/>
    </row>
    <row r="307" spans="1:13" outlineLevel="3" x14ac:dyDescent="0.2">
      <c r="A307" s="136" t="s">
        <v>290</v>
      </c>
      <c r="B307" s="137" t="s">
        <v>289</v>
      </c>
      <c r="C307" s="136" t="s">
        <v>681</v>
      </c>
      <c r="D307" s="138" t="s">
        <v>560</v>
      </c>
      <c r="E307" s="136" t="s">
        <v>8</v>
      </c>
      <c r="F307" s="139">
        <v>1313</v>
      </c>
      <c r="M307" s="140"/>
    </row>
    <row r="308" spans="1:13" outlineLevel="3" x14ac:dyDescent="0.2">
      <c r="A308" s="136" t="s">
        <v>290</v>
      </c>
      <c r="B308" s="137" t="s">
        <v>289</v>
      </c>
      <c r="C308" s="136" t="s">
        <v>681</v>
      </c>
      <c r="D308" s="138" t="s">
        <v>560</v>
      </c>
      <c r="E308" s="136" t="s">
        <v>9</v>
      </c>
      <c r="F308" s="139">
        <v>0</v>
      </c>
      <c r="M308" s="140"/>
    </row>
    <row r="309" spans="1:13" outlineLevel="3" x14ac:dyDescent="0.2">
      <c r="A309" s="136" t="s">
        <v>290</v>
      </c>
      <c r="B309" s="137" t="s">
        <v>289</v>
      </c>
      <c r="C309" s="136" t="s">
        <v>681</v>
      </c>
      <c r="D309" s="138" t="s">
        <v>560</v>
      </c>
      <c r="E309" s="136" t="s">
        <v>10</v>
      </c>
      <c r="F309" s="139">
        <v>0</v>
      </c>
      <c r="M309" s="140"/>
    </row>
    <row r="310" spans="1:13" outlineLevel="3" x14ac:dyDescent="0.2">
      <c r="A310" s="136" t="s">
        <v>290</v>
      </c>
      <c r="B310" s="137" t="s">
        <v>289</v>
      </c>
      <c r="C310" s="136" t="s">
        <v>681</v>
      </c>
      <c r="D310" s="138" t="s">
        <v>560</v>
      </c>
      <c r="E310" s="136" t="s">
        <v>11</v>
      </c>
      <c r="F310" s="139">
        <v>0</v>
      </c>
      <c r="M310" s="140"/>
    </row>
    <row r="311" spans="1:13" outlineLevel="3" x14ac:dyDescent="0.2">
      <c r="A311" s="136" t="s">
        <v>290</v>
      </c>
      <c r="B311" s="137" t="s">
        <v>289</v>
      </c>
      <c r="C311" s="136" t="s">
        <v>681</v>
      </c>
      <c r="D311" s="138" t="s">
        <v>560</v>
      </c>
      <c r="E311" s="136" t="s">
        <v>22</v>
      </c>
      <c r="F311" s="139">
        <v>819</v>
      </c>
      <c r="M311" s="140"/>
    </row>
    <row r="312" spans="1:13" outlineLevel="2" x14ac:dyDescent="0.2">
      <c r="B312" s="137"/>
      <c r="C312" s="141" t="s">
        <v>682</v>
      </c>
      <c r="F312" s="139">
        <f>SUBTOTAL(9,F307:F311)</f>
        <v>2132</v>
      </c>
      <c r="M312" s="140"/>
    </row>
    <row r="313" spans="1:13" outlineLevel="3" x14ac:dyDescent="0.2">
      <c r="A313" s="136" t="s">
        <v>290</v>
      </c>
      <c r="B313" s="137" t="s">
        <v>289</v>
      </c>
      <c r="C313" s="136" t="s">
        <v>683</v>
      </c>
      <c r="D313" s="138" t="s">
        <v>560</v>
      </c>
      <c r="E313" s="136" t="s">
        <v>8</v>
      </c>
      <c r="F313" s="139">
        <v>5159</v>
      </c>
      <c r="M313" s="140"/>
    </row>
    <row r="314" spans="1:13" outlineLevel="3" x14ac:dyDescent="0.2">
      <c r="A314" s="136" t="s">
        <v>290</v>
      </c>
      <c r="B314" s="137" t="s">
        <v>289</v>
      </c>
      <c r="C314" s="136" t="s">
        <v>683</v>
      </c>
      <c r="D314" s="138" t="s">
        <v>560</v>
      </c>
      <c r="E314" s="136" t="s">
        <v>9</v>
      </c>
      <c r="F314" s="139">
        <v>0</v>
      </c>
      <c r="M314" s="140"/>
    </row>
    <row r="315" spans="1:13" outlineLevel="3" x14ac:dyDescent="0.2">
      <c r="A315" s="136" t="s">
        <v>290</v>
      </c>
      <c r="B315" s="137" t="s">
        <v>289</v>
      </c>
      <c r="C315" s="136" t="s">
        <v>683</v>
      </c>
      <c r="D315" s="138" t="s">
        <v>560</v>
      </c>
      <c r="E315" s="136" t="s">
        <v>10</v>
      </c>
      <c r="F315" s="139">
        <v>0</v>
      </c>
      <c r="M315" s="140"/>
    </row>
    <row r="316" spans="1:13" outlineLevel="3" x14ac:dyDescent="0.2">
      <c r="A316" s="136" t="s">
        <v>290</v>
      </c>
      <c r="B316" s="137" t="s">
        <v>289</v>
      </c>
      <c r="C316" s="136" t="s">
        <v>683</v>
      </c>
      <c r="D316" s="138" t="s">
        <v>560</v>
      </c>
      <c r="E316" s="136" t="s">
        <v>11</v>
      </c>
      <c r="F316" s="139">
        <v>0</v>
      </c>
      <c r="M316" s="140"/>
    </row>
    <row r="317" spans="1:13" outlineLevel="3" x14ac:dyDescent="0.2">
      <c r="A317" s="136" t="s">
        <v>290</v>
      </c>
      <c r="B317" s="137" t="s">
        <v>289</v>
      </c>
      <c r="C317" s="136" t="s">
        <v>683</v>
      </c>
      <c r="D317" s="138" t="s">
        <v>560</v>
      </c>
      <c r="E317" s="136" t="s">
        <v>22</v>
      </c>
      <c r="F317" s="139">
        <v>3220</v>
      </c>
      <c r="M317" s="140"/>
    </row>
    <row r="318" spans="1:13" outlineLevel="2" x14ac:dyDescent="0.2">
      <c r="B318" s="137"/>
      <c r="C318" s="141" t="s">
        <v>684</v>
      </c>
      <c r="F318" s="139">
        <f>SUBTOTAL(9,F313:F317)</f>
        <v>8379</v>
      </c>
      <c r="M318" s="140"/>
    </row>
    <row r="319" spans="1:13" outlineLevel="3" x14ac:dyDescent="0.2">
      <c r="A319" s="136" t="s">
        <v>290</v>
      </c>
      <c r="B319" s="137" t="s">
        <v>289</v>
      </c>
      <c r="C319" s="136" t="s">
        <v>685</v>
      </c>
      <c r="D319" s="138" t="s">
        <v>560</v>
      </c>
      <c r="E319" s="136" t="s">
        <v>8</v>
      </c>
      <c r="F319" s="139">
        <v>867</v>
      </c>
      <c r="M319" s="140"/>
    </row>
    <row r="320" spans="1:13" outlineLevel="3" x14ac:dyDescent="0.2">
      <c r="A320" s="136" t="s">
        <v>290</v>
      </c>
      <c r="B320" s="137" t="s">
        <v>289</v>
      </c>
      <c r="C320" s="136" t="s">
        <v>685</v>
      </c>
      <c r="D320" s="138" t="s">
        <v>560</v>
      </c>
      <c r="E320" s="136" t="s">
        <v>9</v>
      </c>
      <c r="F320" s="139">
        <v>0</v>
      </c>
      <c r="M320" s="140"/>
    </row>
    <row r="321" spans="1:13" outlineLevel="3" x14ac:dyDescent="0.2">
      <c r="A321" s="136" t="s">
        <v>290</v>
      </c>
      <c r="B321" s="137" t="s">
        <v>289</v>
      </c>
      <c r="C321" s="136" t="s">
        <v>685</v>
      </c>
      <c r="D321" s="138" t="s">
        <v>560</v>
      </c>
      <c r="E321" s="136" t="s">
        <v>10</v>
      </c>
      <c r="F321" s="139">
        <v>0</v>
      </c>
      <c r="M321" s="140"/>
    </row>
    <row r="322" spans="1:13" outlineLevel="3" x14ac:dyDescent="0.2">
      <c r="A322" s="136" t="s">
        <v>290</v>
      </c>
      <c r="B322" s="137" t="s">
        <v>289</v>
      </c>
      <c r="C322" s="136" t="s">
        <v>685</v>
      </c>
      <c r="D322" s="138" t="s">
        <v>560</v>
      </c>
      <c r="E322" s="136" t="s">
        <v>11</v>
      </c>
      <c r="F322" s="139">
        <v>0</v>
      </c>
      <c r="M322" s="140"/>
    </row>
    <row r="323" spans="1:13" outlineLevel="3" x14ac:dyDescent="0.2">
      <c r="A323" s="136" t="s">
        <v>290</v>
      </c>
      <c r="B323" s="137" t="s">
        <v>289</v>
      </c>
      <c r="C323" s="136" t="s">
        <v>685</v>
      </c>
      <c r="D323" s="138" t="s">
        <v>560</v>
      </c>
      <c r="E323" s="136" t="s">
        <v>22</v>
      </c>
      <c r="F323" s="139">
        <v>542</v>
      </c>
      <c r="M323" s="140"/>
    </row>
    <row r="324" spans="1:13" outlineLevel="2" x14ac:dyDescent="0.2">
      <c r="B324" s="137"/>
      <c r="C324" s="141" t="s">
        <v>686</v>
      </c>
      <c r="F324" s="139">
        <f>SUBTOTAL(9,F319:F323)</f>
        <v>1409</v>
      </c>
      <c r="M324" s="140"/>
    </row>
    <row r="325" spans="1:13" outlineLevel="1" x14ac:dyDescent="0.2">
      <c r="B325" s="142" t="s">
        <v>687</v>
      </c>
      <c r="F325" s="139">
        <f>SUBTOTAL(9,F277:F323)</f>
        <v>37611</v>
      </c>
      <c r="M325" s="140"/>
    </row>
    <row r="326" spans="1:13" outlineLevel="3" x14ac:dyDescent="0.2">
      <c r="A326" s="136" t="s">
        <v>229</v>
      </c>
      <c r="B326" s="137" t="s">
        <v>228</v>
      </c>
      <c r="C326" s="136" t="s">
        <v>688</v>
      </c>
      <c r="D326" s="138" t="s">
        <v>577</v>
      </c>
      <c r="E326" s="136" t="s">
        <v>8</v>
      </c>
      <c r="F326" s="139">
        <v>277</v>
      </c>
      <c r="M326" s="140"/>
    </row>
    <row r="327" spans="1:13" outlineLevel="3" x14ac:dyDescent="0.2">
      <c r="A327" s="136" t="s">
        <v>229</v>
      </c>
      <c r="B327" s="137" t="s">
        <v>228</v>
      </c>
      <c r="C327" s="136" t="s">
        <v>688</v>
      </c>
      <c r="D327" s="138" t="s">
        <v>577</v>
      </c>
      <c r="E327" s="136" t="s">
        <v>9</v>
      </c>
      <c r="F327" s="139">
        <v>263</v>
      </c>
      <c r="M327" s="140"/>
    </row>
    <row r="328" spans="1:13" outlineLevel="3" x14ac:dyDescent="0.2">
      <c r="A328" s="136" t="s">
        <v>229</v>
      </c>
      <c r="B328" s="137" t="s">
        <v>228</v>
      </c>
      <c r="C328" s="136" t="s">
        <v>688</v>
      </c>
      <c r="D328" s="138" t="s">
        <v>577</v>
      </c>
      <c r="E328" s="136" t="s">
        <v>12</v>
      </c>
      <c r="F328" s="139">
        <v>29</v>
      </c>
      <c r="M328" s="140"/>
    </row>
    <row r="329" spans="1:13" outlineLevel="2" x14ac:dyDescent="0.2">
      <c r="B329" s="137"/>
      <c r="C329" s="141" t="s">
        <v>689</v>
      </c>
      <c r="F329" s="139">
        <f>SUBTOTAL(9,F326:F328)</f>
        <v>569</v>
      </c>
      <c r="M329" s="140"/>
    </row>
    <row r="330" spans="1:13" outlineLevel="1" x14ac:dyDescent="0.2">
      <c r="B330" s="142" t="s">
        <v>690</v>
      </c>
      <c r="F330" s="139">
        <f>SUBTOTAL(9,F326:F328)</f>
        <v>569</v>
      </c>
      <c r="M330" s="140"/>
    </row>
    <row r="331" spans="1:13" outlineLevel="3" x14ac:dyDescent="0.2">
      <c r="A331" s="136" t="s">
        <v>231</v>
      </c>
      <c r="B331" s="137" t="s">
        <v>230</v>
      </c>
      <c r="C331" s="136" t="s">
        <v>691</v>
      </c>
      <c r="D331" s="138" t="s">
        <v>577</v>
      </c>
      <c r="E331" s="136" t="s">
        <v>12</v>
      </c>
      <c r="F331" s="139">
        <v>456</v>
      </c>
      <c r="M331" s="140"/>
    </row>
    <row r="332" spans="1:13" outlineLevel="3" x14ac:dyDescent="0.2">
      <c r="A332" s="136" t="s">
        <v>231</v>
      </c>
      <c r="B332" s="137" t="s">
        <v>230</v>
      </c>
      <c r="C332" s="136" t="s">
        <v>691</v>
      </c>
      <c r="D332" s="138" t="s">
        <v>577</v>
      </c>
      <c r="E332" s="136" t="s">
        <v>19</v>
      </c>
      <c r="F332" s="139">
        <v>22</v>
      </c>
      <c r="M332" s="140"/>
    </row>
    <row r="333" spans="1:13" outlineLevel="2" x14ac:dyDescent="0.2">
      <c r="B333" s="137"/>
      <c r="C333" s="141" t="s">
        <v>692</v>
      </c>
      <c r="F333" s="139">
        <f>SUBTOTAL(9,F331:F332)</f>
        <v>478</v>
      </c>
      <c r="M333" s="140"/>
    </row>
    <row r="334" spans="1:13" outlineLevel="1" x14ac:dyDescent="0.2">
      <c r="B334" s="142" t="s">
        <v>693</v>
      </c>
      <c r="F334" s="139">
        <f>SUBTOTAL(9,F331:F332)</f>
        <v>478</v>
      </c>
      <c r="M334" s="140"/>
    </row>
    <row r="335" spans="1:13" outlineLevel="3" x14ac:dyDescent="0.2">
      <c r="A335" s="136" t="s">
        <v>233</v>
      </c>
      <c r="B335" s="137" t="s">
        <v>232</v>
      </c>
      <c r="C335" s="136" t="s">
        <v>694</v>
      </c>
      <c r="D335" s="138" t="s">
        <v>577</v>
      </c>
      <c r="E335" s="136" t="s">
        <v>8</v>
      </c>
      <c r="F335" s="139">
        <v>608</v>
      </c>
      <c r="M335" s="140"/>
    </row>
    <row r="336" spans="1:13" outlineLevel="3" x14ac:dyDescent="0.2">
      <c r="A336" s="136" t="s">
        <v>233</v>
      </c>
      <c r="B336" s="137" t="s">
        <v>232</v>
      </c>
      <c r="C336" s="136" t="s">
        <v>694</v>
      </c>
      <c r="D336" s="138" t="s">
        <v>577</v>
      </c>
      <c r="E336" s="136" t="s">
        <v>9</v>
      </c>
      <c r="F336" s="139">
        <v>1100</v>
      </c>
      <c r="M336" s="140"/>
    </row>
    <row r="337" spans="1:13" outlineLevel="3" x14ac:dyDescent="0.2">
      <c r="A337" s="136" t="s">
        <v>233</v>
      </c>
      <c r="B337" s="137" t="s">
        <v>232</v>
      </c>
      <c r="C337" s="136" t="s">
        <v>694</v>
      </c>
      <c r="D337" s="138" t="s">
        <v>577</v>
      </c>
      <c r="E337" s="136" t="s">
        <v>12</v>
      </c>
      <c r="F337" s="139">
        <v>2</v>
      </c>
      <c r="M337" s="140"/>
    </row>
    <row r="338" spans="1:13" outlineLevel="2" x14ac:dyDescent="0.2">
      <c r="B338" s="137"/>
      <c r="C338" s="141" t="s">
        <v>695</v>
      </c>
      <c r="F338" s="139">
        <f>SUBTOTAL(9,F335:F337)</f>
        <v>1710</v>
      </c>
      <c r="M338" s="140"/>
    </row>
    <row r="339" spans="1:13" outlineLevel="1" x14ac:dyDescent="0.2">
      <c r="B339" s="142" t="s">
        <v>696</v>
      </c>
      <c r="F339" s="139">
        <f>SUBTOTAL(9,F335:F337)</f>
        <v>1710</v>
      </c>
      <c r="M339" s="140"/>
    </row>
    <row r="340" spans="1:13" outlineLevel="3" x14ac:dyDescent="0.2">
      <c r="A340" s="136" t="s">
        <v>235</v>
      </c>
      <c r="B340" s="137" t="s">
        <v>234</v>
      </c>
      <c r="C340" s="136" t="s">
        <v>697</v>
      </c>
      <c r="D340" s="138" t="s">
        <v>577</v>
      </c>
      <c r="E340" s="136" t="s">
        <v>8</v>
      </c>
      <c r="F340" s="139">
        <v>795</v>
      </c>
      <c r="M340" s="140"/>
    </row>
    <row r="341" spans="1:13" outlineLevel="3" x14ac:dyDescent="0.2">
      <c r="A341" s="136" t="s">
        <v>235</v>
      </c>
      <c r="B341" s="137" t="s">
        <v>234</v>
      </c>
      <c r="C341" s="136" t="s">
        <v>697</v>
      </c>
      <c r="D341" s="138" t="s">
        <v>577</v>
      </c>
      <c r="E341" s="136" t="s">
        <v>12</v>
      </c>
      <c r="F341" s="139">
        <v>121</v>
      </c>
      <c r="M341" s="140"/>
    </row>
    <row r="342" spans="1:13" outlineLevel="2" x14ac:dyDescent="0.2">
      <c r="B342" s="137"/>
      <c r="C342" s="141" t="s">
        <v>698</v>
      </c>
      <c r="F342" s="139">
        <f>SUBTOTAL(9,F340:F341)</f>
        <v>916</v>
      </c>
      <c r="M342" s="140"/>
    </row>
    <row r="343" spans="1:13" outlineLevel="1" x14ac:dyDescent="0.2">
      <c r="B343" s="142" t="s">
        <v>699</v>
      </c>
      <c r="F343" s="139">
        <f>SUBTOTAL(9,F340:F341)</f>
        <v>916</v>
      </c>
      <c r="M343" s="140"/>
    </row>
    <row r="344" spans="1:13" outlineLevel="3" x14ac:dyDescent="0.2">
      <c r="A344" s="136" t="s">
        <v>237</v>
      </c>
      <c r="B344" s="137" t="s">
        <v>236</v>
      </c>
      <c r="C344" s="136" t="s">
        <v>700</v>
      </c>
      <c r="D344" s="138" t="s">
        <v>577</v>
      </c>
      <c r="E344" s="136" t="s">
        <v>8</v>
      </c>
      <c r="F344" s="139">
        <v>64</v>
      </c>
      <c r="M344" s="140"/>
    </row>
    <row r="345" spans="1:13" outlineLevel="2" x14ac:dyDescent="0.2">
      <c r="B345" s="137"/>
      <c r="C345" s="141" t="s">
        <v>701</v>
      </c>
      <c r="F345" s="139">
        <f>SUBTOTAL(9,F344:F344)</f>
        <v>64</v>
      </c>
      <c r="M345" s="140"/>
    </row>
    <row r="346" spans="1:13" outlineLevel="1" x14ac:dyDescent="0.2">
      <c r="B346" s="142" t="s">
        <v>702</v>
      </c>
      <c r="F346" s="139">
        <f>SUBTOTAL(9,F344:F344)</f>
        <v>64</v>
      </c>
      <c r="M346" s="140"/>
    </row>
    <row r="347" spans="1:13" outlineLevel="3" x14ac:dyDescent="0.2">
      <c r="A347" s="136" t="s">
        <v>292</v>
      </c>
      <c r="B347" s="137" t="s">
        <v>291</v>
      </c>
      <c r="C347" s="136" t="s">
        <v>703</v>
      </c>
      <c r="D347" s="138" t="s">
        <v>560</v>
      </c>
      <c r="E347" s="136" t="s">
        <v>8</v>
      </c>
      <c r="F347" s="139">
        <v>0</v>
      </c>
      <c r="M347" s="140"/>
    </row>
    <row r="348" spans="1:13" outlineLevel="3" x14ac:dyDescent="0.2">
      <c r="A348" s="136" t="s">
        <v>292</v>
      </c>
      <c r="B348" s="137" t="s">
        <v>291</v>
      </c>
      <c r="C348" s="136" t="s">
        <v>703</v>
      </c>
      <c r="D348" s="138" t="s">
        <v>560</v>
      </c>
      <c r="E348" s="136" t="s">
        <v>9</v>
      </c>
      <c r="F348" s="139">
        <v>0</v>
      </c>
      <c r="M348" s="140"/>
    </row>
    <row r="349" spans="1:13" outlineLevel="3" x14ac:dyDescent="0.2">
      <c r="A349" s="136" t="s">
        <v>292</v>
      </c>
      <c r="B349" s="137" t="s">
        <v>291</v>
      </c>
      <c r="C349" s="136" t="s">
        <v>703</v>
      </c>
      <c r="D349" s="138" t="s">
        <v>560</v>
      </c>
      <c r="E349" s="136" t="s">
        <v>10</v>
      </c>
      <c r="F349" s="139">
        <v>7807</v>
      </c>
      <c r="M349" s="140"/>
    </row>
    <row r="350" spans="1:13" outlineLevel="3" x14ac:dyDescent="0.2">
      <c r="A350" s="136" t="s">
        <v>292</v>
      </c>
      <c r="B350" s="137" t="s">
        <v>291</v>
      </c>
      <c r="C350" s="136" t="s">
        <v>703</v>
      </c>
      <c r="D350" s="138" t="s">
        <v>560</v>
      </c>
      <c r="E350" s="136" t="s">
        <v>11</v>
      </c>
      <c r="F350" s="139">
        <v>0</v>
      </c>
      <c r="M350" s="140"/>
    </row>
    <row r="351" spans="1:13" outlineLevel="3" x14ac:dyDescent="0.2">
      <c r="A351" s="136" t="s">
        <v>292</v>
      </c>
      <c r="B351" s="137" t="s">
        <v>291</v>
      </c>
      <c r="C351" s="136" t="s">
        <v>703</v>
      </c>
      <c r="D351" s="138" t="s">
        <v>560</v>
      </c>
      <c r="E351" s="136" t="s">
        <v>22</v>
      </c>
      <c r="F351" s="139">
        <v>4873</v>
      </c>
      <c r="M351" s="140"/>
    </row>
    <row r="352" spans="1:13" outlineLevel="2" x14ac:dyDescent="0.2">
      <c r="B352" s="137"/>
      <c r="C352" s="141" t="s">
        <v>704</v>
      </c>
      <c r="F352" s="139">
        <f>SUBTOTAL(9,F347:F351)</f>
        <v>12680</v>
      </c>
      <c r="M352" s="140"/>
    </row>
    <row r="353" spans="1:13" outlineLevel="1" x14ac:dyDescent="0.2">
      <c r="B353" s="142" t="s">
        <v>705</v>
      </c>
      <c r="F353" s="139">
        <f>SUBTOTAL(9,F347:F351)</f>
        <v>12680</v>
      </c>
      <c r="M353" s="140"/>
    </row>
    <row r="354" spans="1:13" outlineLevel="3" x14ac:dyDescent="0.2">
      <c r="A354" s="136" t="s">
        <v>294</v>
      </c>
      <c r="B354" s="137" t="s">
        <v>293</v>
      </c>
      <c r="C354" s="136" t="s">
        <v>706</v>
      </c>
      <c r="D354" s="138" t="s">
        <v>560</v>
      </c>
      <c r="E354" s="136" t="s">
        <v>8</v>
      </c>
      <c r="F354" s="139">
        <v>489</v>
      </c>
      <c r="M354" s="140"/>
    </row>
    <row r="355" spans="1:13" outlineLevel="3" x14ac:dyDescent="0.2">
      <c r="A355" s="136" t="s">
        <v>294</v>
      </c>
      <c r="B355" s="137" t="s">
        <v>293</v>
      </c>
      <c r="C355" s="136" t="s">
        <v>706</v>
      </c>
      <c r="D355" s="138" t="s">
        <v>560</v>
      </c>
      <c r="E355" s="136" t="s">
        <v>9</v>
      </c>
      <c r="F355" s="139">
        <v>0</v>
      </c>
      <c r="M355" s="140"/>
    </row>
    <row r="356" spans="1:13" outlineLevel="3" x14ac:dyDescent="0.2">
      <c r="A356" s="136" t="s">
        <v>294</v>
      </c>
      <c r="B356" s="137" t="s">
        <v>293</v>
      </c>
      <c r="C356" s="136" t="s">
        <v>706</v>
      </c>
      <c r="D356" s="138" t="s">
        <v>560</v>
      </c>
      <c r="E356" s="136" t="s">
        <v>10</v>
      </c>
      <c r="F356" s="139">
        <v>0</v>
      </c>
      <c r="M356" s="140"/>
    </row>
    <row r="357" spans="1:13" outlineLevel="3" x14ac:dyDescent="0.2">
      <c r="A357" s="136" t="s">
        <v>294</v>
      </c>
      <c r="B357" s="137" t="s">
        <v>293</v>
      </c>
      <c r="C357" s="136" t="s">
        <v>706</v>
      </c>
      <c r="D357" s="138" t="s">
        <v>560</v>
      </c>
      <c r="E357" s="136" t="s">
        <v>11</v>
      </c>
      <c r="F357" s="139">
        <v>0</v>
      </c>
      <c r="M357" s="140"/>
    </row>
    <row r="358" spans="1:13" outlineLevel="3" x14ac:dyDescent="0.2">
      <c r="A358" s="136" t="s">
        <v>294</v>
      </c>
      <c r="B358" s="137" t="s">
        <v>293</v>
      </c>
      <c r="C358" s="136" t="s">
        <v>706</v>
      </c>
      <c r="D358" s="138" t="s">
        <v>560</v>
      </c>
      <c r="E358" s="136" t="s">
        <v>22</v>
      </c>
      <c r="F358" s="139">
        <v>306</v>
      </c>
      <c r="M358" s="140"/>
    </row>
    <row r="359" spans="1:13" outlineLevel="2" x14ac:dyDescent="0.2">
      <c r="B359" s="137"/>
      <c r="C359" s="141" t="s">
        <v>707</v>
      </c>
      <c r="F359" s="139">
        <f>SUBTOTAL(9,F354:F358)</f>
        <v>795</v>
      </c>
      <c r="M359" s="140"/>
    </row>
    <row r="360" spans="1:13" outlineLevel="1" x14ac:dyDescent="0.2">
      <c r="B360" s="142" t="s">
        <v>708</v>
      </c>
      <c r="F360" s="139">
        <f>SUBTOTAL(9,F354:F358)</f>
        <v>795</v>
      </c>
      <c r="M360" s="140"/>
    </row>
    <row r="361" spans="1:13" outlineLevel="3" x14ac:dyDescent="0.2">
      <c r="A361" s="136" t="s">
        <v>70</v>
      </c>
      <c r="B361" s="137" t="s">
        <v>69</v>
      </c>
      <c r="C361" s="136" t="s">
        <v>569</v>
      </c>
      <c r="D361" s="138" t="s">
        <v>560</v>
      </c>
      <c r="E361" s="136" t="s">
        <v>8</v>
      </c>
      <c r="F361" s="139">
        <v>14182</v>
      </c>
      <c r="M361" s="140"/>
    </row>
    <row r="362" spans="1:13" outlineLevel="3" x14ac:dyDescent="0.2">
      <c r="A362" s="136" t="s">
        <v>70</v>
      </c>
      <c r="B362" s="137" t="s">
        <v>69</v>
      </c>
      <c r="C362" s="136" t="s">
        <v>569</v>
      </c>
      <c r="D362" s="138" t="s">
        <v>560</v>
      </c>
      <c r="E362" s="136" t="s">
        <v>9</v>
      </c>
      <c r="F362" s="139">
        <v>0</v>
      </c>
      <c r="M362" s="140"/>
    </row>
    <row r="363" spans="1:13" outlineLevel="3" x14ac:dyDescent="0.2">
      <c r="A363" s="136" t="s">
        <v>70</v>
      </c>
      <c r="B363" s="137" t="s">
        <v>69</v>
      </c>
      <c r="C363" s="136" t="s">
        <v>569</v>
      </c>
      <c r="D363" s="138" t="s">
        <v>560</v>
      </c>
      <c r="E363" s="136" t="s">
        <v>10</v>
      </c>
      <c r="F363" s="139">
        <v>0</v>
      </c>
      <c r="M363" s="140"/>
    </row>
    <row r="364" spans="1:13" outlineLevel="3" x14ac:dyDescent="0.2">
      <c r="A364" s="136" t="s">
        <v>70</v>
      </c>
      <c r="B364" s="137" t="s">
        <v>69</v>
      </c>
      <c r="C364" s="136" t="s">
        <v>569</v>
      </c>
      <c r="D364" s="138" t="s">
        <v>560</v>
      </c>
      <c r="E364" s="136" t="s">
        <v>11</v>
      </c>
      <c r="F364" s="139">
        <v>0</v>
      </c>
      <c r="M364" s="140"/>
    </row>
    <row r="365" spans="1:13" outlineLevel="3" x14ac:dyDescent="0.2">
      <c r="A365" s="136" t="s">
        <v>70</v>
      </c>
      <c r="B365" s="137" t="s">
        <v>69</v>
      </c>
      <c r="C365" s="136" t="s">
        <v>569</v>
      </c>
      <c r="D365" s="138" t="s">
        <v>560</v>
      </c>
      <c r="E365" s="136" t="s">
        <v>22</v>
      </c>
      <c r="F365" s="139">
        <v>8851</v>
      </c>
      <c r="M365" s="140"/>
    </row>
    <row r="366" spans="1:13" outlineLevel="2" x14ac:dyDescent="0.2">
      <c r="B366" s="137"/>
      <c r="C366" s="141" t="s">
        <v>570</v>
      </c>
      <c r="F366" s="139">
        <f>SUBTOTAL(9,F361:F365)</f>
        <v>23033</v>
      </c>
      <c r="M366" s="140"/>
    </row>
    <row r="367" spans="1:13" outlineLevel="1" x14ac:dyDescent="0.2">
      <c r="B367" s="142" t="s">
        <v>709</v>
      </c>
      <c r="F367" s="139">
        <f>SUBTOTAL(9,F361:F365)</f>
        <v>23033</v>
      </c>
      <c r="M367" s="140"/>
    </row>
    <row r="368" spans="1:13" outlineLevel="3" x14ac:dyDescent="0.2">
      <c r="A368" s="136" t="s">
        <v>70</v>
      </c>
      <c r="B368" s="137" t="s">
        <v>71</v>
      </c>
      <c r="C368" s="136" t="s">
        <v>566</v>
      </c>
      <c r="D368" s="138" t="s">
        <v>560</v>
      </c>
      <c r="E368" s="136" t="s">
        <v>8</v>
      </c>
      <c r="F368" s="139">
        <v>8494</v>
      </c>
      <c r="M368" s="140"/>
    </row>
    <row r="369" spans="1:13" outlineLevel="3" x14ac:dyDescent="0.2">
      <c r="A369" s="136" t="s">
        <v>70</v>
      </c>
      <c r="B369" s="137" t="s">
        <v>71</v>
      </c>
      <c r="C369" s="136" t="s">
        <v>566</v>
      </c>
      <c r="D369" s="138" t="s">
        <v>560</v>
      </c>
      <c r="E369" s="136" t="s">
        <v>9</v>
      </c>
      <c r="F369" s="139">
        <v>0</v>
      </c>
      <c r="M369" s="140"/>
    </row>
    <row r="370" spans="1:13" outlineLevel="3" x14ac:dyDescent="0.2">
      <c r="A370" s="136" t="s">
        <v>70</v>
      </c>
      <c r="B370" s="137" t="s">
        <v>71</v>
      </c>
      <c r="C370" s="136" t="s">
        <v>566</v>
      </c>
      <c r="D370" s="138" t="s">
        <v>560</v>
      </c>
      <c r="E370" s="136" t="s">
        <v>10</v>
      </c>
      <c r="F370" s="139">
        <v>0</v>
      </c>
      <c r="M370" s="140"/>
    </row>
    <row r="371" spans="1:13" outlineLevel="3" x14ac:dyDescent="0.2">
      <c r="A371" s="136" t="s">
        <v>70</v>
      </c>
      <c r="B371" s="137" t="s">
        <v>71</v>
      </c>
      <c r="C371" s="136" t="s">
        <v>566</v>
      </c>
      <c r="D371" s="138" t="s">
        <v>560</v>
      </c>
      <c r="E371" s="136" t="s">
        <v>11</v>
      </c>
      <c r="F371" s="139">
        <v>0</v>
      </c>
      <c r="M371" s="140"/>
    </row>
    <row r="372" spans="1:13" outlineLevel="3" x14ac:dyDescent="0.2">
      <c r="A372" s="136" t="s">
        <v>70</v>
      </c>
      <c r="B372" s="137" t="s">
        <v>71</v>
      </c>
      <c r="C372" s="136" t="s">
        <v>566</v>
      </c>
      <c r="D372" s="138" t="s">
        <v>560</v>
      </c>
      <c r="E372" s="136" t="s">
        <v>22</v>
      </c>
      <c r="F372" s="139">
        <v>5301</v>
      </c>
      <c r="M372" s="140"/>
    </row>
    <row r="373" spans="1:13" outlineLevel="2" x14ac:dyDescent="0.2">
      <c r="B373" s="137"/>
      <c r="C373" s="141" t="s">
        <v>567</v>
      </c>
      <c r="F373" s="139">
        <f>SUBTOTAL(9,F368:F372)</f>
        <v>13795</v>
      </c>
      <c r="M373" s="140"/>
    </row>
    <row r="374" spans="1:13" outlineLevel="1" x14ac:dyDescent="0.2">
      <c r="B374" s="142" t="s">
        <v>710</v>
      </c>
      <c r="F374" s="139">
        <f>SUBTOTAL(9,F368:F372)</f>
        <v>13795</v>
      </c>
      <c r="M374" s="140"/>
    </row>
    <row r="375" spans="1:13" outlineLevel="3" x14ac:dyDescent="0.2">
      <c r="A375" s="136" t="s">
        <v>296</v>
      </c>
      <c r="B375" s="137" t="s">
        <v>295</v>
      </c>
      <c r="C375" s="136" t="s">
        <v>711</v>
      </c>
      <c r="D375" s="138" t="s">
        <v>560</v>
      </c>
      <c r="E375" s="136" t="s">
        <v>8</v>
      </c>
      <c r="F375" s="139">
        <v>0</v>
      </c>
      <c r="M375" s="140"/>
    </row>
    <row r="376" spans="1:13" outlineLevel="3" x14ac:dyDescent="0.2">
      <c r="A376" s="136" t="s">
        <v>296</v>
      </c>
      <c r="B376" s="137" t="s">
        <v>295</v>
      </c>
      <c r="C376" s="136" t="s">
        <v>711</v>
      </c>
      <c r="D376" s="138" t="s">
        <v>560</v>
      </c>
      <c r="E376" s="136" t="s">
        <v>9</v>
      </c>
      <c r="F376" s="139">
        <v>0</v>
      </c>
      <c r="M376" s="140"/>
    </row>
    <row r="377" spans="1:13" outlineLevel="3" x14ac:dyDescent="0.2">
      <c r="A377" s="136" t="s">
        <v>296</v>
      </c>
      <c r="B377" s="137" t="s">
        <v>295</v>
      </c>
      <c r="C377" s="136" t="s">
        <v>711</v>
      </c>
      <c r="D377" s="138" t="s">
        <v>560</v>
      </c>
      <c r="E377" s="136" t="s">
        <v>10</v>
      </c>
      <c r="F377" s="139">
        <v>7911</v>
      </c>
      <c r="M377" s="140"/>
    </row>
    <row r="378" spans="1:13" outlineLevel="3" x14ac:dyDescent="0.2">
      <c r="A378" s="136" t="s">
        <v>296</v>
      </c>
      <c r="B378" s="137" t="s">
        <v>295</v>
      </c>
      <c r="C378" s="136" t="s">
        <v>711</v>
      </c>
      <c r="D378" s="138" t="s">
        <v>560</v>
      </c>
      <c r="E378" s="136" t="s">
        <v>11</v>
      </c>
      <c r="F378" s="139">
        <v>0</v>
      </c>
      <c r="M378" s="140"/>
    </row>
    <row r="379" spans="1:13" outlineLevel="3" x14ac:dyDescent="0.2">
      <c r="A379" s="136" t="s">
        <v>296</v>
      </c>
      <c r="B379" s="137" t="s">
        <v>295</v>
      </c>
      <c r="C379" s="136" t="s">
        <v>711</v>
      </c>
      <c r="D379" s="138" t="s">
        <v>560</v>
      </c>
      <c r="E379" s="136" t="s">
        <v>22</v>
      </c>
      <c r="F379" s="139">
        <v>4937</v>
      </c>
      <c r="M379" s="140"/>
    </row>
    <row r="380" spans="1:13" outlineLevel="2" x14ac:dyDescent="0.2">
      <c r="B380" s="137"/>
      <c r="C380" s="141" t="s">
        <v>712</v>
      </c>
      <c r="F380" s="139">
        <f>SUBTOTAL(9,F375:F379)</f>
        <v>12848</v>
      </c>
      <c r="M380" s="140"/>
    </row>
    <row r="381" spans="1:13" outlineLevel="3" x14ac:dyDescent="0.2">
      <c r="A381" s="136" t="s">
        <v>296</v>
      </c>
      <c r="B381" s="137" t="s">
        <v>295</v>
      </c>
      <c r="C381" s="136" t="s">
        <v>713</v>
      </c>
      <c r="D381" s="138" t="s">
        <v>560</v>
      </c>
      <c r="E381" s="136" t="s">
        <v>8</v>
      </c>
      <c r="F381" s="139">
        <v>0</v>
      </c>
      <c r="M381" s="140"/>
    </row>
    <row r="382" spans="1:13" outlineLevel="3" x14ac:dyDescent="0.2">
      <c r="A382" s="136" t="s">
        <v>296</v>
      </c>
      <c r="B382" s="137" t="s">
        <v>295</v>
      </c>
      <c r="C382" s="136" t="s">
        <v>713</v>
      </c>
      <c r="D382" s="138" t="s">
        <v>560</v>
      </c>
      <c r="E382" s="136" t="s">
        <v>9</v>
      </c>
      <c r="F382" s="139">
        <v>0</v>
      </c>
      <c r="M382" s="140"/>
    </row>
    <row r="383" spans="1:13" outlineLevel="3" x14ac:dyDescent="0.2">
      <c r="A383" s="136" t="s">
        <v>296</v>
      </c>
      <c r="B383" s="137" t="s">
        <v>295</v>
      </c>
      <c r="C383" s="136" t="s">
        <v>713</v>
      </c>
      <c r="D383" s="138" t="s">
        <v>560</v>
      </c>
      <c r="E383" s="136" t="s">
        <v>10</v>
      </c>
      <c r="F383" s="139">
        <v>861</v>
      </c>
      <c r="M383" s="140"/>
    </row>
    <row r="384" spans="1:13" outlineLevel="3" x14ac:dyDescent="0.2">
      <c r="A384" s="136" t="s">
        <v>296</v>
      </c>
      <c r="B384" s="137" t="s">
        <v>295</v>
      </c>
      <c r="C384" s="136" t="s">
        <v>713</v>
      </c>
      <c r="D384" s="138" t="s">
        <v>560</v>
      </c>
      <c r="E384" s="136" t="s">
        <v>11</v>
      </c>
      <c r="F384" s="139">
        <v>0</v>
      </c>
      <c r="M384" s="140"/>
    </row>
    <row r="385" spans="1:13" outlineLevel="3" x14ac:dyDescent="0.2">
      <c r="A385" s="136" t="s">
        <v>296</v>
      </c>
      <c r="B385" s="137" t="s">
        <v>295</v>
      </c>
      <c r="C385" s="136" t="s">
        <v>713</v>
      </c>
      <c r="D385" s="138" t="s">
        <v>560</v>
      </c>
      <c r="E385" s="136" t="s">
        <v>22</v>
      </c>
      <c r="F385" s="139">
        <v>538</v>
      </c>
      <c r="M385" s="140"/>
    </row>
    <row r="386" spans="1:13" outlineLevel="2" x14ac:dyDescent="0.2">
      <c r="B386" s="137"/>
      <c r="C386" s="141" t="s">
        <v>714</v>
      </c>
      <c r="F386" s="139">
        <f>SUBTOTAL(9,F381:F385)</f>
        <v>1399</v>
      </c>
      <c r="M386" s="140"/>
    </row>
    <row r="387" spans="1:13" outlineLevel="1" x14ac:dyDescent="0.2">
      <c r="B387" s="142" t="s">
        <v>715</v>
      </c>
      <c r="F387" s="139">
        <f>SUBTOTAL(9,F375:F385)</f>
        <v>14247</v>
      </c>
      <c r="M387" s="140"/>
    </row>
    <row r="388" spans="1:13" outlineLevel="3" x14ac:dyDescent="0.2">
      <c r="A388" s="136" t="s">
        <v>239</v>
      </c>
      <c r="B388" s="137" t="s">
        <v>238</v>
      </c>
      <c r="C388" s="136" t="s">
        <v>716</v>
      </c>
      <c r="D388" s="138" t="s">
        <v>577</v>
      </c>
      <c r="E388" s="136" t="s">
        <v>8</v>
      </c>
      <c r="F388" s="139">
        <v>477</v>
      </c>
      <c r="M388" s="140"/>
    </row>
    <row r="389" spans="1:13" outlineLevel="2" x14ac:dyDescent="0.2">
      <c r="B389" s="137"/>
      <c r="C389" s="141" t="s">
        <v>717</v>
      </c>
      <c r="F389" s="139">
        <f>SUBTOTAL(9,F388:F388)</f>
        <v>477</v>
      </c>
      <c r="M389" s="140"/>
    </row>
    <row r="390" spans="1:13" outlineLevel="1" x14ac:dyDescent="0.2">
      <c r="B390" s="142" t="s">
        <v>718</v>
      </c>
      <c r="F390" s="139">
        <f>SUBTOTAL(9,F388:F388)</f>
        <v>477</v>
      </c>
      <c r="M390" s="140"/>
    </row>
    <row r="391" spans="1:13" outlineLevel="3" x14ac:dyDescent="0.2">
      <c r="A391" s="136" t="s">
        <v>241</v>
      </c>
      <c r="B391" s="137" t="s">
        <v>240</v>
      </c>
      <c r="C391" s="136" t="s">
        <v>719</v>
      </c>
      <c r="D391" s="138" t="s">
        <v>577</v>
      </c>
      <c r="E391" s="136" t="s">
        <v>8</v>
      </c>
      <c r="F391" s="139">
        <v>272</v>
      </c>
      <c r="M391" s="140"/>
    </row>
    <row r="392" spans="1:13" outlineLevel="3" x14ac:dyDescent="0.2">
      <c r="A392" s="136" t="s">
        <v>241</v>
      </c>
      <c r="B392" s="137" t="s">
        <v>240</v>
      </c>
      <c r="C392" s="136" t="s">
        <v>719</v>
      </c>
      <c r="D392" s="138" t="s">
        <v>577</v>
      </c>
      <c r="E392" s="136" t="s">
        <v>12</v>
      </c>
      <c r="F392" s="139">
        <v>9</v>
      </c>
      <c r="M392" s="140"/>
    </row>
    <row r="393" spans="1:13" outlineLevel="2" x14ac:dyDescent="0.2">
      <c r="B393" s="137"/>
      <c r="C393" s="141" t="s">
        <v>720</v>
      </c>
      <c r="F393" s="139">
        <f>SUBTOTAL(9,F391:F392)</f>
        <v>281</v>
      </c>
      <c r="M393" s="140"/>
    </row>
    <row r="394" spans="1:13" outlineLevel="1" x14ac:dyDescent="0.2">
      <c r="B394" s="142" t="s">
        <v>721</v>
      </c>
      <c r="F394" s="139">
        <f>SUBTOTAL(9,F391:F392)</f>
        <v>281</v>
      </c>
      <c r="M394" s="140"/>
    </row>
    <row r="395" spans="1:13" outlineLevel="3" x14ac:dyDescent="0.2">
      <c r="A395" s="136" t="s">
        <v>243</v>
      </c>
      <c r="B395" s="137" t="s">
        <v>242</v>
      </c>
      <c r="C395" s="136" t="s">
        <v>722</v>
      </c>
      <c r="D395" s="138" t="s">
        <v>577</v>
      </c>
      <c r="E395" s="136" t="s">
        <v>8</v>
      </c>
      <c r="F395" s="139">
        <v>165</v>
      </c>
      <c r="M395" s="140"/>
    </row>
    <row r="396" spans="1:13" outlineLevel="3" x14ac:dyDescent="0.2">
      <c r="A396" s="136" t="s">
        <v>243</v>
      </c>
      <c r="B396" s="137" t="s">
        <v>242</v>
      </c>
      <c r="C396" s="136" t="s">
        <v>722</v>
      </c>
      <c r="D396" s="138" t="s">
        <v>577</v>
      </c>
      <c r="E396" s="136" t="s">
        <v>9</v>
      </c>
      <c r="F396" s="139">
        <v>807</v>
      </c>
      <c r="M396" s="140"/>
    </row>
    <row r="397" spans="1:13" outlineLevel="3" x14ac:dyDescent="0.2">
      <c r="A397" s="136" t="s">
        <v>243</v>
      </c>
      <c r="B397" s="137" t="s">
        <v>242</v>
      </c>
      <c r="C397" s="136" t="s">
        <v>722</v>
      </c>
      <c r="D397" s="138" t="s">
        <v>577</v>
      </c>
      <c r="E397" s="136" t="s">
        <v>10</v>
      </c>
      <c r="F397" s="139">
        <v>329</v>
      </c>
      <c r="M397" s="140"/>
    </row>
    <row r="398" spans="1:13" outlineLevel="2" x14ac:dyDescent="0.2">
      <c r="B398" s="137"/>
      <c r="C398" s="141" t="s">
        <v>723</v>
      </c>
      <c r="F398" s="139">
        <f>SUBTOTAL(9,F395:F397)</f>
        <v>1301</v>
      </c>
      <c r="M398" s="140"/>
    </row>
    <row r="399" spans="1:13" outlineLevel="1" x14ac:dyDescent="0.2">
      <c r="B399" s="142" t="s">
        <v>724</v>
      </c>
      <c r="F399" s="139">
        <f>SUBTOTAL(9,F395:F397)</f>
        <v>1301</v>
      </c>
      <c r="M399" s="140"/>
    </row>
    <row r="400" spans="1:13" outlineLevel="3" x14ac:dyDescent="0.2">
      <c r="A400" s="136" t="s">
        <v>245</v>
      </c>
      <c r="B400" s="137" t="s">
        <v>244</v>
      </c>
      <c r="C400" s="136" t="s">
        <v>725</v>
      </c>
      <c r="D400" s="138" t="s">
        <v>577</v>
      </c>
      <c r="E400" s="136" t="s">
        <v>8</v>
      </c>
      <c r="F400" s="139">
        <v>935</v>
      </c>
      <c r="M400" s="140"/>
    </row>
    <row r="401" spans="1:13" outlineLevel="3" x14ac:dyDescent="0.2">
      <c r="A401" s="136" t="s">
        <v>245</v>
      </c>
      <c r="B401" s="137" t="s">
        <v>244</v>
      </c>
      <c r="C401" s="136" t="s">
        <v>725</v>
      </c>
      <c r="D401" s="138" t="s">
        <v>577</v>
      </c>
      <c r="E401" s="136" t="s">
        <v>12</v>
      </c>
      <c r="F401" s="139">
        <v>16</v>
      </c>
      <c r="M401" s="140"/>
    </row>
    <row r="402" spans="1:13" outlineLevel="3" x14ac:dyDescent="0.2">
      <c r="A402" s="136" t="s">
        <v>245</v>
      </c>
      <c r="B402" s="137" t="s">
        <v>244</v>
      </c>
      <c r="C402" s="136" t="s">
        <v>725</v>
      </c>
      <c r="D402" s="138" t="s">
        <v>577</v>
      </c>
      <c r="E402" s="136" t="s">
        <v>22</v>
      </c>
      <c r="F402" s="139">
        <v>109</v>
      </c>
      <c r="M402" s="140"/>
    </row>
    <row r="403" spans="1:13" outlineLevel="2" x14ac:dyDescent="0.2">
      <c r="B403" s="137"/>
      <c r="C403" s="141" t="s">
        <v>726</v>
      </c>
      <c r="F403" s="139">
        <f>SUBTOTAL(9,F400:F402)</f>
        <v>1060</v>
      </c>
      <c r="M403" s="140"/>
    </row>
    <row r="404" spans="1:13" outlineLevel="1" x14ac:dyDescent="0.2">
      <c r="B404" s="142" t="s">
        <v>727</v>
      </c>
      <c r="F404" s="139">
        <f>SUBTOTAL(9,F400:F402)</f>
        <v>1060</v>
      </c>
      <c r="M404" s="140"/>
    </row>
    <row r="405" spans="1:13" outlineLevel="3" x14ac:dyDescent="0.2">
      <c r="A405" s="136" t="s">
        <v>247</v>
      </c>
      <c r="B405" s="137" t="s">
        <v>246</v>
      </c>
      <c r="C405" s="136" t="s">
        <v>728</v>
      </c>
      <c r="D405" s="138" t="s">
        <v>577</v>
      </c>
      <c r="E405" s="136" t="s">
        <v>8</v>
      </c>
      <c r="F405" s="139">
        <v>195</v>
      </c>
      <c r="M405" s="140"/>
    </row>
    <row r="406" spans="1:13" outlineLevel="2" x14ac:dyDescent="0.2">
      <c r="B406" s="137"/>
      <c r="C406" s="141" t="s">
        <v>729</v>
      </c>
      <c r="F406" s="139">
        <f>SUBTOTAL(9,F405:F405)</f>
        <v>195</v>
      </c>
      <c r="M406" s="140"/>
    </row>
    <row r="407" spans="1:13" outlineLevel="1" x14ac:dyDescent="0.2">
      <c r="B407" s="142" t="s">
        <v>730</v>
      </c>
      <c r="F407" s="139">
        <f>SUBTOTAL(9,F405:F405)</f>
        <v>195</v>
      </c>
      <c r="M407" s="140"/>
    </row>
    <row r="408" spans="1:13" outlineLevel="3" x14ac:dyDescent="0.2">
      <c r="A408" s="136" t="s">
        <v>249</v>
      </c>
      <c r="B408" s="137" t="s">
        <v>248</v>
      </c>
      <c r="C408" s="136" t="s">
        <v>731</v>
      </c>
      <c r="D408" s="138" t="s">
        <v>577</v>
      </c>
      <c r="E408" s="136" t="s">
        <v>8</v>
      </c>
      <c r="F408" s="139">
        <v>95</v>
      </c>
      <c r="M408" s="140"/>
    </row>
    <row r="409" spans="1:13" outlineLevel="3" x14ac:dyDescent="0.2">
      <c r="A409" s="136" t="s">
        <v>249</v>
      </c>
      <c r="B409" s="137" t="s">
        <v>248</v>
      </c>
      <c r="C409" s="136" t="s">
        <v>731</v>
      </c>
      <c r="D409" s="138" t="s">
        <v>577</v>
      </c>
      <c r="E409" s="136" t="s">
        <v>12</v>
      </c>
      <c r="F409" s="139">
        <v>6</v>
      </c>
      <c r="M409" s="140"/>
    </row>
    <row r="410" spans="1:13" outlineLevel="2" x14ac:dyDescent="0.2">
      <c r="B410" s="137"/>
      <c r="C410" s="141" t="s">
        <v>732</v>
      </c>
      <c r="F410" s="139">
        <f>SUBTOTAL(9,F408:F409)</f>
        <v>101</v>
      </c>
      <c r="M410" s="140"/>
    </row>
    <row r="411" spans="1:13" outlineLevel="1" x14ac:dyDescent="0.2">
      <c r="B411" s="142" t="s">
        <v>733</v>
      </c>
      <c r="F411" s="139">
        <f>SUBTOTAL(9,F408:F409)</f>
        <v>101</v>
      </c>
      <c r="M411" s="140"/>
    </row>
    <row r="412" spans="1:13" outlineLevel="3" x14ac:dyDescent="0.2">
      <c r="A412" s="136" t="s">
        <v>251</v>
      </c>
      <c r="B412" s="137" t="s">
        <v>250</v>
      </c>
      <c r="C412" s="136" t="s">
        <v>734</v>
      </c>
      <c r="D412" s="138" t="s">
        <v>577</v>
      </c>
      <c r="E412" s="136" t="s">
        <v>8</v>
      </c>
      <c r="F412" s="139">
        <v>515</v>
      </c>
      <c r="M412" s="140"/>
    </row>
    <row r="413" spans="1:13" outlineLevel="3" x14ac:dyDescent="0.2">
      <c r="A413" s="136" t="s">
        <v>251</v>
      </c>
      <c r="B413" s="137" t="s">
        <v>250</v>
      </c>
      <c r="C413" s="136" t="s">
        <v>734</v>
      </c>
      <c r="D413" s="138" t="s">
        <v>577</v>
      </c>
      <c r="E413" s="136" t="s">
        <v>10</v>
      </c>
      <c r="F413" s="139">
        <v>42</v>
      </c>
      <c r="M413" s="140"/>
    </row>
    <row r="414" spans="1:13" outlineLevel="3" x14ac:dyDescent="0.2">
      <c r="A414" s="136" t="s">
        <v>251</v>
      </c>
      <c r="B414" s="137" t="s">
        <v>250</v>
      </c>
      <c r="C414" s="136" t="s">
        <v>734</v>
      </c>
      <c r="D414" s="138" t="s">
        <v>577</v>
      </c>
      <c r="E414" s="136" t="s">
        <v>22</v>
      </c>
      <c r="F414" s="139">
        <v>59</v>
      </c>
      <c r="M414" s="140"/>
    </row>
    <row r="415" spans="1:13" outlineLevel="2" x14ac:dyDescent="0.2">
      <c r="B415" s="137"/>
      <c r="C415" s="141" t="s">
        <v>735</v>
      </c>
      <c r="F415" s="139">
        <f>SUBTOTAL(9,F412:F414)</f>
        <v>616</v>
      </c>
      <c r="M415" s="140"/>
    </row>
    <row r="416" spans="1:13" outlineLevel="1" x14ac:dyDescent="0.2">
      <c r="B416" s="142" t="s">
        <v>736</v>
      </c>
      <c r="F416" s="139">
        <f>SUBTOTAL(9,F412:F414)</f>
        <v>616</v>
      </c>
      <c r="M416" s="140"/>
    </row>
    <row r="417" spans="1:13" outlineLevel="3" x14ac:dyDescent="0.2">
      <c r="A417" s="136" t="s">
        <v>186</v>
      </c>
      <c r="B417" s="137" t="s">
        <v>185</v>
      </c>
      <c r="C417" s="136" t="s">
        <v>737</v>
      </c>
      <c r="D417" s="138" t="s">
        <v>560</v>
      </c>
      <c r="E417" s="136" t="s">
        <v>22</v>
      </c>
      <c r="F417" s="139">
        <v>646</v>
      </c>
      <c r="M417" s="140"/>
    </row>
    <row r="418" spans="1:13" outlineLevel="2" x14ac:dyDescent="0.2">
      <c r="B418" s="137"/>
      <c r="C418" s="141" t="s">
        <v>738</v>
      </c>
      <c r="F418" s="139">
        <f>SUBTOTAL(9,F417:F417)</f>
        <v>646</v>
      </c>
      <c r="M418" s="140"/>
    </row>
    <row r="419" spans="1:13" outlineLevel="1" x14ac:dyDescent="0.2">
      <c r="B419" s="142" t="s">
        <v>739</v>
      </c>
      <c r="F419" s="139">
        <f>SUBTOTAL(9,F417:F417)</f>
        <v>646</v>
      </c>
      <c r="M419" s="140"/>
    </row>
    <row r="420" spans="1:13" outlineLevel="3" x14ac:dyDescent="0.2">
      <c r="A420" s="136" t="s">
        <v>215</v>
      </c>
      <c r="B420" s="137" t="s">
        <v>214</v>
      </c>
      <c r="C420" s="136" t="s">
        <v>616</v>
      </c>
      <c r="D420" s="138" t="s">
        <v>560</v>
      </c>
      <c r="E420" s="136" t="s">
        <v>8</v>
      </c>
      <c r="F420" s="139">
        <v>9447</v>
      </c>
      <c r="M420" s="140"/>
    </row>
    <row r="421" spans="1:13" outlineLevel="3" x14ac:dyDescent="0.2">
      <c r="A421" s="136" t="s">
        <v>215</v>
      </c>
      <c r="B421" s="137" t="s">
        <v>214</v>
      </c>
      <c r="C421" s="136" t="s">
        <v>616</v>
      </c>
      <c r="D421" s="138" t="s">
        <v>560</v>
      </c>
      <c r="E421" s="136" t="s">
        <v>9</v>
      </c>
      <c r="F421" s="139">
        <v>0</v>
      </c>
      <c r="M421" s="140"/>
    </row>
    <row r="422" spans="1:13" outlineLevel="3" x14ac:dyDescent="0.2">
      <c r="A422" s="136" t="s">
        <v>215</v>
      </c>
      <c r="B422" s="137" t="s">
        <v>214</v>
      </c>
      <c r="C422" s="136" t="s">
        <v>616</v>
      </c>
      <c r="D422" s="138" t="s">
        <v>560</v>
      </c>
      <c r="E422" s="136" t="s">
        <v>10</v>
      </c>
      <c r="F422" s="139">
        <v>0</v>
      </c>
      <c r="M422" s="140"/>
    </row>
    <row r="423" spans="1:13" outlineLevel="3" x14ac:dyDescent="0.2">
      <c r="A423" s="136" t="s">
        <v>215</v>
      </c>
      <c r="B423" s="137" t="s">
        <v>214</v>
      </c>
      <c r="C423" s="136" t="s">
        <v>616</v>
      </c>
      <c r="D423" s="138" t="s">
        <v>560</v>
      </c>
      <c r="E423" s="136" t="s">
        <v>14</v>
      </c>
      <c r="F423" s="139">
        <v>75</v>
      </c>
      <c r="M423" s="140"/>
    </row>
    <row r="424" spans="1:13" outlineLevel="3" x14ac:dyDescent="0.2">
      <c r="A424" s="136" t="s">
        <v>215</v>
      </c>
      <c r="B424" s="137" t="s">
        <v>214</v>
      </c>
      <c r="C424" s="136" t="s">
        <v>616</v>
      </c>
      <c r="D424" s="138" t="s">
        <v>560</v>
      </c>
      <c r="E424" s="136" t="s">
        <v>13</v>
      </c>
      <c r="F424" s="139">
        <v>3569</v>
      </c>
      <c r="M424" s="140"/>
    </row>
    <row r="425" spans="1:13" outlineLevel="3" x14ac:dyDescent="0.2">
      <c r="A425" s="136" t="s">
        <v>215</v>
      </c>
      <c r="B425" s="137" t="s">
        <v>214</v>
      </c>
      <c r="C425" s="136" t="s">
        <v>616</v>
      </c>
      <c r="D425" s="138" t="s">
        <v>560</v>
      </c>
      <c r="E425" s="136" t="s">
        <v>11</v>
      </c>
      <c r="F425" s="139">
        <v>0</v>
      </c>
      <c r="M425" s="140"/>
    </row>
    <row r="426" spans="1:13" outlineLevel="3" x14ac:dyDescent="0.2">
      <c r="A426" s="136" t="s">
        <v>215</v>
      </c>
      <c r="B426" s="137" t="s">
        <v>214</v>
      </c>
      <c r="C426" s="136" t="s">
        <v>616</v>
      </c>
      <c r="D426" s="138" t="s">
        <v>560</v>
      </c>
      <c r="E426" s="136" t="s">
        <v>22</v>
      </c>
      <c r="F426" s="139">
        <v>2251</v>
      </c>
      <c r="M426" s="140"/>
    </row>
    <row r="427" spans="1:13" outlineLevel="2" x14ac:dyDescent="0.2">
      <c r="B427" s="137"/>
      <c r="C427" s="141" t="s">
        <v>617</v>
      </c>
      <c r="F427" s="139">
        <f>SUBTOTAL(9,F420:F426)</f>
        <v>15342</v>
      </c>
      <c r="M427" s="140"/>
    </row>
    <row r="428" spans="1:13" outlineLevel="3" x14ac:dyDescent="0.2">
      <c r="A428" s="136" t="s">
        <v>215</v>
      </c>
      <c r="B428" s="137" t="s">
        <v>214</v>
      </c>
      <c r="C428" s="136" t="s">
        <v>618</v>
      </c>
      <c r="D428" s="138" t="s">
        <v>560</v>
      </c>
      <c r="E428" s="136" t="s">
        <v>8</v>
      </c>
      <c r="F428" s="139">
        <v>18898</v>
      </c>
      <c r="M428" s="140"/>
    </row>
    <row r="429" spans="1:13" outlineLevel="3" x14ac:dyDescent="0.2">
      <c r="A429" s="136" t="s">
        <v>215</v>
      </c>
      <c r="B429" s="137" t="s">
        <v>214</v>
      </c>
      <c r="C429" s="136" t="s">
        <v>618</v>
      </c>
      <c r="D429" s="138" t="s">
        <v>560</v>
      </c>
      <c r="E429" s="136" t="s">
        <v>9</v>
      </c>
      <c r="F429" s="139">
        <v>0</v>
      </c>
      <c r="M429" s="140"/>
    </row>
    <row r="430" spans="1:13" outlineLevel="3" x14ac:dyDescent="0.2">
      <c r="A430" s="136" t="s">
        <v>215</v>
      </c>
      <c r="B430" s="137" t="s">
        <v>214</v>
      </c>
      <c r="C430" s="136" t="s">
        <v>618</v>
      </c>
      <c r="D430" s="138" t="s">
        <v>560</v>
      </c>
      <c r="E430" s="136" t="s">
        <v>10</v>
      </c>
      <c r="F430" s="139">
        <v>0</v>
      </c>
      <c r="M430" s="140"/>
    </row>
    <row r="431" spans="1:13" outlineLevel="3" x14ac:dyDescent="0.2">
      <c r="A431" s="136" t="s">
        <v>215</v>
      </c>
      <c r="B431" s="137" t="s">
        <v>214</v>
      </c>
      <c r="C431" s="136" t="s">
        <v>618</v>
      </c>
      <c r="D431" s="138" t="s">
        <v>560</v>
      </c>
      <c r="E431" s="136" t="s">
        <v>14</v>
      </c>
      <c r="F431" s="139">
        <v>151</v>
      </c>
      <c r="M431" s="140"/>
    </row>
    <row r="432" spans="1:13" outlineLevel="3" x14ac:dyDescent="0.2">
      <c r="A432" s="136" t="s">
        <v>215</v>
      </c>
      <c r="B432" s="137" t="s">
        <v>214</v>
      </c>
      <c r="C432" s="136" t="s">
        <v>618</v>
      </c>
      <c r="D432" s="138" t="s">
        <v>560</v>
      </c>
      <c r="E432" s="136" t="s">
        <v>13</v>
      </c>
      <c r="F432" s="139">
        <v>7140</v>
      </c>
      <c r="M432" s="140"/>
    </row>
    <row r="433" spans="1:13" outlineLevel="3" x14ac:dyDescent="0.2">
      <c r="A433" s="136" t="s">
        <v>215</v>
      </c>
      <c r="B433" s="137" t="s">
        <v>214</v>
      </c>
      <c r="C433" s="136" t="s">
        <v>618</v>
      </c>
      <c r="D433" s="138" t="s">
        <v>560</v>
      </c>
      <c r="E433" s="136" t="s">
        <v>11</v>
      </c>
      <c r="F433" s="139">
        <v>0</v>
      </c>
      <c r="M433" s="140"/>
    </row>
    <row r="434" spans="1:13" outlineLevel="3" x14ac:dyDescent="0.2">
      <c r="A434" s="136" t="s">
        <v>215</v>
      </c>
      <c r="B434" s="137" t="s">
        <v>214</v>
      </c>
      <c r="C434" s="136" t="s">
        <v>618</v>
      </c>
      <c r="D434" s="138" t="s">
        <v>560</v>
      </c>
      <c r="E434" s="136" t="s">
        <v>22</v>
      </c>
      <c r="F434" s="139">
        <v>4504</v>
      </c>
      <c r="M434" s="140"/>
    </row>
    <row r="435" spans="1:13" outlineLevel="2" x14ac:dyDescent="0.2">
      <c r="B435" s="137"/>
      <c r="C435" s="141" t="s">
        <v>619</v>
      </c>
      <c r="F435" s="139">
        <f>SUBTOTAL(9,F428:F434)</f>
        <v>30693</v>
      </c>
      <c r="M435" s="140"/>
    </row>
    <row r="436" spans="1:13" outlineLevel="1" x14ac:dyDescent="0.2">
      <c r="B436" s="142" t="s">
        <v>740</v>
      </c>
      <c r="F436" s="139">
        <f>SUBTOTAL(9,F420:F434)</f>
        <v>46035</v>
      </c>
      <c r="M436" s="140"/>
    </row>
    <row r="437" spans="1:13" outlineLevel="3" x14ac:dyDescent="0.2">
      <c r="A437" s="136" t="s">
        <v>73</v>
      </c>
      <c r="B437" s="137" t="s">
        <v>72</v>
      </c>
      <c r="C437" s="136" t="s">
        <v>563</v>
      </c>
      <c r="D437" s="138" t="s">
        <v>560</v>
      </c>
      <c r="E437" s="136" t="s">
        <v>13</v>
      </c>
      <c r="F437" s="139">
        <v>11418</v>
      </c>
      <c r="M437" s="140"/>
    </row>
    <row r="438" spans="1:13" outlineLevel="2" x14ac:dyDescent="0.2">
      <c r="B438" s="137"/>
      <c r="C438" s="141" t="s">
        <v>564</v>
      </c>
      <c r="F438" s="139">
        <f>SUBTOTAL(9,F437:F437)</f>
        <v>11418</v>
      </c>
      <c r="M438" s="140"/>
    </row>
    <row r="439" spans="1:13" outlineLevel="1" x14ac:dyDescent="0.2">
      <c r="B439" s="142" t="s">
        <v>741</v>
      </c>
      <c r="F439" s="139">
        <f>SUBTOTAL(9,F437:F437)</f>
        <v>11418</v>
      </c>
      <c r="M439" s="140"/>
    </row>
    <row r="440" spans="1:13" outlineLevel="3" x14ac:dyDescent="0.2">
      <c r="A440" s="136" t="s">
        <v>73</v>
      </c>
      <c r="B440" s="137" t="s">
        <v>74</v>
      </c>
      <c r="C440" s="136" t="s">
        <v>566</v>
      </c>
      <c r="D440" s="138" t="s">
        <v>560</v>
      </c>
      <c r="E440" s="136" t="s">
        <v>8</v>
      </c>
      <c r="F440" s="139">
        <v>0</v>
      </c>
      <c r="M440" s="140"/>
    </row>
    <row r="441" spans="1:13" outlineLevel="3" x14ac:dyDescent="0.2">
      <c r="A441" s="136" t="s">
        <v>73</v>
      </c>
      <c r="B441" s="137" t="s">
        <v>74</v>
      </c>
      <c r="C441" s="136" t="s">
        <v>566</v>
      </c>
      <c r="D441" s="138" t="s">
        <v>560</v>
      </c>
      <c r="E441" s="136" t="s">
        <v>9</v>
      </c>
      <c r="F441" s="139">
        <v>0</v>
      </c>
      <c r="M441" s="140"/>
    </row>
    <row r="442" spans="1:13" outlineLevel="3" x14ac:dyDescent="0.2">
      <c r="A442" s="136" t="s">
        <v>73</v>
      </c>
      <c r="B442" s="137" t="s">
        <v>74</v>
      </c>
      <c r="C442" s="136" t="s">
        <v>566</v>
      </c>
      <c r="D442" s="138" t="s">
        <v>560</v>
      </c>
      <c r="E442" s="136" t="s">
        <v>10</v>
      </c>
      <c r="F442" s="139">
        <v>2101</v>
      </c>
      <c r="M442" s="140"/>
    </row>
    <row r="443" spans="1:13" outlineLevel="3" x14ac:dyDescent="0.2">
      <c r="A443" s="136" t="s">
        <v>73</v>
      </c>
      <c r="B443" s="137" t="s">
        <v>74</v>
      </c>
      <c r="C443" s="136" t="s">
        <v>566</v>
      </c>
      <c r="D443" s="138" t="s">
        <v>560</v>
      </c>
      <c r="E443" s="136" t="s">
        <v>11</v>
      </c>
      <c r="F443" s="139">
        <v>0</v>
      </c>
      <c r="M443" s="140"/>
    </row>
    <row r="444" spans="1:13" outlineLevel="3" x14ac:dyDescent="0.2">
      <c r="A444" s="136" t="s">
        <v>73</v>
      </c>
      <c r="B444" s="137" t="s">
        <v>74</v>
      </c>
      <c r="C444" s="136" t="s">
        <v>566</v>
      </c>
      <c r="D444" s="138" t="s">
        <v>560</v>
      </c>
      <c r="E444" s="136" t="s">
        <v>22</v>
      </c>
      <c r="F444" s="139">
        <v>1312</v>
      </c>
      <c r="M444" s="140"/>
    </row>
    <row r="445" spans="1:13" outlineLevel="2" x14ac:dyDescent="0.2">
      <c r="B445" s="137"/>
      <c r="C445" s="141" t="s">
        <v>567</v>
      </c>
      <c r="F445" s="139">
        <f>SUBTOTAL(9,F440:F444)</f>
        <v>3413</v>
      </c>
      <c r="M445" s="140"/>
    </row>
    <row r="446" spans="1:13" outlineLevel="1" x14ac:dyDescent="0.2">
      <c r="B446" s="142" t="s">
        <v>742</v>
      </c>
      <c r="F446" s="139">
        <f>SUBTOTAL(9,F440:F444)</f>
        <v>3413</v>
      </c>
      <c r="M446" s="140"/>
    </row>
    <row r="447" spans="1:13" outlineLevel="3" x14ac:dyDescent="0.2">
      <c r="A447" s="136" t="s">
        <v>253</v>
      </c>
      <c r="B447" s="137" t="s">
        <v>252</v>
      </c>
      <c r="C447" s="136" t="s">
        <v>743</v>
      </c>
      <c r="D447" s="138" t="s">
        <v>577</v>
      </c>
      <c r="E447" s="136" t="s">
        <v>8</v>
      </c>
      <c r="F447" s="139">
        <v>35</v>
      </c>
      <c r="M447" s="140"/>
    </row>
    <row r="448" spans="1:13" outlineLevel="2" x14ac:dyDescent="0.2">
      <c r="B448" s="137"/>
      <c r="C448" s="141" t="s">
        <v>744</v>
      </c>
      <c r="F448" s="139">
        <f>SUBTOTAL(9,F447:F447)</f>
        <v>35</v>
      </c>
      <c r="M448" s="140"/>
    </row>
    <row r="449" spans="1:13" outlineLevel="1" x14ac:dyDescent="0.2">
      <c r="B449" s="142" t="s">
        <v>745</v>
      </c>
      <c r="F449" s="139">
        <f>SUBTOTAL(9,F447:F447)</f>
        <v>35</v>
      </c>
      <c r="M449" s="140"/>
    </row>
    <row r="450" spans="1:13" outlineLevel="3" x14ac:dyDescent="0.2">
      <c r="A450" s="136" t="s">
        <v>76</v>
      </c>
      <c r="B450" s="137" t="s">
        <v>75</v>
      </c>
      <c r="C450" s="136" t="s">
        <v>566</v>
      </c>
      <c r="D450" s="138" t="s">
        <v>560</v>
      </c>
      <c r="E450" s="136" t="s">
        <v>8</v>
      </c>
      <c r="F450" s="139">
        <v>2100</v>
      </c>
      <c r="M450" s="140"/>
    </row>
    <row r="451" spans="1:13" outlineLevel="3" x14ac:dyDescent="0.2">
      <c r="A451" s="136" t="s">
        <v>76</v>
      </c>
      <c r="B451" s="137" t="s">
        <v>75</v>
      </c>
      <c r="C451" s="136" t="s">
        <v>566</v>
      </c>
      <c r="D451" s="138" t="s">
        <v>560</v>
      </c>
      <c r="E451" s="136" t="s">
        <v>12</v>
      </c>
      <c r="F451" s="139">
        <v>1313</v>
      </c>
      <c r="M451" s="140"/>
    </row>
    <row r="452" spans="1:13" outlineLevel="3" x14ac:dyDescent="0.2">
      <c r="A452" s="136" t="s">
        <v>76</v>
      </c>
      <c r="B452" s="137" t="s">
        <v>75</v>
      </c>
      <c r="C452" s="136" t="s">
        <v>566</v>
      </c>
      <c r="D452" s="138" t="s">
        <v>560</v>
      </c>
      <c r="E452" s="136" t="s">
        <v>12</v>
      </c>
      <c r="F452" s="139">
        <v>0</v>
      </c>
      <c r="M452" s="140"/>
    </row>
    <row r="453" spans="1:13" outlineLevel="3" x14ac:dyDescent="0.2">
      <c r="A453" s="136" t="s">
        <v>76</v>
      </c>
      <c r="B453" s="137" t="s">
        <v>75</v>
      </c>
      <c r="C453" s="136" t="s">
        <v>566</v>
      </c>
      <c r="D453" s="138" t="s">
        <v>560</v>
      </c>
      <c r="E453" s="136" t="s">
        <v>11</v>
      </c>
      <c r="F453" s="139">
        <v>0</v>
      </c>
      <c r="M453" s="140"/>
    </row>
    <row r="454" spans="1:13" outlineLevel="3" x14ac:dyDescent="0.2">
      <c r="A454" s="136" t="s">
        <v>76</v>
      </c>
      <c r="B454" s="137" t="s">
        <v>75</v>
      </c>
      <c r="C454" s="136" t="s">
        <v>566</v>
      </c>
      <c r="D454" s="138" t="s">
        <v>560</v>
      </c>
      <c r="E454" s="136" t="s">
        <v>22</v>
      </c>
      <c r="F454" s="139">
        <v>1</v>
      </c>
      <c r="M454" s="140"/>
    </row>
    <row r="455" spans="1:13" outlineLevel="2" x14ac:dyDescent="0.2">
      <c r="B455" s="137"/>
      <c r="C455" s="141" t="s">
        <v>567</v>
      </c>
      <c r="F455" s="139">
        <f>SUBTOTAL(9,F450:F454)</f>
        <v>3414</v>
      </c>
      <c r="M455" s="140"/>
    </row>
    <row r="456" spans="1:13" outlineLevel="1" x14ac:dyDescent="0.2">
      <c r="B456" s="142" t="s">
        <v>746</v>
      </c>
      <c r="F456" s="139">
        <f>SUBTOTAL(9,F450:F454)</f>
        <v>3414</v>
      </c>
      <c r="M456" s="140"/>
    </row>
    <row r="457" spans="1:13" outlineLevel="3" x14ac:dyDescent="0.2">
      <c r="A457" s="136" t="s">
        <v>76</v>
      </c>
      <c r="B457" s="137" t="s">
        <v>77</v>
      </c>
      <c r="C457" s="136" t="s">
        <v>566</v>
      </c>
      <c r="D457" s="138" t="s">
        <v>560</v>
      </c>
      <c r="E457" s="136" t="s">
        <v>12</v>
      </c>
      <c r="F457" s="139">
        <v>3975</v>
      </c>
      <c r="M457" s="140"/>
    </row>
    <row r="458" spans="1:13" outlineLevel="2" x14ac:dyDescent="0.2">
      <c r="B458" s="137"/>
      <c r="C458" s="141" t="s">
        <v>567</v>
      </c>
      <c r="F458" s="139">
        <f>SUBTOTAL(9,F457:F457)</f>
        <v>3975</v>
      </c>
      <c r="M458" s="140"/>
    </row>
    <row r="459" spans="1:13" outlineLevel="1" x14ac:dyDescent="0.2">
      <c r="B459" s="142" t="s">
        <v>747</v>
      </c>
      <c r="F459" s="139">
        <f>SUBTOTAL(9,F457:F457)</f>
        <v>3975</v>
      </c>
      <c r="M459" s="140"/>
    </row>
    <row r="460" spans="1:13" outlineLevel="3" x14ac:dyDescent="0.2">
      <c r="A460" s="136" t="s">
        <v>79</v>
      </c>
      <c r="B460" s="137" t="s">
        <v>78</v>
      </c>
      <c r="C460" s="136" t="s">
        <v>559</v>
      </c>
      <c r="D460" s="138" t="s">
        <v>560</v>
      </c>
      <c r="E460" s="136" t="s">
        <v>12</v>
      </c>
      <c r="F460" s="139">
        <v>6820</v>
      </c>
      <c r="M460" s="140"/>
    </row>
    <row r="461" spans="1:13" outlineLevel="2" x14ac:dyDescent="0.2">
      <c r="B461" s="137"/>
      <c r="C461" s="141" t="s">
        <v>561</v>
      </c>
      <c r="F461" s="139">
        <f>SUBTOTAL(9,F460:F460)</f>
        <v>6820</v>
      </c>
      <c r="M461" s="140"/>
    </row>
    <row r="462" spans="1:13" outlineLevel="1" x14ac:dyDescent="0.2">
      <c r="B462" s="142" t="s">
        <v>748</v>
      </c>
      <c r="F462" s="139">
        <f>SUBTOTAL(9,F460:F460)</f>
        <v>6820</v>
      </c>
      <c r="M462" s="140"/>
    </row>
    <row r="463" spans="1:13" outlineLevel="3" x14ac:dyDescent="0.2">
      <c r="A463" s="136" t="s">
        <v>79</v>
      </c>
      <c r="B463" s="137" t="s">
        <v>80</v>
      </c>
      <c r="C463" s="136" t="s">
        <v>566</v>
      </c>
      <c r="D463" s="138" t="s">
        <v>560</v>
      </c>
      <c r="E463" s="136" t="s">
        <v>12</v>
      </c>
      <c r="F463" s="139">
        <v>13948</v>
      </c>
      <c r="M463" s="140"/>
    </row>
    <row r="464" spans="1:13" outlineLevel="2" x14ac:dyDescent="0.2">
      <c r="B464" s="137"/>
      <c r="C464" s="141" t="s">
        <v>567</v>
      </c>
      <c r="F464" s="139">
        <f>SUBTOTAL(9,F463:F463)</f>
        <v>13948</v>
      </c>
      <c r="M464" s="140"/>
    </row>
    <row r="465" spans="1:13" outlineLevel="1" x14ac:dyDescent="0.2">
      <c r="B465" s="142" t="s">
        <v>749</v>
      </c>
      <c r="F465" s="139">
        <f>SUBTOTAL(9,F463:F463)</f>
        <v>13948</v>
      </c>
      <c r="M465" s="140"/>
    </row>
    <row r="466" spans="1:13" outlineLevel="3" x14ac:dyDescent="0.2">
      <c r="A466" s="136" t="s">
        <v>79</v>
      </c>
      <c r="B466" s="137" t="s">
        <v>81</v>
      </c>
      <c r="C466" s="136" t="s">
        <v>563</v>
      </c>
      <c r="D466" s="138" t="s">
        <v>560</v>
      </c>
      <c r="E466" s="136" t="s">
        <v>12</v>
      </c>
      <c r="F466" s="139">
        <v>40403</v>
      </c>
      <c r="M466" s="140"/>
    </row>
    <row r="467" spans="1:13" outlineLevel="2" x14ac:dyDescent="0.2">
      <c r="B467" s="137"/>
      <c r="C467" s="141" t="s">
        <v>564</v>
      </c>
      <c r="F467" s="139">
        <f>SUBTOTAL(9,F466:F466)</f>
        <v>40403</v>
      </c>
      <c r="M467" s="140"/>
    </row>
    <row r="468" spans="1:13" outlineLevel="1" x14ac:dyDescent="0.2">
      <c r="B468" s="142" t="s">
        <v>750</v>
      </c>
      <c r="F468" s="139">
        <f>SUBTOTAL(9,F466:F466)</f>
        <v>40403</v>
      </c>
      <c r="M468" s="140"/>
    </row>
    <row r="469" spans="1:13" outlineLevel="3" x14ac:dyDescent="0.2">
      <c r="A469" s="136" t="s">
        <v>79</v>
      </c>
      <c r="B469" s="137" t="s">
        <v>82</v>
      </c>
      <c r="C469" s="136" t="s">
        <v>559</v>
      </c>
      <c r="D469" s="138" t="s">
        <v>560</v>
      </c>
      <c r="E469" s="136" t="s">
        <v>8</v>
      </c>
      <c r="F469" s="139">
        <v>61574</v>
      </c>
      <c r="M469" s="140"/>
    </row>
    <row r="470" spans="1:13" outlineLevel="3" x14ac:dyDescent="0.2">
      <c r="A470" s="136" t="s">
        <v>79</v>
      </c>
      <c r="B470" s="137" t="s">
        <v>82</v>
      </c>
      <c r="C470" s="136" t="s">
        <v>559</v>
      </c>
      <c r="D470" s="138" t="s">
        <v>560</v>
      </c>
      <c r="E470" s="136" t="s">
        <v>12</v>
      </c>
      <c r="F470" s="139">
        <v>38426</v>
      </c>
      <c r="M470" s="140"/>
    </row>
    <row r="471" spans="1:13" outlineLevel="3" x14ac:dyDescent="0.2">
      <c r="A471" s="136" t="s">
        <v>79</v>
      </c>
      <c r="B471" s="137" t="s">
        <v>82</v>
      </c>
      <c r="C471" s="136" t="s">
        <v>559</v>
      </c>
      <c r="D471" s="138" t="s">
        <v>560</v>
      </c>
      <c r="E471" s="136" t="s">
        <v>11</v>
      </c>
      <c r="F471" s="139">
        <v>0</v>
      </c>
      <c r="M471" s="140"/>
    </row>
    <row r="472" spans="1:13" outlineLevel="2" x14ac:dyDescent="0.2">
      <c r="B472" s="137"/>
      <c r="C472" s="141" t="s">
        <v>561</v>
      </c>
      <c r="F472" s="139">
        <f>SUBTOTAL(9,F469:F471)</f>
        <v>100000</v>
      </c>
      <c r="M472" s="140"/>
    </row>
    <row r="473" spans="1:13" outlineLevel="1" x14ac:dyDescent="0.2">
      <c r="B473" s="142" t="s">
        <v>751</v>
      </c>
      <c r="F473" s="139">
        <f>SUBTOTAL(9,F469:F471)</f>
        <v>100000</v>
      </c>
      <c r="M473" s="140"/>
    </row>
    <row r="474" spans="1:13" outlineLevel="3" x14ac:dyDescent="0.2">
      <c r="A474" s="136" t="s">
        <v>79</v>
      </c>
      <c r="B474" s="137" t="s">
        <v>83</v>
      </c>
      <c r="C474" s="136" t="s">
        <v>559</v>
      </c>
      <c r="D474" s="138" t="s">
        <v>560</v>
      </c>
      <c r="E474" s="136" t="s">
        <v>8</v>
      </c>
      <c r="F474" s="139">
        <v>18155</v>
      </c>
      <c r="M474" s="140"/>
    </row>
    <row r="475" spans="1:13" outlineLevel="3" x14ac:dyDescent="0.2">
      <c r="A475" s="136" t="s">
        <v>79</v>
      </c>
      <c r="B475" s="137" t="s">
        <v>83</v>
      </c>
      <c r="C475" s="136" t="s">
        <v>559</v>
      </c>
      <c r="D475" s="138" t="s">
        <v>560</v>
      </c>
      <c r="E475" s="136" t="s">
        <v>12</v>
      </c>
      <c r="F475" s="139">
        <v>11332</v>
      </c>
      <c r="M475" s="140"/>
    </row>
    <row r="476" spans="1:13" outlineLevel="3" x14ac:dyDescent="0.2">
      <c r="A476" s="136" t="s">
        <v>79</v>
      </c>
      <c r="B476" s="137" t="s">
        <v>83</v>
      </c>
      <c r="C476" s="136" t="s">
        <v>559</v>
      </c>
      <c r="D476" s="138" t="s">
        <v>560</v>
      </c>
      <c r="E476" s="136" t="s">
        <v>11</v>
      </c>
      <c r="F476" s="139">
        <v>0</v>
      </c>
      <c r="M476" s="140"/>
    </row>
    <row r="477" spans="1:13" outlineLevel="2" x14ac:dyDescent="0.2">
      <c r="B477" s="137"/>
      <c r="C477" s="141" t="s">
        <v>561</v>
      </c>
      <c r="F477" s="139">
        <f>SUBTOTAL(9,F474:F476)</f>
        <v>29487</v>
      </c>
      <c r="M477" s="140"/>
    </row>
    <row r="478" spans="1:13" outlineLevel="1" x14ac:dyDescent="0.2">
      <c r="B478" s="142" t="s">
        <v>752</v>
      </c>
      <c r="F478" s="139">
        <f>SUBTOTAL(9,F474:F476)</f>
        <v>29487</v>
      </c>
      <c r="M478" s="140"/>
    </row>
    <row r="479" spans="1:13" outlineLevel="3" x14ac:dyDescent="0.2">
      <c r="A479" s="136" t="s">
        <v>79</v>
      </c>
      <c r="B479" s="137" t="s">
        <v>84</v>
      </c>
      <c r="C479" s="136" t="s">
        <v>566</v>
      </c>
      <c r="D479" s="138" t="s">
        <v>560</v>
      </c>
      <c r="E479" s="136" t="s">
        <v>8</v>
      </c>
      <c r="F479" s="139">
        <v>8405</v>
      </c>
      <c r="M479" s="140"/>
    </row>
    <row r="480" spans="1:13" outlineLevel="3" x14ac:dyDescent="0.2">
      <c r="A480" s="136" t="s">
        <v>79</v>
      </c>
      <c r="B480" s="137" t="s">
        <v>84</v>
      </c>
      <c r="C480" s="136" t="s">
        <v>566</v>
      </c>
      <c r="D480" s="138" t="s">
        <v>560</v>
      </c>
      <c r="E480" s="136" t="s">
        <v>12</v>
      </c>
      <c r="F480" s="139">
        <v>5246</v>
      </c>
      <c r="M480" s="140"/>
    </row>
    <row r="481" spans="1:13" outlineLevel="3" x14ac:dyDescent="0.2">
      <c r="A481" s="136" t="s">
        <v>79</v>
      </c>
      <c r="B481" s="137" t="s">
        <v>84</v>
      </c>
      <c r="C481" s="136" t="s">
        <v>566</v>
      </c>
      <c r="D481" s="138" t="s">
        <v>560</v>
      </c>
      <c r="E481" s="136" t="s">
        <v>11</v>
      </c>
      <c r="F481" s="139">
        <v>0</v>
      </c>
      <c r="M481" s="140"/>
    </row>
    <row r="482" spans="1:13" outlineLevel="2" x14ac:dyDescent="0.2">
      <c r="B482" s="137"/>
      <c r="C482" s="141" t="s">
        <v>567</v>
      </c>
      <c r="F482" s="139">
        <f>SUBTOTAL(9,F479:F481)</f>
        <v>13651</v>
      </c>
      <c r="M482" s="140"/>
    </row>
    <row r="483" spans="1:13" outlineLevel="1" x14ac:dyDescent="0.2">
      <c r="B483" s="142" t="s">
        <v>753</v>
      </c>
      <c r="F483" s="139">
        <f>SUBTOTAL(9,F479:F481)</f>
        <v>13651</v>
      </c>
      <c r="M483" s="140"/>
    </row>
    <row r="484" spans="1:13" outlineLevel="3" x14ac:dyDescent="0.2">
      <c r="A484" s="136" t="s">
        <v>255</v>
      </c>
      <c r="B484" s="137" t="s">
        <v>254</v>
      </c>
      <c r="C484" s="136" t="s">
        <v>754</v>
      </c>
      <c r="D484" s="138" t="s">
        <v>577</v>
      </c>
      <c r="E484" s="136" t="s">
        <v>8</v>
      </c>
      <c r="F484" s="139">
        <v>2450</v>
      </c>
      <c r="M484" s="140"/>
    </row>
    <row r="485" spans="1:13" outlineLevel="3" x14ac:dyDescent="0.2">
      <c r="A485" s="136" t="s">
        <v>255</v>
      </c>
      <c r="B485" s="137" t="s">
        <v>254</v>
      </c>
      <c r="C485" s="136" t="s">
        <v>754</v>
      </c>
      <c r="D485" s="138" t="s">
        <v>577</v>
      </c>
      <c r="E485" s="136" t="s">
        <v>9</v>
      </c>
      <c r="F485" s="139">
        <v>15</v>
      </c>
      <c r="M485" s="140"/>
    </row>
    <row r="486" spans="1:13" outlineLevel="3" x14ac:dyDescent="0.2">
      <c r="A486" s="136" t="s">
        <v>255</v>
      </c>
      <c r="B486" s="137" t="s">
        <v>254</v>
      </c>
      <c r="C486" s="136" t="s">
        <v>754</v>
      </c>
      <c r="D486" s="138" t="s">
        <v>577</v>
      </c>
      <c r="E486" s="136" t="s">
        <v>12</v>
      </c>
      <c r="F486" s="139">
        <v>306</v>
      </c>
      <c r="M486" s="140"/>
    </row>
    <row r="487" spans="1:13" outlineLevel="3" x14ac:dyDescent="0.2">
      <c r="A487" s="136" t="s">
        <v>255</v>
      </c>
      <c r="B487" s="137" t="s">
        <v>254</v>
      </c>
      <c r="C487" s="136" t="s">
        <v>754</v>
      </c>
      <c r="D487" s="138" t="s">
        <v>577</v>
      </c>
      <c r="E487" s="136" t="s">
        <v>19</v>
      </c>
      <c r="F487" s="139">
        <v>23</v>
      </c>
      <c r="M487" s="140"/>
    </row>
    <row r="488" spans="1:13" outlineLevel="3" x14ac:dyDescent="0.2">
      <c r="A488" s="136" t="s">
        <v>255</v>
      </c>
      <c r="B488" s="137" t="s">
        <v>254</v>
      </c>
      <c r="C488" s="136" t="s">
        <v>754</v>
      </c>
      <c r="D488" s="138" t="s">
        <v>577</v>
      </c>
      <c r="E488" s="136" t="s">
        <v>20</v>
      </c>
      <c r="F488" s="139">
        <v>82</v>
      </c>
      <c r="M488" s="140"/>
    </row>
    <row r="489" spans="1:13" outlineLevel="3" x14ac:dyDescent="0.2">
      <c r="A489" s="136" t="s">
        <v>255</v>
      </c>
      <c r="B489" s="137" t="s">
        <v>254</v>
      </c>
      <c r="C489" s="136" t="s">
        <v>754</v>
      </c>
      <c r="D489" s="138" t="s">
        <v>577</v>
      </c>
      <c r="E489" s="136" t="s">
        <v>22</v>
      </c>
      <c r="F489" s="139">
        <v>113</v>
      </c>
      <c r="M489" s="140"/>
    </row>
    <row r="490" spans="1:13" outlineLevel="2" x14ac:dyDescent="0.2">
      <c r="B490" s="137"/>
      <c r="C490" s="141" t="s">
        <v>755</v>
      </c>
      <c r="F490" s="139">
        <f>SUBTOTAL(9,F484:F489)</f>
        <v>2989</v>
      </c>
      <c r="M490" s="140"/>
    </row>
    <row r="491" spans="1:13" outlineLevel="1" x14ac:dyDescent="0.2">
      <c r="B491" s="142" t="s">
        <v>756</v>
      </c>
      <c r="F491" s="139">
        <f>SUBTOTAL(9,F484:F489)</f>
        <v>2989</v>
      </c>
      <c r="M491" s="140"/>
    </row>
    <row r="492" spans="1:13" outlineLevel="3" x14ac:dyDescent="0.2">
      <c r="A492" s="136" t="s">
        <v>257</v>
      </c>
      <c r="B492" s="137" t="s">
        <v>256</v>
      </c>
      <c r="C492" s="136" t="s">
        <v>757</v>
      </c>
      <c r="D492" s="138" t="s">
        <v>577</v>
      </c>
      <c r="E492" s="136" t="s">
        <v>8</v>
      </c>
      <c r="F492" s="139">
        <v>10</v>
      </c>
      <c r="M492" s="140"/>
    </row>
    <row r="493" spans="1:13" outlineLevel="3" x14ac:dyDescent="0.2">
      <c r="A493" s="136" t="s">
        <v>257</v>
      </c>
      <c r="B493" s="137" t="s">
        <v>256</v>
      </c>
      <c r="C493" s="136" t="s">
        <v>757</v>
      </c>
      <c r="D493" s="138" t="s">
        <v>577</v>
      </c>
      <c r="E493" s="136" t="s">
        <v>9</v>
      </c>
      <c r="F493" s="139">
        <v>202</v>
      </c>
      <c r="M493" s="140"/>
    </row>
    <row r="494" spans="1:13" outlineLevel="3" x14ac:dyDescent="0.2">
      <c r="A494" s="136" t="s">
        <v>257</v>
      </c>
      <c r="B494" s="137" t="s">
        <v>256</v>
      </c>
      <c r="C494" s="136" t="s">
        <v>757</v>
      </c>
      <c r="D494" s="138" t="s">
        <v>577</v>
      </c>
      <c r="E494" s="136" t="s">
        <v>10</v>
      </c>
      <c r="F494" s="139">
        <v>20</v>
      </c>
      <c r="M494" s="140"/>
    </row>
    <row r="495" spans="1:13" outlineLevel="2" x14ac:dyDescent="0.2">
      <c r="B495" s="137"/>
      <c r="C495" s="141" t="s">
        <v>758</v>
      </c>
      <c r="F495" s="139">
        <f>SUBTOTAL(9,F492:F494)</f>
        <v>232</v>
      </c>
      <c r="M495" s="140"/>
    </row>
    <row r="496" spans="1:13" outlineLevel="1" x14ac:dyDescent="0.2">
      <c r="B496" s="142" t="s">
        <v>759</v>
      </c>
      <c r="F496" s="139">
        <f>SUBTOTAL(9,F492:F494)</f>
        <v>232</v>
      </c>
      <c r="M496" s="140"/>
    </row>
    <row r="497" spans="1:13" outlineLevel="3" x14ac:dyDescent="0.2">
      <c r="A497" s="136" t="s">
        <v>86</v>
      </c>
      <c r="B497" s="137" t="s">
        <v>85</v>
      </c>
      <c r="C497" s="136" t="s">
        <v>566</v>
      </c>
      <c r="D497" s="138" t="s">
        <v>560</v>
      </c>
      <c r="E497" s="136" t="s">
        <v>12</v>
      </c>
      <c r="F497" s="139">
        <v>11926</v>
      </c>
      <c r="M497" s="140"/>
    </row>
    <row r="498" spans="1:13" outlineLevel="2" x14ac:dyDescent="0.2">
      <c r="B498" s="137"/>
      <c r="C498" s="141" t="s">
        <v>567</v>
      </c>
      <c r="F498" s="139">
        <f>SUBTOTAL(9,F497:F497)</f>
        <v>11926</v>
      </c>
      <c r="M498" s="140"/>
    </row>
    <row r="499" spans="1:13" outlineLevel="1" x14ac:dyDescent="0.2">
      <c r="B499" s="142" t="s">
        <v>760</v>
      </c>
      <c r="F499" s="139">
        <f>SUBTOTAL(9,F497:F497)</f>
        <v>11926</v>
      </c>
      <c r="M499" s="140"/>
    </row>
    <row r="500" spans="1:13" outlineLevel="3" x14ac:dyDescent="0.2">
      <c r="A500" s="136" t="s">
        <v>86</v>
      </c>
      <c r="B500" s="137" t="s">
        <v>87</v>
      </c>
      <c r="C500" s="136" t="s">
        <v>563</v>
      </c>
      <c r="D500" s="138" t="s">
        <v>560</v>
      </c>
      <c r="E500" s="136" t="s">
        <v>12</v>
      </c>
      <c r="F500" s="139">
        <v>34253</v>
      </c>
      <c r="M500" s="140"/>
    </row>
    <row r="501" spans="1:13" outlineLevel="2" x14ac:dyDescent="0.2">
      <c r="B501" s="137"/>
      <c r="C501" s="141" t="s">
        <v>564</v>
      </c>
      <c r="F501" s="139">
        <f>SUBTOTAL(9,F500:F500)</f>
        <v>34253</v>
      </c>
      <c r="M501" s="140"/>
    </row>
    <row r="502" spans="1:13" outlineLevel="1" x14ac:dyDescent="0.2">
      <c r="B502" s="142" t="s">
        <v>761</v>
      </c>
      <c r="F502" s="139">
        <f>SUBTOTAL(9,F500:F500)</f>
        <v>34253</v>
      </c>
      <c r="M502" s="140"/>
    </row>
    <row r="503" spans="1:13" outlineLevel="3" x14ac:dyDescent="0.2">
      <c r="A503" s="136" t="s">
        <v>86</v>
      </c>
      <c r="B503" s="137" t="s">
        <v>88</v>
      </c>
      <c r="C503" s="136" t="s">
        <v>566</v>
      </c>
      <c r="D503" s="138" t="s">
        <v>560</v>
      </c>
      <c r="E503" s="136" t="s">
        <v>8</v>
      </c>
      <c r="F503" s="139">
        <v>6303</v>
      </c>
      <c r="M503" s="140"/>
    </row>
    <row r="504" spans="1:13" outlineLevel="3" x14ac:dyDescent="0.2">
      <c r="A504" s="136" t="s">
        <v>86</v>
      </c>
      <c r="B504" s="137" t="s">
        <v>88</v>
      </c>
      <c r="C504" s="136" t="s">
        <v>566</v>
      </c>
      <c r="D504" s="138" t="s">
        <v>560</v>
      </c>
      <c r="E504" s="136" t="s">
        <v>9</v>
      </c>
      <c r="F504" s="139">
        <v>0</v>
      </c>
      <c r="M504" s="140"/>
    </row>
    <row r="505" spans="1:13" outlineLevel="3" x14ac:dyDescent="0.2">
      <c r="A505" s="136" t="s">
        <v>86</v>
      </c>
      <c r="B505" s="137" t="s">
        <v>88</v>
      </c>
      <c r="C505" s="136" t="s">
        <v>566</v>
      </c>
      <c r="D505" s="138" t="s">
        <v>560</v>
      </c>
      <c r="E505" s="136" t="s">
        <v>10</v>
      </c>
      <c r="F505" s="139">
        <v>0</v>
      </c>
      <c r="M505" s="140"/>
    </row>
    <row r="506" spans="1:13" outlineLevel="3" x14ac:dyDescent="0.2">
      <c r="A506" s="136" t="s">
        <v>86</v>
      </c>
      <c r="B506" s="137" t="s">
        <v>88</v>
      </c>
      <c r="C506" s="136" t="s">
        <v>566</v>
      </c>
      <c r="D506" s="138" t="s">
        <v>560</v>
      </c>
      <c r="E506" s="136" t="s">
        <v>12</v>
      </c>
      <c r="F506" s="139">
        <v>3935</v>
      </c>
      <c r="M506" s="140"/>
    </row>
    <row r="507" spans="1:13" outlineLevel="2" x14ac:dyDescent="0.2">
      <c r="B507" s="137"/>
      <c r="C507" s="141" t="s">
        <v>567</v>
      </c>
      <c r="F507" s="139">
        <f>SUBTOTAL(9,F503:F506)</f>
        <v>10238</v>
      </c>
      <c r="M507" s="140"/>
    </row>
    <row r="508" spans="1:13" outlineLevel="1" x14ac:dyDescent="0.2">
      <c r="B508" s="142" t="s">
        <v>762</v>
      </c>
      <c r="F508" s="139">
        <f>SUBTOTAL(9,F503:F506)</f>
        <v>10238</v>
      </c>
      <c r="M508" s="140"/>
    </row>
    <row r="509" spans="1:13" outlineLevel="3" x14ac:dyDescent="0.2">
      <c r="A509" s="136" t="s">
        <v>298</v>
      </c>
      <c r="B509" s="137" t="s">
        <v>297</v>
      </c>
      <c r="C509" s="136" t="s">
        <v>763</v>
      </c>
      <c r="D509" s="138" t="s">
        <v>560</v>
      </c>
      <c r="E509" s="136" t="s">
        <v>8</v>
      </c>
      <c r="F509" s="139">
        <v>8128</v>
      </c>
      <c r="M509" s="140"/>
    </row>
    <row r="510" spans="1:13" outlineLevel="3" x14ac:dyDescent="0.2">
      <c r="A510" s="136" t="s">
        <v>298</v>
      </c>
      <c r="B510" s="137" t="s">
        <v>297</v>
      </c>
      <c r="C510" s="136" t="s">
        <v>763</v>
      </c>
      <c r="D510" s="138" t="s">
        <v>560</v>
      </c>
      <c r="E510" s="136" t="s">
        <v>9</v>
      </c>
      <c r="F510" s="139">
        <v>0</v>
      </c>
      <c r="M510" s="140"/>
    </row>
    <row r="511" spans="1:13" outlineLevel="3" x14ac:dyDescent="0.2">
      <c r="A511" s="136" t="s">
        <v>298</v>
      </c>
      <c r="B511" s="137" t="s">
        <v>297</v>
      </c>
      <c r="C511" s="136" t="s">
        <v>763</v>
      </c>
      <c r="D511" s="138" t="s">
        <v>560</v>
      </c>
      <c r="E511" s="136" t="s">
        <v>10</v>
      </c>
      <c r="F511" s="139">
        <v>0</v>
      </c>
      <c r="M511" s="140"/>
    </row>
    <row r="512" spans="1:13" outlineLevel="3" x14ac:dyDescent="0.2">
      <c r="A512" s="136" t="s">
        <v>298</v>
      </c>
      <c r="B512" s="137" t="s">
        <v>297</v>
      </c>
      <c r="C512" s="136" t="s">
        <v>763</v>
      </c>
      <c r="D512" s="138" t="s">
        <v>560</v>
      </c>
      <c r="E512" s="136" t="s">
        <v>12</v>
      </c>
      <c r="F512" s="139">
        <v>3072</v>
      </c>
      <c r="M512" s="140"/>
    </row>
    <row r="513" spans="1:13" outlineLevel="3" x14ac:dyDescent="0.2">
      <c r="A513" s="136" t="s">
        <v>298</v>
      </c>
      <c r="B513" s="137" t="s">
        <v>297</v>
      </c>
      <c r="C513" s="136" t="s">
        <v>763</v>
      </c>
      <c r="D513" s="138" t="s">
        <v>560</v>
      </c>
      <c r="E513" s="136" t="s">
        <v>11</v>
      </c>
      <c r="F513" s="139">
        <v>0</v>
      </c>
      <c r="M513" s="140"/>
    </row>
    <row r="514" spans="1:13" outlineLevel="3" x14ac:dyDescent="0.2">
      <c r="A514" s="136" t="s">
        <v>298</v>
      </c>
      <c r="B514" s="137" t="s">
        <v>297</v>
      </c>
      <c r="C514" s="136" t="s">
        <v>763</v>
      </c>
      <c r="D514" s="138" t="s">
        <v>560</v>
      </c>
      <c r="E514" s="136" t="s">
        <v>22</v>
      </c>
      <c r="F514" s="139">
        <v>2002</v>
      </c>
      <c r="M514" s="140"/>
    </row>
    <row r="515" spans="1:13" outlineLevel="2" x14ac:dyDescent="0.2">
      <c r="B515" s="137"/>
      <c r="C515" s="141" t="s">
        <v>764</v>
      </c>
      <c r="F515" s="139">
        <f>SUBTOTAL(9,F509:F514)</f>
        <v>13202</v>
      </c>
      <c r="M515" s="140"/>
    </row>
    <row r="516" spans="1:13" outlineLevel="3" x14ac:dyDescent="0.2">
      <c r="A516" s="136" t="s">
        <v>298</v>
      </c>
      <c r="B516" s="137" t="s">
        <v>297</v>
      </c>
      <c r="C516" s="136" t="s">
        <v>765</v>
      </c>
      <c r="D516" s="138" t="s">
        <v>560</v>
      </c>
      <c r="E516" s="136" t="s">
        <v>8</v>
      </c>
      <c r="F516" s="139">
        <v>14848</v>
      </c>
      <c r="M516" s="140"/>
    </row>
    <row r="517" spans="1:13" outlineLevel="3" x14ac:dyDescent="0.2">
      <c r="A517" s="136" t="s">
        <v>298</v>
      </c>
      <c r="B517" s="137" t="s">
        <v>297</v>
      </c>
      <c r="C517" s="136" t="s">
        <v>765</v>
      </c>
      <c r="D517" s="138" t="s">
        <v>560</v>
      </c>
      <c r="E517" s="136" t="s">
        <v>9</v>
      </c>
      <c r="F517" s="139">
        <v>0</v>
      </c>
      <c r="M517" s="140"/>
    </row>
    <row r="518" spans="1:13" outlineLevel="3" x14ac:dyDescent="0.2">
      <c r="A518" s="136" t="s">
        <v>298</v>
      </c>
      <c r="B518" s="137" t="s">
        <v>297</v>
      </c>
      <c r="C518" s="136" t="s">
        <v>765</v>
      </c>
      <c r="D518" s="138" t="s">
        <v>560</v>
      </c>
      <c r="E518" s="136" t="s">
        <v>10</v>
      </c>
      <c r="F518" s="139">
        <v>0</v>
      </c>
      <c r="M518" s="140"/>
    </row>
    <row r="519" spans="1:13" outlineLevel="3" x14ac:dyDescent="0.2">
      <c r="A519" s="136" t="s">
        <v>298</v>
      </c>
      <c r="B519" s="137" t="s">
        <v>297</v>
      </c>
      <c r="C519" s="136" t="s">
        <v>765</v>
      </c>
      <c r="D519" s="138" t="s">
        <v>560</v>
      </c>
      <c r="E519" s="136" t="s">
        <v>12</v>
      </c>
      <c r="F519" s="139">
        <v>5610</v>
      </c>
      <c r="M519" s="140"/>
    </row>
    <row r="520" spans="1:13" outlineLevel="3" x14ac:dyDescent="0.2">
      <c r="A520" s="136" t="s">
        <v>298</v>
      </c>
      <c r="B520" s="137" t="s">
        <v>297</v>
      </c>
      <c r="C520" s="136" t="s">
        <v>765</v>
      </c>
      <c r="D520" s="138" t="s">
        <v>560</v>
      </c>
      <c r="E520" s="136" t="s">
        <v>11</v>
      </c>
      <c r="F520" s="139">
        <v>0</v>
      </c>
      <c r="M520" s="140"/>
    </row>
    <row r="521" spans="1:13" outlineLevel="3" x14ac:dyDescent="0.2">
      <c r="A521" s="136" t="s">
        <v>298</v>
      </c>
      <c r="B521" s="137" t="s">
        <v>297</v>
      </c>
      <c r="C521" s="136" t="s">
        <v>765</v>
      </c>
      <c r="D521" s="138" t="s">
        <v>560</v>
      </c>
      <c r="E521" s="136" t="s">
        <v>22</v>
      </c>
      <c r="F521" s="139">
        <v>3658</v>
      </c>
      <c r="M521" s="140"/>
    </row>
    <row r="522" spans="1:13" outlineLevel="2" x14ac:dyDescent="0.2">
      <c r="B522" s="137"/>
      <c r="C522" s="141" t="s">
        <v>766</v>
      </c>
      <c r="F522" s="139">
        <f>SUBTOTAL(9,F516:F521)</f>
        <v>24116</v>
      </c>
      <c r="M522" s="140"/>
    </row>
    <row r="523" spans="1:13" outlineLevel="1" x14ac:dyDescent="0.2">
      <c r="B523" s="142" t="s">
        <v>767</v>
      </c>
      <c r="F523" s="139">
        <f>SUBTOTAL(9,F509:F521)</f>
        <v>37318</v>
      </c>
      <c r="M523" s="140"/>
    </row>
    <row r="524" spans="1:13" outlineLevel="3" x14ac:dyDescent="0.2">
      <c r="A524" s="136" t="s">
        <v>90</v>
      </c>
      <c r="B524" s="137" t="s">
        <v>89</v>
      </c>
      <c r="C524" s="136" t="s">
        <v>559</v>
      </c>
      <c r="D524" s="138" t="s">
        <v>560</v>
      </c>
      <c r="E524" s="136" t="s">
        <v>12</v>
      </c>
      <c r="F524" s="139">
        <v>10795</v>
      </c>
      <c r="M524" s="140"/>
    </row>
    <row r="525" spans="1:13" outlineLevel="2" x14ac:dyDescent="0.2">
      <c r="B525" s="137"/>
      <c r="C525" s="141" t="s">
        <v>561</v>
      </c>
      <c r="F525" s="139">
        <f>SUBTOTAL(9,F524:F524)</f>
        <v>10795</v>
      </c>
      <c r="M525" s="140"/>
    </row>
    <row r="526" spans="1:13" outlineLevel="1" x14ac:dyDescent="0.2">
      <c r="B526" s="142" t="s">
        <v>768</v>
      </c>
      <c r="F526" s="139">
        <f>SUBTOTAL(9,F524:F524)</f>
        <v>10795</v>
      </c>
      <c r="M526" s="140"/>
    </row>
    <row r="527" spans="1:13" outlineLevel="3" x14ac:dyDescent="0.2">
      <c r="A527" s="136" t="s">
        <v>90</v>
      </c>
      <c r="B527" s="137" t="s">
        <v>91</v>
      </c>
      <c r="C527" s="136" t="s">
        <v>566</v>
      </c>
      <c r="D527" s="138" t="s">
        <v>560</v>
      </c>
      <c r="E527" s="136" t="s">
        <v>12</v>
      </c>
      <c r="F527" s="139">
        <v>3975</v>
      </c>
      <c r="M527" s="140"/>
    </row>
    <row r="528" spans="1:13" outlineLevel="2" x14ac:dyDescent="0.2">
      <c r="B528" s="137"/>
      <c r="C528" s="141" t="s">
        <v>567</v>
      </c>
      <c r="F528" s="139">
        <f>SUBTOTAL(9,F527:F527)</f>
        <v>3975</v>
      </c>
      <c r="M528" s="140"/>
    </row>
    <row r="529" spans="1:13" outlineLevel="1" x14ac:dyDescent="0.2">
      <c r="B529" s="142" t="s">
        <v>769</v>
      </c>
      <c r="F529" s="139">
        <f>SUBTOTAL(9,F527:F527)</f>
        <v>3975</v>
      </c>
      <c r="M529" s="140"/>
    </row>
    <row r="530" spans="1:13" outlineLevel="3" x14ac:dyDescent="0.2">
      <c r="A530" s="136" t="s">
        <v>90</v>
      </c>
      <c r="B530" s="137" t="s">
        <v>92</v>
      </c>
      <c r="C530" s="136" t="s">
        <v>563</v>
      </c>
      <c r="D530" s="138" t="s">
        <v>560</v>
      </c>
      <c r="E530" s="136" t="s">
        <v>12</v>
      </c>
      <c r="F530" s="139">
        <v>11418</v>
      </c>
      <c r="M530" s="140"/>
    </row>
    <row r="531" spans="1:13" outlineLevel="2" x14ac:dyDescent="0.2">
      <c r="B531" s="137"/>
      <c r="C531" s="141" t="s">
        <v>564</v>
      </c>
      <c r="F531" s="139">
        <f>SUBTOTAL(9,F530:F530)</f>
        <v>11418</v>
      </c>
      <c r="M531" s="140"/>
    </row>
    <row r="532" spans="1:13" outlineLevel="1" x14ac:dyDescent="0.2">
      <c r="B532" s="142" t="s">
        <v>770</v>
      </c>
      <c r="F532" s="139">
        <f>SUBTOTAL(9,F530:F530)</f>
        <v>11418</v>
      </c>
      <c r="M532" s="140"/>
    </row>
    <row r="533" spans="1:13" outlineLevel="3" x14ac:dyDescent="0.2">
      <c r="A533" s="136" t="s">
        <v>90</v>
      </c>
      <c r="B533" s="137" t="s">
        <v>93</v>
      </c>
      <c r="C533" s="136" t="s">
        <v>559</v>
      </c>
      <c r="D533" s="138" t="s">
        <v>560</v>
      </c>
      <c r="E533" s="136" t="s">
        <v>8</v>
      </c>
      <c r="F533" s="139">
        <v>147226</v>
      </c>
      <c r="M533" s="140"/>
    </row>
    <row r="534" spans="1:13" outlineLevel="3" x14ac:dyDescent="0.2">
      <c r="A534" s="136" t="s">
        <v>90</v>
      </c>
      <c r="B534" s="137" t="s">
        <v>93</v>
      </c>
      <c r="C534" s="136" t="s">
        <v>559</v>
      </c>
      <c r="D534" s="138" t="s">
        <v>560</v>
      </c>
      <c r="E534" s="136" t="s">
        <v>9</v>
      </c>
      <c r="F534" s="139">
        <v>0</v>
      </c>
      <c r="M534" s="140"/>
    </row>
    <row r="535" spans="1:13" outlineLevel="3" x14ac:dyDescent="0.2">
      <c r="A535" s="136" t="s">
        <v>90</v>
      </c>
      <c r="B535" s="137" t="s">
        <v>93</v>
      </c>
      <c r="C535" s="136" t="s">
        <v>559</v>
      </c>
      <c r="D535" s="138" t="s">
        <v>560</v>
      </c>
      <c r="E535" s="136" t="s">
        <v>10</v>
      </c>
      <c r="F535" s="139">
        <v>0</v>
      </c>
      <c r="M535" s="140"/>
    </row>
    <row r="536" spans="1:13" outlineLevel="3" x14ac:dyDescent="0.2">
      <c r="A536" s="136" t="s">
        <v>90</v>
      </c>
      <c r="B536" s="137" t="s">
        <v>93</v>
      </c>
      <c r="C536" s="136" t="s">
        <v>559</v>
      </c>
      <c r="D536" s="138" t="s">
        <v>560</v>
      </c>
      <c r="E536" s="136" t="s">
        <v>12</v>
      </c>
      <c r="F536" s="139">
        <v>55625</v>
      </c>
      <c r="M536" s="140"/>
    </row>
    <row r="537" spans="1:13" outlineLevel="3" x14ac:dyDescent="0.2">
      <c r="A537" s="136" t="s">
        <v>90</v>
      </c>
      <c r="B537" s="137" t="s">
        <v>93</v>
      </c>
      <c r="C537" s="136" t="s">
        <v>559</v>
      </c>
      <c r="D537" s="138" t="s">
        <v>560</v>
      </c>
      <c r="E537" s="136" t="s">
        <v>11</v>
      </c>
      <c r="F537" s="139">
        <v>0</v>
      </c>
      <c r="M537" s="140"/>
    </row>
    <row r="538" spans="1:13" outlineLevel="3" x14ac:dyDescent="0.2">
      <c r="A538" s="136" t="s">
        <v>90</v>
      </c>
      <c r="B538" s="137" t="s">
        <v>93</v>
      </c>
      <c r="C538" s="136" t="s">
        <v>559</v>
      </c>
      <c r="D538" s="138" t="s">
        <v>560</v>
      </c>
      <c r="E538" s="136" t="s">
        <v>22</v>
      </c>
      <c r="F538" s="139">
        <v>36255</v>
      </c>
      <c r="M538" s="140"/>
    </row>
    <row r="539" spans="1:13" outlineLevel="2" x14ac:dyDescent="0.2">
      <c r="B539" s="137"/>
      <c r="C539" s="141" t="s">
        <v>561</v>
      </c>
      <c r="F539" s="139">
        <f>SUBTOTAL(9,F533:F538)</f>
        <v>239106</v>
      </c>
      <c r="M539" s="140"/>
    </row>
    <row r="540" spans="1:13" outlineLevel="1" x14ac:dyDescent="0.2">
      <c r="B540" s="142" t="s">
        <v>771</v>
      </c>
      <c r="F540" s="139">
        <f>SUBTOTAL(9,F533:F538)</f>
        <v>239106</v>
      </c>
      <c r="M540" s="140"/>
    </row>
    <row r="541" spans="1:13" outlineLevel="3" x14ac:dyDescent="0.2">
      <c r="A541" s="136" t="s">
        <v>90</v>
      </c>
      <c r="B541" s="137" t="s">
        <v>94</v>
      </c>
      <c r="C541" s="136" t="s">
        <v>559</v>
      </c>
      <c r="D541" s="138" t="s">
        <v>560</v>
      </c>
      <c r="E541" s="136" t="s">
        <v>8</v>
      </c>
      <c r="F541" s="139">
        <v>754</v>
      </c>
      <c r="M541" s="140"/>
    </row>
    <row r="542" spans="1:13" outlineLevel="3" x14ac:dyDescent="0.2">
      <c r="A542" s="136" t="s">
        <v>90</v>
      </c>
      <c r="B542" s="137" t="s">
        <v>94</v>
      </c>
      <c r="C542" s="136" t="s">
        <v>559</v>
      </c>
      <c r="D542" s="138" t="s">
        <v>560</v>
      </c>
      <c r="E542" s="136" t="s">
        <v>9</v>
      </c>
      <c r="F542" s="139">
        <v>0</v>
      </c>
      <c r="M542" s="140"/>
    </row>
    <row r="543" spans="1:13" outlineLevel="3" x14ac:dyDescent="0.2">
      <c r="A543" s="136" t="s">
        <v>90</v>
      </c>
      <c r="B543" s="137" t="s">
        <v>94</v>
      </c>
      <c r="C543" s="136" t="s">
        <v>559</v>
      </c>
      <c r="D543" s="138" t="s">
        <v>560</v>
      </c>
      <c r="E543" s="136" t="s">
        <v>10</v>
      </c>
      <c r="F543" s="139">
        <v>0</v>
      </c>
      <c r="M543" s="140"/>
    </row>
    <row r="544" spans="1:13" outlineLevel="3" x14ac:dyDescent="0.2">
      <c r="A544" s="136" t="s">
        <v>90</v>
      </c>
      <c r="B544" s="137" t="s">
        <v>94</v>
      </c>
      <c r="C544" s="136" t="s">
        <v>559</v>
      </c>
      <c r="D544" s="138" t="s">
        <v>560</v>
      </c>
      <c r="E544" s="136" t="s">
        <v>12</v>
      </c>
      <c r="F544" s="139">
        <v>285</v>
      </c>
      <c r="M544" s="140"/>
    </row>
    <row r="545" spans="1:13" outlineLevel="3" x14ac:dyDescent="0.2">
      <c r="A545" s="136" t="s">
        <v>90</v>
      </c>
      <c r="B545" s="137" t="s">
        <v>94</v>
      </c>
      <c r="C545" s="136" t="s">
        <v>559</v>
      </c>
      <c r="D545" s="138" t="s">
        <v>560</v>
      </c>
      <c r="E545" s="136" t="s">
        <v>11</v>
      </c>
      <c r="F545" s="139">
        <v>0</v>
      </c>
      <c r="M545" s="140"/>
    </row>
    <row r="546" spans="1:13" outlineLevel="3" x14ac:dyDescent="0.2">
      <c r="A546" s="136" t="s">
        <v>90</v>
      </c>
      <c r="B546" s="137" t="s">
        <v>94</v>
      </c>
      <c r="C546" s="136" t="s">
        <v>559</v>
      </c>
      <c r="D546" s="138" t="s">
        <v>560</v>
      </c>
      <c r="E546" s="136" t="s">
        <v>22</v>
      </c>
      <c r="F546" s="139">
        <v>186</v>
      </c>
      <c r="M546" s="140"/>
    </row>
    <row r="547" spans="1:13" outlineLevel="2" x14ac:dyDescent="0.2">
      <c r="B547" s="137"/>
      <c r="C547" s="141" t="s">
        <v>561</v>
      </c>
      <c r="F547" s="139">
        <f>SUBTOTAL(9,F541:F546)</f>
        <v>1225</v>
      </c>
      <c r="M547" s="140"/>
    </row>
    <row r="548" spans="1:13" outlineLevel="1" x14ac:dyDescent="0.2">
      <c r="B548" s="142" t="s">
        <v>772</v>
      </c>
      <c r="F548" s="139">
        <f>SUBTOTAL(9,F541:F546)</f>
        <v>1225</v>
      </c>
      <c r="M548" s="140"/>
    </row>
    <row r="549" spans="1:13" outlineLevel="3" x14ac:dyDescent="0.2">
      <c r="A549" s="136" t="s">
        <v>90</v>
      </c>
      <c r="B549" s="137" t="s">
        <v>95</v>
      </c>
      <c r="C549" s="136" t="s">
        <v>566</v>
      </c>
      <c r="D549" s="138" t="s">
        <v>560</v>
      </c>
      <c r="E549" s="136" t="s">
        <v>8</v>
      </c>
      <c r="F549" s="139">
        <v>2101</v>
      </c>
      <c r="M549" s="140"/>
    </row>
    <row r="550" spans="1:13" outlineLevel="3" x14ac:dyDescent="0.2">
      <c r="A550" s="136" t="s">
        <v>90</v>
      </c>
      <c r="B550" s="137" t="s">
        <v>95</v>
      </c>
      <c r="C550" s="136" t="s">
        <v>566</v>
      </c>
      <c r="D550" s="138" t="s">
        <v>560</v>
      </c>
      <c r="E550" s="136" t="s">
        <v>9</v>
      </c>
      <c r="F550" s="139">
        <v>0</v>
      </c>
      <c r="M550" s="140"/>
    </row>
    <row r="551" spans="1:13" outlineLevel="3" x14ac:dyDescent="0.2">
      <c r="A551" s="136" t="s">
        <v>90</v>
      </c>
      <c r="B551" s="137" t="s">
        <v>95</v>
      </c>
      <c r="C551" s="136" t="s">
        <v>566</v>
      </c>
      <c r="D551" s="138" t="s">
        <v>560</v>
      </c>
      <c r="E551" s="136" t="s">
        <v>10</v>
      </c>
      <c r="F551" s="139">
        <v>0</v>
      </c>
      <c r="M551" s="140"/>
    </row>
    <row r="552" spans="1:13" outlineLevel="3" x14ac:dyDescent="0.2">
      <c r="A552" s="136" t="s">
        <v>90</v>
      </c>
      <c r="B552" s="137" t="s">
        <v>95</v>
      </c>
      <c r="C552" s="136" t="s">
        <v>566</v>
      </c>
      <c r="D552" s="138" t="s">
        <v>560</v>
      </c>
      <c r="E552" s="136" t="s">
        <v>12</v>
      </c>
      <c r="F552" s="139">
        <v>793</v>
      </c>
      <c r="M552" s="140"/>
    </row>
    <row r="553" spans="1:13" outlineLevel="3" x14ac:dyDescent="0.2">
      <c r="A553" s="136" t="s">
        <v>90</v>
      </c>
      <c r="B553" s="137" t="s">
        <v>95</v>
      </c>
      <c r="C553" s="136" t="s">
        <v>566</v>
      </c>
      <c r="D553" s="138" t="s">
        <v>560</v>
      </c>
      <c r="E553" s="136" t="s">
        <v>11</v>
      </c>
      <c r="F553" s="139">
        <v>0</v>
      </c>
      <c r="M553" s="140"/>
    </row>
    <row r="554" spans="1:13" outlineLevel="3" x14ac:dyDescent="0.2">
      <c r="A554" s="136" t="s">
        <v>90</v>
      </c>
      <c r="B554" s="137" t="s">
        <v>95</v>
      </c>
      <c r="C554" s="136" t="s">
        <v>566</v>
      </c>
      <c r="D554" s="138" t="s">
        <v>560</v>
      </c>
      <c r="E554" s="136" t="s">
        <v>22</v>
      </c>
      <c r="F554" s="139">
        <v>519</v>
      </c>
      <c r="M554" s="140"/>
    </row>
    <row r="555" spans="1:13" outlineLevel="2" x14ac:dyDescent="0.2">
      <c r="B555" s="137"/>
      <c r="C555" s="141" t="s">
        <v>567</v>
      </c>
      <c r="F555" s="139">
        <f>SUBTOTAL(9,F549:F554)</f>
        <v>3413</v>
      </c>
      <c r="M555" s="140"/>
    </row>
    <row r="556" spans="1:13" outlineLevel="1" x14ac:dyDescent="0.2">
      <c r="B556" s="142" t="s">
        <v>773</v>
      </c>
      <c r="F556" s="139">
        <f>SUBTOTAL(9,F549:F554)</f>
        <v>3413</v>
      </c>
      <c r="M556" s="140"/>
    </row>
    <row r="557" spans="1:13" outlineLevel="3" x14ac:dyDescent="0.2">
      <c r="A557" s="136" t="s">
        <v>194</v>
      </c>
      <c r="B557" s="137" t="s">
        <v>193</v>
      </c>
      <c r="C557" s="136" t="s">
        <v>774</v>
      </c>
      <c r="D557" s="138" t="s">
        <v>560</v>
      </c>
      <c r="E557" s="136" t="s">
        <v>8</v>
      </c>
      <c r="F557" s="139">
        <v>4308</v>
      </c>
      <c r="M557" s="140"/>
    </row>
    <row r="558" spans="1:13" outlineLevel="3" x14ac:dyDescent="0.2">
      <c r="A558" s="136" t="s">
        <v>194</v>
      </c>
      <c r="B558" s="137" t="s">
        <v>193</v>
      </c>
      <c r="C558" s="136" t="s">
        <v>774</v>
      </c>
      <c r="D558" s="138" t="s">
        <v>560</v>
      </c>
      <c r="E558" s="136" t="s">
        <v>9</v>
      </c>
      <c r="F558" s="139">
        <v>0</v>
      </c>
      <c r="M558" s="140"/>
    </row>
    <row r="559" spans="1:13" outlineLevel="3" x14ac:dyDescent="0.2">
      <c r="A559" s="136" t="s">
        <v>194</v>
      </c>
      <c r="B559" s="137" t="s">
        <v>193</v>
      </c>
      <c r="C559" s="136" t="s">
        <v>774</v>
      </c>
      <c r="D559" s="138" t="s">
        <v>560</v>
      </c>
      <c r="E559" s="136" t="s">
        <v>10</v>
      </c>
      <c r="F559" s="139">
        <v>0</v>
      </c>
      <c r="M559" s="140"/>
    </row>
    <row r="560" spans="1:13" outlineLevel="3" x14ac:dyDescent="0.2">
      <c r="A560" s="136" t="s">
        <v>194</v>
      </c>
      <c r="B560" s="137" t="s">
        <v>193</v>
      </c>
      <c r="C560" s="136" t="s">
        <v>774</v>
      </c>
      <c r="D560" s="138" t="s">
        <v>560</v>
      </c>
      <c r="E560" s="136" t="s">
        <v>12</v>
      </c>
      <c r="F560" s="139">
        <v>1629</v>
      </c>
      <c r="M560" s="140"/>
    </row>
    <row r="561" spans="1:13" outlineLevel="3" x14ac:dyDescent="0.2">
      <c r="A561" s="136" t="s">
        <v>194</v>
      </c>
      <c r="B561" s="137" t="s">
        <v>193</v>
      </c>
      <c r="C561" s="136" t="s">
        <v>774</v>
      </c>
      <c r="D561" s="138" t="s">
        <v>560</v>
      </c>
      <c r="E561" s="136" t="s">
        <v>11</v>
      </c>
      <c r="F561" s="139">
        <v>0</v>
      </c>
      <c r="M561" s="140"/>
    </row>
    <row r="562" spans="1:13" outlineLevel="3" x14ac:dyDescent="0.2">
      <c r="A562" s="136" t="s">
        <v>194</v>
      </c>
      <c r="B562" s="137" t="s">
        <v>193</v>
      </c>
      <c r="C562" s="136" t="s">
        <v>774</v>
      </c>
      <c r="D562" s="138" t="s">
        <v>560</v>
      </c>
      <c r="E562" s="136" t="s">
        <v>22</v>
      </c>
      <c r="F562" s="139">
        <v>1063</v>
      </c>
      <c r="M562" s="140"/>
    </row>
    <row r="563" spans="1:13" outlineLevel="2" x14ac:dyDescent="0.2">
      <c r="B563" s="137"/>
      <c r="C563" s="141" t="s">
        <v>775</v>
      </c>
      <c r="F563" s="139">
        <f>SUBTOTAL(9,F557:F562)</f>
        <v>7000</v>
      </c>
      <c r="M563" s="140"/>
    </row>
    <row r="564" spans="1:13" outlineLevel="1" x14ac:dyDescent="0.2">
      <c r="B564" s="142" t="s">
        <v>776</v>
      </c>
      <c r="F564" s="139">
        <f>SUBTOTAL(9,F557:F562)</f>
        <v>7000</v>
      </c>
      <c r="M564" s="140"/>
    </row>
    <row r="565" spans="1:13" outlineLevel="3" x14ac:dyDescent="0.2">
      <c r="A565" s="136" t="s">
        <v>259</v>
      </c>
      <c r="B565" s="137" t="s">
        <v>258</v>
      </c>
      <c r="C565" s="136" t="s">
        <v>777</v>
      </c>
      <c r="D565" s="138" t="s">
        <v>577</v>
      </c>
      <c r="E565" s="136" t="s">
        <v>8</v>
      </c>
      <c r="F565" s="139">
        <v>542</v>
      </c>
      <c r="M565" s="140"/>
    </row>
    <row r="566" spans="1:13" outlineLevel="3" x14ac:dyDescent="0.2">
      <c r="A566" s="136" t="s">
        <v>259</v>
      </c>
      <c r="B566" s="137" t="s">
        <v>258</v>
      </c>
      <c r="C566" s="136" t="s">
        <v>777</v>
      </c>
      <c r="D566" s="138" t="s">
        <v>577</v>
      </c>
      <c r="E566" s="136" t="s">
        <v>9</v>
      </c>
      <c r="F566" s="139">
        <v>1365</v>
      </c>
      <c r="M566" s="140"/>
    </row>
    <row r="567" spans="1:13" outlineLevel="2" x14ac:dyDescent="0.2">
      <c r="B567" s="137"/>
      <c r="C567" s="141" t="s">
        <v>778</v>
      </c>
      <c r="F567" s="139">
        <f>SUBTOTAL(9,F565:F566)</f>
        <v>1907</v>
      </c>
      <c r="M567" s="140"/>
    </row>
    <row r="568" spans="1:13" outlineLevel="1" x14ac:dyDescent="0.2">
      <c r="B568" s="142" t="s">
        <v>779</v>
      </c>
      <c r="F568" s="139">
        <f>SUBTOTAL(9,F565:F566)</f>
        <v>1907</v>
      </c>
      <c r="M568" s="140"/>
    </row>
    <row r="569" spans="1:13" outlineLevel="3" x14ac:dyDescent="0.2">
      <c r="A569" s="136" t="s">
        <v>217</v>
      </c>
      <c r="B569" s="137" t="s">
        <v>216</v>
      </c>
      <c r="C569" s="136" t="s">
        <v>618</v>
      </c>
      <c r="D569" s="138" t="s">
        <v>560</v>
      </c>
      <c r="E569" s="136" t="s">
        <v>8</v>
      </c>
      <c r="F569" s="139">
        <v>10156</v>
      </c>
      <c r="M569" s="140"/>
    </row>
    <row r="570" spans="1:13" outlineLevel="3" x14ac:dyDescent="0.2">
      <c r="A570" s="136" t="s">
        <v>217</v>
      </c>
      <c r="B570" s="137" t="s">
        <v>216</v>
      </c>
      <c r="C570" s="136" t="s">
        <v>618</v>
      </c>
      <c r="D570" s="138" t="s">
        <v>560</v>
      </c>
      <c r="E570" s="136" t="s">
        <v>9</v>
      </c>
      <c r="F570" s="139">
        <v>0</v>
      </c>
      <c r="M570" s="140"/>
    </row>
    <row r="571" spans="1:13" outlineLevel="3" x14ac:dyDescent="0.2">
      <c r="A571" s="136" t="s">
        <v>217</v>
      </c>
      <c r="B571" s="137" t="s">
        <v>216</v>
      </c>
      <c r="C571" s="136" t="s">
        <v>618</v>
      </c>
      <c r="D571" s="138" t="s">
        <v>560</v>
      </c>
      <c r="E571" s="136" t="s">
        <v>10</v>
      </c>
      <c r="F571" s="139">
        <v>0</v>
      </c>
      <c r="M571" s="140"/>
    </row>
    <row r="572" spans="1:13" outlineLevel="3" x14ac:dyDescent="0.2">
      <c r="A572" s="136" t="s">
        <v>217</v>
      </c>
      <c r="B572" s="137" t="s">
        <v>216</v>
      </c>
      <c r="C572" s="136" t="s">
        <v>618</v>
      </c>
      <c r="D572" s="138" t="s">
        <v>560</v>
      </c>
      <c r="E572" s="136" t="s">
        <v>12</v>
      </c>
      <c r="F572" s="139">
        <v>81</v>
      </c>
      <c r="M572" s="140"/>
    </row>
    <row r="573" spans="1:13" outlineLevel="3" x14ac:dyDescent="0.2">
      <c r="A573" s="136" t="s">
        <v>217</v>
      </c>
      <c r="B573" s="137" t="s">
        <v>216</v>
      </c>
      <c r="C573" s="136" t="s">
        <v>618</v>
      </c>
      <c r="D573" s="138" t="s">
        <v>560</v>
      </c>
      <c r="E573" s="136" t="s">
        <v>13</v>
      </c>
      <c r="F573" s="139">
        <v>3837</v>
      </c>
      <c r="M573" s="140"/>
    </row>
    <row r="574" spans="1:13" outlineLevel="3" x14ac:dyDescent="0.2">
      <c r="A574" s="136" t="s">
        <v>217</v>
      </c>
      <c r="B574" s="137" t="s">
        <v>216</v>
      </c>
      <c r="C574" s="136" t="s">
        <v>618</v>
      </c>
      <c r="D574" s="138" t="s">
        <v>560</v>
      </c>
      <c r="E574" s="136" t="s">
        <v>11</v>
      </c>
      <c r="F574" s="139">
        <v>0</v>
      </c>
      <c r="M574" s="140"/>
    </row>
    <row r="575" spans="1:13" outlineLevel="3" x14ac:dyDescent="0.2">
      <c r="A575" s="136" t="s">
        <v>217</v>
      </c>
      <c r="B575" s="137" t="s">
        <v>216</v>
      </c>
      <c r="C575" s="136" t="s">
        <v>618</v>
      </c>
      <c r="D575" s="138" t="s">
        <v>560</v>
      </c>
      <c r="E575" s="136" t="s">
        <v>22</v>
      </c>
      <c r="F575" s="139">
        <v>2421</v>
      </c>
      <c r="M575" s="140"/>
    </row>
    <row r="576" spans="1:13" outlineLevel="2" x14ac:dyDescent="0.2">
      <c r="B576" s="137"/>
      <c r="C576" s="141" t="s">
        <v>619</v>
      </c>
      <c r="F576" s="139">
        <f>SUBTOTAL(9,F569:F575)</f>
        <v>16495</v>
      </c>
      <c r="M576" s="140"/>
    </row>
    <row r="577" spans="1:13" outlineLevel="1" x14ac:dyDescent="0.2">
      <c r="B577" s="142" t="s">
        <v>780</v>
      </c>
      <c r="F577" s="139">
        <f>SUBTOTAL(9,F569:F575)</f>
        <v>16495</v>
      </c>
      <c r="M577" s="140"/>
    </row>
    <row r="578" spans="1:13" outlineLevel="3" x14ac:dyDescent="0.2">
      <c r="A578" s="136" t="s">
        <v>97</v>
      </c>
      <c r="B578" s="137" t="s">
        <v>96</v>
      </c>
      <c r="C578" s="136" t="s">
        <v>559</v>
      </c>
      <c r="D578" s="138" t="s">
        <v>560</v>
      </c>
      <c r="E578" s="136" t="s">
        <v>13</v>
      </c>
      <c r="F578" s="139">
        <v>10795</v>
      </c>
      <c r="M578" s="140"/>
    </row>
    <row r="579" spans="1:13" outlineLevel="2" x14ac:dyDescent="0.2">
      <c r="B579" s="137"/>
      <c r="C579" s="141" t="s">
        <v>561</v>
      </c>
      <c r="F579" s="139">
        <f>SUBTOTAL(9,F578:F578)</f>
        <v>10795</v>
      </c>
      <c r="M579" s="140"/>
    </row>
    <row r="580" spans="1:13" outlineLevel="1" x14ac:dyDescent="0.2">
      <c r="B580" s="142" t="s">
        <v>781</v>
      </c>
      <c r="F580" s="139">
        <f>SUBTOTAL(9,F578:F578)</f>
        <v>10795</v>
      </c>
      <c r="M580" s="140"/>
    </row>
    <row r="581" spans="1:13" outlineLevel="3" x14ac:dyDescent="0.2">
      <c r="A581" s="136" t="s">
        <v>97</v>
      </c>
      <c r="B581" s="137" t="s">
        <v>98</v>
      </c>
      <c r="C581" s="136" t="s">
        <v>563</v>
      </c>
      <c r="D581" s="138" t="s">
        <v>560</v>
      </c>
      <c r="E581" s="136" t="s">
        <v>13</v>
      </c>
      <c r="F581" s="139">
        <v>22836</v>
      </c>
      <c r="M581" s="140"/>
    </row>
    <row r="582" spans="1:13" outlineLevel="2" x14ac:dyDescent="0.2">
      <c r="B582" s="137"/>
      <c r="C582" s="141" t="s">
        <v>564</v>
      </c>
      <c r="F582" s="139">
        <f>SUBTOTAL(9,F581:F581)</f>
        <v>22836</v>
      </c>
      <c r="M582" s="140"/>
    </row>
    <row r="583" spans="1:13" outlineLevel="1" x14ac:dyDescent="0.2">
      <c r="B583" s="142" t="s">
        <v>782</v>
      </c>
      <c r="F583" s="139">
        <f>SUBTOTAL(9,F581:F581)</f>
        <v>22836</v>
      </c>
      <c r="M583" s="140"/>
    </row>
    <row r="584" spans="1:13" outlineLevel="3" x14ac:dyDescent="0.2">
      <c r="A584" s="136" t="s">
        <v>97</v>
      </c>
      <c r="B584" s="137" t="s">
        <v>99</v>
      </c>
      <c r="C584" s="136" t="s">
        <v>559</v>
      </c>
      <c r="D584" s="138" t="s">
        <v>560</v>
      </c>
      <c r="E584" s="136" t="s">
        <v>8</v>
      </c>
      <c r="F584" s="139">
        <v>123146</v>
      </c>
      <c r="M584" s="140"/>
    </row>
    <row r="585" spans="1:13" outlineLevel="3" x14ac:dyDescent="0.2">
      <c r="A585" s="136" t="s">
        <v>97</v>
      </c>
      <c r="B585" s="137" t="s">
        <v>99</v>
      </c>
      <c r="C585" s="136" t="s">
        <v>559</v>
      </c>
      <c r="D585" s="138" t="s">
        <v>560</v>
      </c>
      <c r="E585" s="136" t="s">
        <v>9</v>
      </c>
      <c r="F585" s="139">
        <v>0</v>
      </c>
      <c r="M585" s="140"/>
    </row>
    <row r="586" spans="1:13" outlineLevel="3" x14ac:dyDescent="0.2">
      <c r="A586" s="136" t="s">
        <v>97</v>
      </c>
      <c r="B586" s="137" t="s">
        <v>99</v>
      </c>
      <c r="C586" s="136" t="s">
        <v>559</v>
      </c>
      <c r="D586" s="138" t="s">
        <v>560</v>
      </c>
      <c r="E586" s="136" t="s">
        <v>10</v>
      </c>
      <c r="F586" s="139">
        <v>0</v>
      </c>
      <c r="M586" s="140"/>
    </row>
    <row r="587" spans="1:13" outlineLevel="3" x14ac:dyDescent="0.2">
      <c r="A587" s="136" t="s">
        <v>97</v>
      </c>
      <c r="B587" s="137" t="s">
        <v>99</v>
      </c>
      <c r="C587" s="136" t="s">
        <v>559</v>
      </c>
      <c r="D587" s="138" t="s">
        <v>560</v>
      </c>
      <c r="E587" s="136" t="s">
        <v>12</v>
      </c>
      <c r="F587" s="139">
        <v>988</v>
      </c>
      <c r="M587" s="140"/>
    </row>
    <row r="588" spans="1:13" outlineLevel="3" x14ac:dyDescent="0.2">
      <c r="A588" s="136" t="s">
        <v>97</v>
      </c>
      <c r="B588" s="137" t="s">
        <v>99</v>
      </c>
      <c r="C588" s="136" t="s">
        <v>559</v>
      </c>
      <c r="D588" s="138" t="s">
        <v>560</v>
      </c>
      <c r="E588" s="136" t="s">
        <v>13</v>
      </c>
      <c r="F588" s="139">
        <v>46528</v>
      </c>
      <c r="M588" s="140"/>
    </row>
    <row r="589" spans="1:13" outlineLevel="3" x14ac:dyDescent="0.2">
      <c r="A589" s="136" t="s">
        <v>97</v>
      </c>
      <c r="B589" s="137" t="s">
        <v>99</v>
      </c>
      <c r="C589" s="136" t="s">
        <v>559</v>
      </c>
      <c r="D589" s="138" t="s">
        <v>560</v>
      </c>
      <c r="E589" s="136" t="s">
        <v>11</v>
      </c>
      <c r="F589" s="139">
        <v>0</v>
      </c>
      <c r="M589" s="140"/>
    </row>
    <row r="590" spans="1:13" outlineLevel="3" x14ac:dyDescent="0.2">
      <c r="A590" s="136" t="s">
        <v>97</v>
      </c>
      <c r="B590" s="137" t="s">
        <v>99</v>
      </c>
      <c r="C590" s="136" t="s">
        <v>559</v>
      </c>
      <c r="D590" s="138" t="s">
        <v>560</v>
      </c>
      <c r="E590" s="136" t="s">
        <v>22</v>
      </c>
      <c r="F590" s="139">
        <v>29338</v>
      </c>
      <c r="M590" s="140"/>
    </row>
    <row r="591" spans="1:13" outlineLevel="2" x14ac:dyDescent="0.2">
      <c r="B591" s="137"/>
      <c r="C591" s="141" t="s">
        <v>561</v>
      </c>
      <c r="F591" s="139">
        <f>SUBTOTAL(9,F584:F590)</f>
        <v>200000</v>
      </c>
      <c r="M591" s="140"/>
    </row>
    <row r="592" spans="1:13" outlineLevel="1" x14ac:dyDescent="0.2">
      <c r="B592" s="142" t="s">
        <v>783</v>
      </c>
      <c r="F592" s="139">
        <f>SUBTOTAL(9,F584:F590)</f>
        <v>200000</v>
      </c>
      <c r="M592" s="140"/>
    </row>
    <row r="593" spans="1:13" outlineLevel="3" x14ac:dyDescent="0.2">
      <c r="A593" s="136" t="s">
        <v>97</v>
      </c>
      <c r="B593" s="137" t="s">
        <v>100</v>
      </c>
      <c r="C593" s="136" t="s">
        <v>559</v>
      </c>
      <c r="D593" s="138" t="s">
        <v>560</v>
      </c>
      <c r="E593" s="136" t="s">
        <v>8</v>
      </c>
      <c r="F593" s="139">
        <v>10128</v>
      </c>
      <c r="M593" s="140"/>
    </row>
    <row r="594" spans="1:13" outlineLevel="3" x14ac:dyDescent="0.2">
      <c r="A594" s="136" t="s">
        <v>97</v>
      </c>
      <c r="B594" s="137" t="s">
        <v>100</v>
      </c>
      <c r="C594" s="136" t="s">
        <v>559</v>
      </c>
      <c r="D594" s="138" t="s">
        <v>560</v>
      </c>
      <c r="E594" s="136" t="s">
        <v>9</v>
      </c>
      <c r="F594" s="139">
        <v>0</v>
      </c>
      <c r="M594" s="140"/>
    </row>
    <row r="595" spans="1:13" outlineLevel="3" x14ac:dyDescent="0.2">
      <c r="A595" s="136" t="s">
        <v>97</v>
      </c>
      <c r="B595" s="137" t="s">
        <v>100</v>
      </c>
      <c r="C595" s="136" t="s">
        <v>559</v>
      </c>
      <c r="D595" s="138" t="s">
        <v>560</v>
      </c>
      <c r="E595" s="136" t="s">
        <v>10</v>
      </c>
      <c r="F595" s="139">
        <v>0</v>
      </c>
      <c r="M595" s="140"/>
    </row>
    <row r="596" spans="1:13" outlineLevel="3" x14ac:dyDescent="0.2">
      <c r="A596" s="136" t="s">
        <v>97</v>
      </c>
      <c r="B596" s="137" t="s">
        <v>100</v>
      </c>
      <c r="C596" s="136" t="s">
        <v>559</v>
      </c>
      <c r="D596" s="138" t="s">
        <v>560</v>
      </c>
      <c r="E596" s="136" t="s">
        <v>12</v>
      </c>
      <c r="F596" s="139">
        <v>81</v>
      </c>
      <c r="M596" s="140"/>
    </row>
    <row r="597" spans="1:13" outlineLevel="3" x14ac:dyDescent="0.2">
      <c r="A597" s="136" t="s">
        <v>97</v>
      </c>
      <c r="B597" s="137" t="s">
        <v>100</v>
      </c>
      <c r="C597" s="136" t="s">
        <v>559</v>
      </c>
      <c r="D597" s="138" t="s">
        <v>560</v>
      </c>
      <c r="E597" s="136" t="s">
        <v>13</v>
      </c>
      <c r="F597" s="139">
        <v>3826</v>
      </c>
      <c r="M597" s="140"/>
    </row>
    <row r="598" spans="1:13" outlineLevel="3" x14ac:dyDescent="0.2">
      <c r="A598" s="136" t="s">
        <v>97</v>
      </c>
      <c r="B598" s="137" t="s">
        <v>100</v>
      </c>
      <c r="C598" s="136" t="s">
        <v>559</v>
      </c>
      <c r="D598" s="138" t="s">
        <v>560</v>
      </c>
      <c r="E598" s="136" t="s">
        <v>11</v>
      </c>
      <c r="F598" s="139">
        <v>0</v>
      </c>
      <c r="M598" s="140"/>
    </row>
    <row r="599" spans="1:13" outlineLevel="3" x14ac:dyDescent="0.2">
      <c r="A599" s="136" t="s">
        <v>97</v>
      </c>
      <c r="B599" s="137" t="s">
        <v>100</v>
      </c>
      <c r="C599" s="136" t="s">
        <v>559</v>
      </c>
      <c r="D599" s="138" t="s">
        <v>560</v>
      </c>
      <c r="E599" s="136" t="s">
        <v>22</v>
      </c>
      <c r="F599" s="139">
        <v>2415</v>
      </c>
      <c r="M599" s="140"/>
    </row>
    <row r="600" spans="1:13" outlineLevel="2" x14ac:dyDescent="0.2">
      <c r="B600" s="137"/>
      <c r="C600" s="141" t="s">
        <v>561</v>
      </c>
      <c r="F600" s="139">
        <f>SUBTOTAL(9,F593:F599)</f>
        <v>16450</v>
      </c>
      <c r="M600" s="140"/>
    </row>
    <row r="601" spans="1:13" outlineLevel="1" x14ac:dyDescent="0.2">
      <c r="B601" s="142" t="s">
        <v>784</v>
      </c>
      <c r="F601" s="139">
        <f>SUBTOTAL(9,F593:F599)</f>
        <v>16450</v>
      </c>
      <c r="M601" s="140"/>
    </row>
    <row r="602" spans="1:13" outlineLevel="3" x14ac:dyDescent="0.2">
      <c r="A602" s="136" t="s">
        <v>102</v>
      </c>
      <c r="B602" s="137" t="s">
        <v>101</v>
      </c>
      <c r="C602" s="136" t="s">
        <v>566</v>
      </c>
      <c r="D602" s="138" t="s">
        <v>560</v>
      </c>
      <c r="E602" s="136" t="s">
        <v>13</v>
      </c>
      <c r="F602" s="139">
        <v>3975</v>
      </c>
      <c r="M602" s="140"/>
    </row>
    <row r="603" spans="1:13" outlineLevel="2" x14ac:dyDescent="0.2">
      <c r="B603" s="137"/>
      <c r="C603" s="141" t="s">
        <v>567</v>
      </c>
      <c r="F603" s="139">
        <f>SUBTOTAL(9,F602:F602)</f>
        <v>3975</v>
      </c>
      <c r="M603" s="140"/>
    </row>
    <row r="604" spans="1:13" outlineLevel="1" x14ac:dyDescent="0.2">
      <c r="B604" s="142" t="s">
        <v>785</v>
      </c>
      <c r="F604" s="139">
        <f>SUBTOTAL(9,F602:F602)</f>
        <v>3975</v>
      </c>
      <c r="M604" s="140"/>
    </row>
    <row r="605" spans="1:13" outlineLevel="3" x14ac:dyDescent="0.2">
      <c r="A605" s="136" t="s">
        <v>188</v>
      </c>
      <c r="B605" s="137" t="s">
        <v>187</v>
      </c>
      <c r="C605" s="136" t="s">
        <v>786</v>
      </c>
      <c r="D605" s="138" t="s">
        <v>577</v>
      </c>
      <c r="E605" s="136" t="s">
        <v>8</v>
      </c>
      <c r="F605" s="139">
        <v>4604</v>
      </c>
      <c r="M605" s="140"/>
    </row>
    <row r="606" spans="1:13" outlineLevel="2" x14ac:dyDescent="0.2">
      <c r="B606" s="137"/>
      <c r="C606" s="141" t="s">
        <v>787</v>
      </c>
      <c r="F606" s="139">
        <f>SUBTOTAL(9,F605:F605)</f>
        <v>4604</v>
      </c>
      <c r="M606" s="140"/>
    </row>
    <row r="607" spans="1:13" outlineLevel="1" x14ac:dyDescent="0.2">
      <c r="B607" s="142" t="s">
        <v>788</v>
      </c>
      <c r="F607" s="139">
        <f>SUBTOTAL(9,F605:F605)</f>
        <v>4604</v>
      </c>
      <c r="M607" s="140"/>
    </row>
    <row r="608" spans="1:13" outlineLevel="3" x14ac:dyDescent="0.2">
      <c r="A608" s="136" t="s">
        <v>261</v>
      </c>
      <c r="B608" s="137" t="s">
        <v>260</v>
      </c>
      <c r="C608" s="136" t="s">
        <v>789</v>
      </c>
      <c r="D608" s="138" t="s">
        <v>577</v>
      </c>
      <c r="E608" s="136" t="s">
        <v>8</v>
      </c>
      <c r="F608" s="139">
        <v>259</v>
      </c>
      <c r="M608" s="140"/>
    </row>
    <row r="609" spans="1:13" outlineLevel="3" x14ac:dyDescent="0.2">
      <c r="A609" s="136" t="s">
        <v>261</v>
      </c>
      <c r="B609" s="137" t="s">
        <v>260</v>
      </c>
      <c r="C609" s="136" t="s">
        <v>789</v>
      </c>
      <c r="D609" s="138" t="s">
        <v>577</v>
      </c>
      <c r="E609" s="136" t="s">
        <v>9</v>
      </c>
      <c r="F609" s="139">
        <v>842</v>
      </c>
      <c r="M609" s="140"/>
    </row>
    <row r="610" spans="1:13" outlineLevel="3" x14ac:dyDescent="0.2">
      <c r="A610" s="136" t="s">
        <v>261</v>
      </c>
      <c r="B610" s="137" t="s">
        <v>260</v>
      </c>
      <c r="C610" s="136" t="s">
        <v>789</v>
      </c>
      <c r="D610" s="138" t="s">
        <v>577</v>
      </c>
      <c r="E610" s="136" t="s">
        <v>10</v>
      </c>
      <c r="F610" s="139">
        <v>209</v>
      </c>
      <c r="M610" s="140"/>
    </row>
    <row r="611" spans="1:13" outlineLevel="2" x14ac:dyDescent="0.2">
      <c r="B611" s="137"/>
      <c r="C611" s="141" t="s">
        <v>790</v>
      </c>
      <c r="F611" s="139">
        <f>SUBTOTAL(9,F608:F610)</f>
        <v>1310</v>
      </c>
      <c r="M611" s="140"/>
    </row>
    <row r="612" spans="1:13" outlineLevel="1" x14ac:dyDescent="0.2">
      <c r="B612" s="142" t="s">
        <v>791</v>
      </c>
      <c r="F612" s="139">
        <f>SUBTOTAL(9,F608:F610)</f>
        <v>1310</v>
      </c>
      <c r="M612" s="140"/>
    </row>
    <row r="613" spans="1:13" outlineLevel="3" x14ac:dyDescent="0.2">
      <c r="A613" s="136" t="s">
        <v>104</v>
      </c>
      <c r="B613" s="137" t="s">
        <v>103</v>
      </c>
      <c r="C613" s="136" t="s">
        <v>566</v>
      </c>
      <c r="D613" s="138" t="s">
        <v>560</v>
      </c>
      <c r="E613" s="136" t="s">
        <v>8</v>
      </c>
      <c r="F613" s="139">
        <v>290</v>
      </c>
      <c r="M613" s="140"/>
    </row>
    <row r="614" spans="1:13" outlineLevel="3" x14ac:dyDescent="0.2">
      <c r="A614" s="136" t="s">
        <v>104</v>
      </c>
      <c r="B614" s="137" t="s">
        <v>103</v>
      </c>
      <c r="C614" s="136" t="s">
        <v>566</v>
      </c>
      <c r="D614" s="138" t="s">
        <v>560</v>
      </c>
      <c r="E614" s="136" t="s">
        <v>9</v>
      </c>
      <c r="F614" s="139">
        <v>0</v>
      </c>
      <c r="M614" s="140"/>
    </row>
    <row r="615" spans="1:13" outlineLevel="3" x14ac:dyDescent="0.2">
      <c r="A615" s="136" t="s">
        <v>104</v>
      </c>
      <c r="B615" s="137" t="s">
        <v>103</v>
      </c>
      <c r="C615" s="136" t="s">
        <v>566</v>
      </c>
      <c r="D615" s="138" t="s">
        <v>560</v>
      </c>
      <c r="E615" s="136" t="s">
        <v>10</v>
      </c>
      <c r="F615" s="139">
        <v>0</v>
      </c>
      <c r="M615" s="140"/>
    </row>
    <row r="616" spans="1:13" outlineLevel="3" x14ac:dyDescent="0.2">
      <c r="A616" s="136" t="s">
        <v>104</v>
      </c>
      <c r="B616" s="137" t="s">
        <v>103</v>
      </c>
      <c r="C616" s="136" t="s">
        <v>566</v>
      </c>
      <c r="D616" s="138" t="s">
        <v>560</v>
      </c>
      <c r="E616" s="136" t="s">
        <v>11</v>
      </c>
      <c r="F616" s="139">
        <v>0</v>
      </c>
      <c r="M616" s="140"/>
    </row>
    <row r="617" spans="1:13" outlineLevel="3" x14ac:dyDescent="0.2">
      <c r="A617" s="136" t="s">
        <v>104</v>
      </c>
      <c r="B617" s="137" t="s">
        <v>103</v>
      </c>
      <c r="C617" s="136" t="s">
        <v>566</v>
      </c>
      <c r="D617" s="138" t="s">
        <v>560</v>
      </c>
      <c r="E617" s="136" t="s">
        <v>22</v>
      </c>
      <c r="F617" s="139">
        <v>181</v>
      </c>
      <c r="M617" s="140"/>
    </row>
    <row r="618" spans="1:13" outlineLevel="2" x14ac:dyDescent="0.2">
      <c r="B618" s="137"/>
      <c r="C618" s="141" t="s">
        <v>567</v>
      </c>
      <c r="F618" s="139">
        <f>SUBTOTAL(9,F613:F617)</f>
        <v>471</v>
      </c>
      <c r="M618" s="140"/>
    </row>
    <row r="619" spans="1:13" outlineLevel="1" x14ac:dyDescent="0.2">
      <c r="B619" s="142" t="s">
        <v>792</v>
      </c>
      <c r="F619" s="139">
        <f>SUBTOTAL(9,F613:F617)</f>
        <v>471</v>
      </c>
      <c r="M619" s="140"/>
    </row>
    <row r="620" spans="1:13" outlineLevel="3" x14ac:dyDescent="0.2">
      <c r="A620" s="136" t="s">
        <v>263</v>
      </c>
      <c r="B620" s="137" t="s">
        <v>262</v>
      </c>
      <c r="C620" s="136" t="s">
        <v>793</v>
      </c>
      <c r="D620" s="138" t="s">
        <v>577</v>
      </c>
      <c r="E620" s="136" t="s">
        <v>8</v>
      </c>
      <c r="F620" s="139">
        <v>309</v>
      </c>
      <c r="M620" s="140"/>
    </row>
    <row r="621" spans="1:13" outlineLevel="3" x14ac:dyDescent="0.2">
      <c r="A621" s="136" t="s">
        <v>263</v>
      </c>
      <c r="B621" s="137" t="s">
        <v>262</v>
      </c>
      <c r="C621" s="136" t="s">
        <v>793</v>
      </c>
      <c r="D621" s="138" t="s">
        <v>577</v>
      </c>
      <c r="E621" s="136" t="s">
        <v>12</v>
      </c>
      <c r="F621" s="139">
        <v>12</v>
      </c>
      <c r="M621" s="140"/>
    </row>
    <row r="622" spans="1:13" outlineLevel="2" x14ac:dyDescent="0.2">
      <c r="B622" s="137"/>
      <c r="C622" s="141" t="s">
        <v>794</v>
      </c>
      <c r="F622" s="139">
        <f>SUBTOTAL(9,F620:F621)</f>
        <v>321</v>
      </c>
      <c r="M622" s="140"/>
    </row>
    <row r="623" spans="1:13" outlineLevel="1" x14ac:dyDescent="0.2">
      <c r="B623" s="142" t="s">
        <v>795</v>
      </c>
      <c r="F623" s="139">
        <f>SUBTOTAL(9,F620:F621)</f>
        <v>321</v>
      </c>
      <c r="M623" s="140"/>
    </row>
    <row r="624" spans="1:13" outlineLevel="3" x14ac:dyDescent="0.2">
      <c r="A624" s="136" t="s">
        <v>106</v>
      </c>
      <c r="B624" s="137" t="s">
        <v>105</v>
      </c>
      <c r="C624" s="136" t="s">
        <v>563</v>
      </c>
      <c r="D624" s="138" t="s">
        <v>560</v>
      </c>
      <c r="E624" s="136" t="s">
        <v>22</v>
      </c>
      <c r="F624" s="139">
        <v>11418</v>
      </c>
      <c r="M624" s="140"/>
    </row>
    <row r="625" spans="1:13" outlineLevel="2" x14ac:dyDescent="0.2">
      <c r="B625" s="137"/>
      <c r="C625" s="141" t="s">
        <v>564</v>
      </c>
      <c r="F625" s="139">
        <f>SUBTOTAL(9,F624:F624)</f>
        <v>11418</v>
      </c>
      <c r="M625" s="140"/>
    </row>
    <row r="626" spans="1:13" outlineLevel="1" x14ac:dyDescent="0.2">
      <c r="B626" s="142" t="s">
        <v>796</v>
      </c>
      <c r="F626" s="139">
        <f>SUBTOTAL(9,F624:F624)</f>
        <v>11418</v>
      </c>
      <c r="M626" s="140"/>
    </row>
    <row r="627" spans="1:13" outlineLevel="3" x14ac:dyDescent="0.2">
      <c r="A627" s="136" t="s">
        <v>108</v>
      </c>
      <c r="B627" s="137" t="s">
        <v>198</v>
      </c>
      <c r="C627" s="136" t="s">
        <v>797</v>
      </c>
      <c r="D627" s="138" t="s">
        <v>560</v>
      </c>
      <c r="E627" s="136" t="s">
        <v>22</v>
      </c>
      <c r="F627" s="139">
        <v>9750</v>
      </c>
      <c r="M627" s="140"/>
    </row>
    <row r="628" spans="1:13" outlineLevel="2" x14ac:dyDescent="0.2">
      <c r="B628" s="137"/>
      <c r="C628" s="141" t="s">
        <v>798</v>
      </c>
      <c r="F628" s="139">
        <f>SUBTOTAL(9,F627:F627)</f>
        <v>9750</v>
      </c>
      <c r="M628" s="140"/>
    </row>
    <row r="629" spans="1:13" outlineLevel="1" x14ac:dyDescent="0.2">
      <c r="B629" s="142" t="s">
        <v>799</v>
      </c>
      <c r="F629" s="139">
        <f>SUBTOTAL(9,F627:F627)</f>
        <v>9750</v>
      </c>
      <c r="M629" s="140"/>
    </row>
    <row r="630" spans="1:13" outlineLevel="3" x14ac:dyDescent="0.2">
      <c r="A630" s="136" t="s">
        <v>108</v>
      </c>
      <c r="B630" s="137" t="s">
        <v>199</v>
      </c>
      <c r="C630" s="136" t="s">
        <v>797</v>
      </c>
      <c r="D630" s="138" t="s">
        <v>560</v>
      </c>
      <c r="E630" s="136" t="s">
        <v>8</v>
      </c>
      <c r="F630" s="139">
        <v>25195</v>
      </c>
      <c r="M630" s="140"/>
    </row>
    <row r="631" spans="1:13" outlineLevel="3" x14ac:dyDescent="0.2">
      <c r="A631" s="136" t="s">
        <v>108</v>
      </c>
      <c r="B631" s="137" t="s">
        <v>199</v>
      </c>
      <c r="C631" s="136" t="s">
        <v>797</v>
      </c>
      <c r="D631" s="138" t="s">
        <v>560</v>
      </c>
      <c r="E631" s="136" t="s">
        <v>9</v>
      </c>
      <c r="F631" s="139">
        <v>0</v>
      </c>
      <c r="M631" s="140"/>
    </row>
    <row r="632" spans="1:13" outlineLevel="3" x14ac:dyDescent="0.2">
      <c r="A632" s="136" t="s">
        <v>108</v>
      </c>
      <c r="B632" s="137" t="s">
        <v>199</v>
      </c>
      <c r="C632" s="136" t="s">
        <v>797</v>
      </c>
      <c r="D632" s="138" t="s">
        <v>560</v>
      </c>
      <c r="E632" s="136" t="s">
        <v>10</v>
      </c>
      <c r="F632" s="139">
        <v>0</v>
      </c>
      <c r="M632" s="140"/>
    </row>
    <row r="633" spans="1:13" outlineLevel="3" x14ac:dyDescent="0.2">
      <c r="A633" s="136" t="s">
        <v>108</v>
      </c>
      <c r="B633" s="137" t="s">
        <v>199</v>
      </c>
      <c r="C633" s="136" t="s">
        <v>797</v>
      </c>
      <c r="D633" s="138" t="s">
        <v>560</v>
      </c>
      <c r="E633" s="136" t="s">
        <v>12</v>
      </c>
      <c r="F633" s="139">
        <v>15725</v>
      </c>
      <c r="M633" s="140"/>
    </row>
    <row r="634" spans="1:13" outlineLevel="2" x14ac:dyDescent="0.2">
      <c r="B634" s="137"/>
      <c r="C634" s="141" t="s">
        <v>798</v>
      </c>
      <c r="F634" s="139">
        <f>SUBTOTAL(9,F630:F633)</f>
        <v>40920</v>
      </c>
      <c r="M634" s="140"/>
    </row>
    <row r="635" spans="1:13" outlineLevel="1" x14ac:dyDescent="0.2">
      <c r="B635" s="142" t="s">
        <v>800</v>
      </c>
      <c r="F635" s="139">
        <f>SUBTOTAL(9,F630:F633)</f>
        <v>40920</v>
      </c>
      <c r="M635" s="140"/>
    </row>
    <row r="636" spans="1:13" outlineLevel="3" x14ac:dyDescent="0.2">
      <c r="A636" s="136" t="s">
        <v>108</v>
      </c>
      <c r="B636" s="137" t="s">
        <v>200</v>
      </c>
      <c r="C636" s="136" t="s">
        <v>797</v>
      </c>
      <c r="D636" s="138" t="s">
        <v>560</v>
      </c>
      <c r="E636" s="136" t="s">
        <v>8</v>
      </c>
      <c r="F636" s="139">
        <v>12597</v>
      </c>
      <c r="M636" s="140"/>
    </row>
    <row r="637" spans="1:13" outlineLevel="3" x14ac:dyDescent="0.2">
      <c r="A637" s="136" t="s">
        <v>108</v>
      </c>
      <c r="B637" s="137" t="s">
        <v>200</v>
      </c>
      <c r="C637" s="136" t="s">
        <v>797</v>
      </c>
      <c r="D637" s="138" t="s">
        <v>560</v>
      </c>
      <c r="E637" s="136" t="s">
        <v>10</v>
      </c>
      <c r="F637" s="139">
        <v>0</v>
      </c>
      <c r="M637" s="140"/>
    </row>
    <row r="638" spans="1:13" outlineLevel="3" x14ac:dyDescent="0.2">
      <c r="A638" s="136" t="s">
        <v>108</v>
      </c>
      <c r="B638" s="137" t="s">
        <v>200</v>
      </c>
      <c r="C638" s="136" t="s">
        <v>797</v>
      </c>
      <c r="D638" s="138" t="s">
        <v>560</v>
      </c>
      <c r="E638" s="136" t="s">
        <v>13</v>
      </c>
      <c r="F638" s="139">
        <v>7863</v>
      </c>
      <c r="M638" s="140"/>
    </row>
    <row r="639" spans="1:13" outlineLevel="2" x14ac:dyDescent="0.2">
      <c r="B639" s="137"/>
      <c r="C639" s="141" t="s">
        <v>798</v>
      </c>
      <c r="F639" s="139">
        <f>SUBTOTAL(9,F636:F638)</f>
        <v>20460</v>
      </c>
      <c r="M639" s="140"/>
    </row>
    <row r="640" spans="1:13" outlineLevel="1" x14ac:dyDescent="0.2">
      <c r="B640" s="142" t="s">
        <v>801</v>
      </c>
      <c r="F640" s="139">
        <f>SUBTOTAL(9,F636:F638)</f>
        <v>20460</v>
      </c>
      <c r="M640" s="140"/>
    </row>
    <row r="641" spans="1:13" outlineLevel="3" x14ac:dyDescent="0.2">
      <c r="A641" s="136" t="s">
        <v>108</v>
      </c>
      <c r="B641" s="137" t="s">
        <v>201</v>
      </c>
      <c r="C641" s="136" t="s">
        <v>797</v>
      </c>
      <c r="D641" s="138" t="s">
        <v>560</v>
      </c>
      <c r="E641" s="136" t="s">
        <v>13</v>
      </c>
      <c r="F641" s="139">
        <v>40000</v>
      </c>
      <c r="M641" s="140"/>
    </row>
    <row r="642" spans="1:13" outlineLevel="2" x14ac:dyDescent="0.2">
      <c r="B642" s="137"/>
      <c r="C642" s="141" t="s">
        <v>798</v>
      </c>
      <c r="F642" s="139">
        <f>SUBTOTAL(9,F641:F641)</f>
        <v>40000</v>
      </c>
      <c r="M642" s="140"/>
    </row>
    <row r="643" spans="1:13" outlineLevel="1" x14ac:dyDescent="0.2">
      <c r="B643" s="142" t="s">
        <v>802</v>
      </c>
      <c r="F643" s="139">
        <f>SUBTOTAL(9,F641:F641)</f>
        <v>40000</v>
      </c>
      <c r="M643" s="140"/>
    </row>
    <row r="644" spans="1:13" outlineLevel="3" x14ac:dyDescent="0.2">
      <c r="A644" s="136" t="s">
        <v>108</v>
      </c>
      <c r="B644" s="137" t="s">
        <v>206</v>
      </c>
      <c r="C644" s="136" t="s">
        <v>797</v>
      </c>
      <c r="D644" s="138" t="s">
        <v>560</v>
      </c>
      <c r="E644" s="136" t="s">
        <v>20</v>
      </c>
      <c r="F644" s="139">
        <v>10795</v>
      </c>
      <c r="M644" s="140"/>
    </row>
    <row r="645" spans="1:13" outlineLevel="2" x14ac:dyDescent="0.2">
      <c r="B645" s="137"/>
      <c r="C645" s="141" t="s">
        <v>798</v>
      </c>
      <c r="F645" s="139">
        <f>SUBTOTAL(9,F644:F644)</f>
        <v>10795</v>
      </c>
      <c r="M645" s="140"/>
    </row>
    <row r="646" spans="1:13" outlineLevel="1" x14ac:dyDescent="0.2">
      <c r="B646" s="142" t="s">
        <v>803</v>
      </c>
      <c r="F646" s="139">
        <f>SUBTOTAL(9,F644:F644)</f>
        <v>10795</v>
      </c>
      <c r="M646" s="140"/>
    </row>
    <row r="647" spans="1:13" outlineLevel="3" x14ac:dyDescent="0.2">
      <c r="A647" s="136" t="s">
        <v>108</v>
      </c>
      <c r="B647" s="137" t="s">
        <v>207</v>
      </c>
      <c r="C647" s="136" t="s">
        <v>797</v>
      </c>
      <c r="D647" s="138" t="s">
        <v>560</v>
      </c>
      <c r="E647" s="136" t="s">
        <v>19</v>
      </c>
      <c r="F647" s="139">
        <v>3975</v>
      </c>
      <c r="M647" s="140"/>
    </row>
    <row r="648" spans="1:13" outlineLevel="2" x14ac:dyDescent="0.2">
      <c r="B648" s="137"/>
      <c r="C648" s="141" t="s">
        <v>798</v>
      </c>
      <c r="F648" s="139">
        <f>SUBTOTAL(9,F647:F647)</f>
        <v>3975</v>
      </c>
      <c r="M648" s="140"/>
    </row>
    <row r="649" spans="1:13" outlineLevel="1" x14ac:dyDescent="0.2">
      <c r="B649" s="142" t="s">
        <v>804</v>
      </c>
      <c r="F649" s="139">
        <f>SUBTOTAL(9,F647:F647)</f>
        <v>3975</v>
      </c>
      <c r="M649" s="140"/>
    </row>
    <row r="650" spans="1:13" outlineLevel="3" x14ac:dyDescent="0.2">
      <c r="A650" s="136" t="s">
        <v>108</v>
      </c>
      <c r="B650" s="137" t="s">
        <v>107</v>
      </c>
      <c r="C650" s="136" t="s">
        <v>563</v>
      </c>
      <c r="D650" s="138" t="s">
        <v>560</v>
      </c>
      <c r="E650" s="136" t="s">
        <v>18</v>
      </c>
      <c r="F650" s="139">
        <v>11418</v>
      </c>
      <c r="M650" s="140"/>
    </row>
    <row r="651" spans="1:13" outlineLevel="2" x14ac:dyDescent="0.2">
      <c r="B651" s="137"/>
      <c r="C651" s="141" t="s">
        <v>564</v>
      </c>
      <c r="F651" s="139">
        <f>SUBTOTAL(9,F650:F650)</f>
        <v>11418</v>
      </c>
      <c r="M651" s="140"/>
    </row>
    <row r="652" spans="1:13" outlineLevel="1" x14ac:dyDescent="0.2">
      <c r="B652" s="142" t="s">
        <v>805</v>
      </c>
      <c r="F652" s="139">
        <f>SUBTOTAL(9,F650:F650)</f>
        <v>11418</v>
      </c>
      <c r="M652" s="140"/>
    </row>
    <row r="653" spans="1:13" outlineLevel="3" x14ac:dyDescent="0.2">
      <c r="A653" s="136" t="s">
        <v>108</v>
      </c>
      <c r="B653" s="137" t="s">
        <v>208</v>
      </c>
      <c r="C653" s="136" t="s">
        <v>797</v>
      </c>
      <c r="D653" s="138" t="s">
        <v>560</v>
      </c>
      <c r="E653" s="136" t="s">
        <v>12</v>
      </c>
      <c r="F653" s="139">
        <v>8225</v>
      </c>
      <c r="M653" s="140"/>
    </row>
    <row r="654" spans="1:13" outlineLevel="2" x14ac:dyDescent="0.2">
      <c r="B654" s="137"/>
      <c r="C654" s="141" t="s">
        <v>798</v>
      </c>
      <c r="F654" s="139">
        <f>SUBTOTAL(9,F653:F653)</f>
        <v>8225</v>
      </c>
      <c r="M654" s="140"/>
    </row>
    <row r="655" spans="1:13" outlineLevel="1" x14ac:dyDescent="0.2">
      <c r="B655" s="142" t="s">
        <v>806</v>
      </c>
      <c r="F655" s="139">
        <f>SUBTOTAL(9,F653:F653)</f>
        <v>8225</v>
      </c>
      <c r="M655" s="140"/>
    </row>
    <row r="656" spans="1:13" outlineLevel="3" x14ac:dyDescent="0.2">
      <c r="A656" s="136" t="s">
        <v>108</v>
      </c>
      <c r="B656" s="137" t="s">
        <v>209</v>
      </c>
      <c r="C656" s="136" t="s">
        <v>797</v>
      </c>
      <c r="D656" s="138" t="s">
        <v>560</v>
      </c>
      <c r="E656" s="136" t="s">
        <v>19</v>
      </c>
      <c r="F656" s="139">
        <v>3413</v>
      </c>
      <c r="M656" s="140"/>
    </row>
    <row r="657" spans="1:13" outlineLevel="2" x14ac:dyDescent="0.2">
      <c r="B657" s="137"/>
      <c r="C657" s="141" t="s">
        <v>798</v>
      </c>
      <c r="F657" s="139">
        <f>SUBTOTAL(9,F656:F656)</f>
        <v>3413</v>
      </c>
      <c r="M657" s="140"/>
    </row>
    <row r="658" spans="1:13" outlineLevel="1" x14ac:dyDescent="0.2">
      <c r="B658" s="142" t="s">
        <v>807</v>
      </c>
      <c r="F658" s="139">
        <f>SUBTOTAL(9,F656:F656)</f>
        <v>3413</v>
      </c>
      <c r="M658" s="140"/>
    </row>
    <row r="659" spans="1:13" outlineLevel="3" x14ac:dyDescent="0.2">
      <c r="A659" s="136" t="s">
        <v>300</v>
      </c>
      <c r="B659" s="137" t="s">
        <v>299</v>
      </c>
      <c r="C659" s="136" t="s">
        <v>808</v>
      </c>
      <c r="D659" s="138" t="s">
        <v>560</v>
      </c>
      <c r="E659" s="136" t="s">
        <v>8</v>
      </c>
      <c r="F659" s="139">
        <v>14162</v>
      </c>
      <c r="M659" s="140"/>
    </row>
    <row r="660" spans="1:13" outlineLevel="3" x14ac:dyDescent="0.2">
      <c r="A660" s="136" t="s">
        <v>300</v>
      </c>
      <c r="B660" s="137" t="s">
        <v>299</v>
      </c>
      <c r="C660" s="136" t="s">
        <v>808</v>
      </c>
      <c r="D660" s="138" t="s">
        <v>560</v>
      </c>
      <c r="E660" s="136" t="s">
        <v>9</v>
      </c>
      <c r="F660" s="139">
        <v>0</v>
      </c>
      <c r="M660" s="140"/>
    </row>
    <row r="661" spans="1:13" outlineLevel="3" x14ac:dyDescent="0.2">
      <c r="A661" s="136" t="s">
        <v>300</v>
      </c>
      <c r="B661" s="137" t="s">
        <v>299</v>
      </c>
      <c r="C661" s="136" t="s">
        <v>808</v>
      </c>
      <c r="D661" s="138" t="s">
        <v>560</v>
      </c>
      <c r="E661" s="136" t="s">
        <v>10</v>
      </c>
      <c r="F661" s="139">
        <v>0</v>
      </c>
      <c r="M661" s="140"/>
    </row>
    <row r="662" spans="1:13" outlineLevel="3" x14ac:dyDescent="0.2">
      <c r="A662" s="136" t="s">
        <v>300</v>
      </c>
      <c r="B662" s="137" t="s">
        <v>299</v>
      </c>
      <c r="C662" s="136" t="s">
        <v>808</v>
      </c>
      <c r="D662" s="138" t="s">
        <v>560</v>
      </c>
      <c r="E662" s="136" t="s">
        <v>11</v>
      </c>
      <c r="F662" s="139">
        <v>0</v>
      </c>
      <c r="M662" s="140"/>
    </row>
    <row r="663" spans="1:13" outlineLevel="3" x14ac:dyDescent="0.2">
      <c r="A663" s="136" t="s">
        <v>300</v>
      </c>
      <c r="B663" s="137" t="s">
        <v>299</v>
      </c>
      <c r="C663" s="136" t="s">
        <v>808</v>
      </c>
      <c r="D663" s="138" t="s">
        <v>560</v>
      </c>
      <c r="E663" s="136" t="s">
        <v>22</v>
      </c>
      <c r="F663" s="139">
        <v>8838</v>
      </c>
      <c r="M663" s="140"/>
    </row>
    <row r="664" spans="1:13" outlineLevel="2" x14ac:dyDescent="0.2">
      <c r="B664" s="137"/>
      <c r="C664" s="141" t="s">
        <v>809</v>
      </c>
      <c r="F664" s="139">
        <f>SUBTOTAL(9,F659:F663)</f>
        <v>23000</v>
      </c>
      <c r="M664" s="140"/>
    </row>
    <row r="665" spans="1:13" outlineLevel="1" x14ac:dyDescent="0.2">
      <c r="B665" s="142" t="s">
        <v>810</v>
      </c>
      <c r="F665" s="139">
        <f>SUBTOTAL(9,F659:F663)</f>
        <v>23000</v>
      </c>
      <c r="M665" s="140"/>
    </row>
    <row r="666" spans="1:13" outlineLevel="3" x14ac:dyDescent="0.2">
      <c r="A666" s="136" t="s">
        <v>110</v>
      </c>
      <c r="B666" s="137" t="s">
        <v>109</v>
      </c>
      <c r="C666" s="136" t="s">
        <v>559</v>
      </c>
      <c r="D666" s="138" t="s">
        <v>560</v>
      </c>
      <c r="E666" s="136" t="s">
        <v>8</v>
      </c>
      <c r="F666" s="139">
        <v>3637</v>
      </c>
      <c r="M666" s="140"/>
    </row>
    <row r="667" spans="1:13" outlineLevel="3" x14ac:dyDescent="0.2">
      <c r="A667" s="136" t="s">
        <v>110</v>
      </c>
      <c r="B667" s="137" t="s">
        <v>109</v>
      </c>
      <c r="C667" s="136" t="s">
        <v>559</v>
      </c>
      <c r="D667" s="138" t="s">
        <v>560</v>
      </c>
      <c r="E667" s="136" t="s">
        <v>9</v>
      </c>
      <c r="F667" s="139">
        <v>0</v>
      </c>
      <c r="M667" s="140"/>
    </row>
    <row r="668" spans="1:13" outlineLevel="3" x14ac:dyDescent="0.2">
      <c r="A668" s="136" t="s">
        <v>110</v>
      </c>
      <c r="B668" s="137" t="s">
        <v>109</v>
      </c>
      <c r="C668" s="136" t="s">
        <v>559</v>
      </c>
      <c r="D668" s="138" t="s">
        <v>560</v>
      </c>
      <c r="E668" s="136" t="s">
        <v>10</v>
      </c>
      <c r="F668" s="139">
        <v>0</v>
      </c>
      <c r="M668" s="140"/>
    </row>
    <row r="669" spans="1:13" outlineLevel="3" x14ac:dyDescent="0.2">
      <c r="A669" s="136" t="s">
        <v>110</v>
      </c>
      <c r="B669" s="137" t="s">
        <v>109</v>
      </c>
      <c r="C669" s="136" t="s">
        <v>559</v>
      </c>
      <c r="D669" s="138" t="s">
        <v>560</v>
      </c>
      <c r="E669" s="136" t="s">
        <v>11</v>
      </c>
      <c r="F669" s="139">
        <v>0</v>
      </c>
      <c r="M669" s="140"/>
    </row>
    <row r="670" spans="1:13" outlineLevel="3" x14ac:dyDescent="0.2">
      <c r="A670" s="136" t="s">
        <v>110</v>
      </c>
      <c r="B670" s="137" t="s">
        <v>109</v>
      </c>
      <c r="C670" s="136" t="s">
        <v>559</v>
      </c>
      <c r="D670" s="138" t="s">
        <v>560</v>
      </c>
      <c r="E670" s="136" t="s">
        <v>22</v>
      </c>
      <c r="F670" s="139">
        <v>2272</v>
      </c>
      <c r="M670" s="140"/>
    </row>
    <row r="671" spans="1:13" outlineLevel="2" x14ac:dyDescent="0.2">
      <c r="B671" s="137"/>
      <c r="C671" s="141" t="s">
        <v>561</v>
      </c>
      <c r="F671" s="139">
        <f>SUBTOTAL(9,F666:F670)</f>
        <v>5909</v>
      </c>
      <c r="M671" s="140"/>
    </row>
    <row r="672" spans="1:13" outlineLevel="1" x14ac:dyDescent="0.2">
      <c r="B672" s="142" t="s">
        <v>811</v>
      </c>
      <c r="F672" s="139">
        <f>SUBTOTAL(9,F666:F670)</f>
        <v>5909</v>
      </c>
      <c r="M672" s="140"/>
    </row>
    <row r="673" spans="1:13" outlineLevel="3" x14ac:dyDescent="0.2">
      <c r="A673" s="136" t="s">
        <v>112</v>
      </c>
      <c r="B673" s="137" t="s">
        <v>111</v>
      </c>
      <c r="C673" s="136" t="s">
        <v>563</v>
      </c>
      <c r="D673" s="138" t="s">
        <v>560</v>
      </c>
      <c r="E673" s="136" t="s">
        <v>8</v>
      </c>
      <c r="F673" s="139">
        <v>0</v>
      </c>
      <c r="M673" s="140"/>
    </row>
    <row r="674" spans="1:13" outlineLevel="3" x14ac:dyDescent="0.2">
      <c r="A674" s="136" t="s">
        <v>112</v>
      </c>
      <c r="B674" s="137" t="s">
        <v>111</v>
      </c>
      <c r="C674" s="136" t="s">
        <v>563</v>
      </c>
      <c r="D674" s="138" t="s">
        <v>560</v>
      </c>
      <c r="E674" s="136" t="s">
        <v>9</v>
      </c>
      <c r="F674" s="139">
        <v>0</v>
      </c>
      <c r="M674" s="140"/>
    </row>
    <row r="675" spans="1:13" outlineLevel="3" x14ac:dyDescent="0.2">
      <c r="A675" s="136" t="s">
        <v>112</v>
      </c>
      <c r="B675" s="137" t="s">
        <v>111</v>
      </c>
      <c r="C675" s="136" t="s">
        <v>563</v>
      </c>
      <c r="D675" s="138" t="s">
        <v>560</v>
      </c>
      <c r="E675" s="136" t="s">
        <v>10</v>
      </c>
      <c r="F675" s="139">
        <v>4409</v>
      </c>
      <c r="M675" s="140"/>
    </row>
    <row r="676" spans="1:13" outlineLevel="3" x14ac:dyDescent="0.2">
      <c r="A676" s="136" t="s">
        <v>112</v>
      </c>
      <c r="B676" s="137" t="s">
        <v>111</v>
      </c>
      <c r="C676" s="136" t="s">
        <v>563</v>
      </c>
      <c r="D676" s="138" t="s">
        <v>560</v>
      </c>
      <c r="E676" s="136" t="s">
        <v>13</v>
      </c>
      <c r="F676" s="139">
        <v>35</v>
      </c>
      <c r="M676" s="140"/>
    </row>
    <row r="677" spans="1:13" outlineLevel="3" x14ac:dyDescent="0.2">
      <c r="A677" s="136" t="s">
        <v>112</v>
      </c>
      <c r="B677" s="137" t="s">
        <v>111</v>
      </c>
      <c r="C677" s="136" t="s">
        <v>563</v>
      </c>
      <c r="D677" s="138" t="s">
        <v>560</v>
      </c>
      <c r="E677" s="136" t="s">
        <v>11</v>
      </c>
      <c r="F677" s="139">
        <v>0</v>
      </c>
      <c r="M677" s="140"/>
    </row>
    <row r="678" spans="1:13" outlineLevel="3" x14ac:dyDescent="0.2">
      <c r="A678" s="136" t="s">
        <v>112</v>
      </c>
      <c r="B678" s="137" t="s">
        <v>111</v>
      </c>
      <c r="C678" s="136" t="s">
        <v>563</v>
      </c>
      <c r="D678" s="138" t="s">
        <v>560</v>
      </c>
      <c r="E678" s="136" t="s">
        <v>20</v>
      </c>
      <c r="F678" s="139">
        <v>1666</v>
      </c>
      <c r="M678" s="140"/>
    </row>
    <row r="679" spans="1:13" outlineLevel="3" x14ac:dyDescent="0.2">
      <c r="A679" s="136" t="s">
        <v>112</v>
      </c>
      <c r="B679" s="137" t="s">
        <v>111</v>
      </c>
      <c r="C679" s="136" t="s">
        <v>563</v>
      </c>
      <c r="D679" s="138" t="s">
        <v>560</v>
      </c>
      <c r="E679" s="136" t="s">
        <v>22</v>
      </c>
      <c r="F679" s="139">
        <v>1051</v>
      </c>
      <c r="M679" s="140"/>
    </row>
    <row r="680" spans="1:13" outlineLevel="2" x14ac:dyDescent="0.2">
      <c r="B680" s="137"/>
      <c r="C680" s="141" t="s">
        <v>564</v>
      </c>
      <c r="F680" s="139">
        <f>SUBTOTAL(9,F673:F679)</f>
        <v>7161</v>
      </c>
      <c r="M680" s="140"/>
    </row>
    <row r="681" spans="1:13" outlineLevel="1" x14ac:dyDescent="0.2">
      <c r="B681" s="142" t="s">
        <v>812</v>
      </c>
      <c r="F681" s="139">
        <f>SUBTOTAL(9,F673:F679)</f>
        <v>7161</v>
      </c>
      <c r="M681" s="140"/>
    </row>
    <row r="682" spans="1:13" outlineLevel="3" x14ac:dyDescent="0.2">
      <c r="A682" s="136" t="s">
        <v>190</v>
      </c>
      <c r="B682" s="137" t="s">
        <v>189</v>
      </c>
      <c r="C682" s="136" t="s">
        <v>813</v>
      </c>
      <c r="D682" s="138" t="s">
        <v>577</v>
      </c>
      <c r="E682" s="136" t="s">
        <v>8</v>
      </c>
      <c r="F682" s="139">
        <v>1482</v>
      </c>
      <c r="M682" s="140"/>
    </row>
    <row r="683" spans="1:13" outlineLevel="2" x14ac:dyDescent="0.2">
      <c r="B683" s="137"/>
      <c r="C683" s="141" t="s">
        <v>814</v>
      </c>
      <c r="F683" s="139">
        <f>SUBTOTAL(9,F682:F682)</f>
        <v>1482</v>
      </c>
      <c r="M683" s="140"/>
    </row>
    <row r="684" spans="1:13" outlineLevel="3" x14ac:dyDescent="0.2">
      <c r="A684" s="136" t="s">
        <v>190</v>
      </c>
      <c r="B684" s="137" t="s">
        <v>189</v>
      </c>
      <c r="C684" s="136" t="s">
        <v>651</v>
      </c>
      <c r="D684" s="138" t="s">
        <v>577</v>
      </c>
      <c r="E684" s="136" t="s">
        <v>8</v>
      </c>
      <c r="F684" s="139">
        <v>978</v>
      </c>
      <c r="M684" s="140"/>
    </row>
    <row r="685" spans="1:13" outlineLevel="2" x14ac:dyDescent="0.2">
      <c r="B685" s="137"/>
      <c r="C685" s="141" t="s">
        <v>652</v>
      </c>
      <c r="F685" s="139">
        <f>SUBTOTAL(9,F684:F684)</f>
        <v>978</v>
      </c>
      <c r="M685" s="140"/>
    </row>
    <row r="686" spans="1:13" outlineLevel="3" x14ac:dyDescent="0.2">
      <c r="A686" s="136" t="s">
        <v>190</v>
      </c>
      <c r="B686" s="137" t="s">
        <v>189</v>
      </c>
      <c r="C686" s="136" t="s">
        <v>653</v>
      </c>
      <c r="D686" s="138" t="s">
        <v>577</v>
      </c>
      <c r="E686" s="136" t="s">
        <v>8</v>
      </c>
      <c r="F686" s="139">
        <v>1449</v>
      </c>
      <c r="M686" s="140"/>
    </row>
    <row r="687" spans="1:13" outlineLevel="2" x14ac:dyDescent="0.2">
      <c r="B687" s="137"/>
      <c r="C687" s="141" t="s">
        <v>654</v>
      </c>
      <c r="F687" s="139">
        <f>SUBTOTAL(9,F686:F686)</f>
        <v>1449</v>
      </c>
      <c r="M687" s="140"/>
    </row>
    <row r="688" spans="1:13" outlineLevel="3" x14ac:dyDescent="0.2">
      <c r="A688" s="136" t="s">
        <v>190</v>
      </c>
      <c r="B688" s="137" t="s">
        <v>189</v>
      </c>
      <c r="C688" s="136" t="s">
        <v>815</v>
      </c>
      <c r="D688" s="138" t="s">
        <v>577</v>
      </c>
      <c r="E688" s="136" t="s">
        <v>8</v>
      </c>
      <c r="F688" s="139">
        <v>1206</v>
      </c>
      <c r="M688" s="140"/>
    </row>
    <row r="689" spans="1:13" outlineLevel="2" x14ac:dyDescent="0.2">
      <c r="B689" s="137"/>
      <c r="C689" s="141" t="s">
        <v>816</v>
      </c>
      <c r="F689" s="139">
        <f>SUBTOTAL(9,F688:F688)</f>
        <v>1206</v>
      </c>
      <c r="M689" s="140"/>
    </row>
    <row r="690" spans="1:13" outlineLevel="1" x14ac:dyDescent="0.2">
      <c r="B690" s="142" t="s">
        <v>817</v>
      </c>
      <c r="F690" s="139">
        <f>SUBTOTAL(9,F682:F688)</f>
        <v>5115</v>
      </c>
      <c r="M690" s="140"/>
    </row>
    <row r="691" spans="1:13" outlineLevel="3" x14ac:dyDescent="0.2">
      <c r="A691" s="136" t="s">
        <v>190</v>
      </c>
      <c r="B691" s="137" t="s">
        <v>264</v>
      </c>
      <c r="C691" s="136" t="s">
        <v>813</v>
      </c>
      <c r="D691" s="138" t="s">
        <v>577</v>
      </c>
      <c r="E691" s="136" t="s">
        <v>8</v>
      </c>
      <c r="F691" s="139">
        <v>734</v>
      </c>
      <c r="M691" s="140"/>
    </row>
    <row r="692" spans="1:13" outlineLevel="2" x14ac:dyDescent="0.2">
      <c r="B692" s="137"/>
      <c r="C692" s="141" t="s">
        <v>814</v>
      </c>
      <c r="F692" s="139">
        <f>SUBTOTAL(9,F691:F691)</f>
        <v>734</v>
      </c>
      <c r="M692" s="140"/>
    </row>
    <row r="693" spans="1:13" outlineLevel="1" x14ac:dyDescent="0.2">
      <c r="B693" s="142" t="s">
        <v>818</v>
      </c>
      <c r="F693" s="139">
        <f>SUBTOTAL(9,F691:F691)</f>
        <v>734</v>
      </c>
      <c r="M693" s="140"/>
    </row>
    <row r="694" spans="1:13" outlineLevel="3" x14ac:dyDescent="0.2">
      <c r="A694" s="136" t="s">
        <v>302</v>
      </c>
      <c r="B694" s="137" t="s">
        <v>301</v>
      </c>
      <c r="C694" s="136" t="s">
        <v>819</v>
      </c>
      <c r="D694" s="138" t="s">
        <v>560</v>
      </c>
      <c r="E694" s="136" t="s">
        <v>8</v>
      </c>
      <c r="F694" s="139">
        <v>0</v>
      </c>
      <c r="M694" s="140"/>
    </row>
    <row r="695" spans="1:13" outlineLevel="3" x14ac:dyDescent="0.2">
      <c r="A695" s="136" t="s">
        <v>302</v>
      </c>
      <c r="B695" s="137" t="s">
        <v>301</v>
      </c>
      <c r="C695" s="136" t="s">
        <v>819</v>
      </c>
      <c r="D695" s="138" t="s">
        <v>560</v>
      </c>
      <c r="E695" s="136" t="s">
        <v>9</v>
      </c>
      <c r="F695" s="139">
        <v>0</v>
      </c>
      <c r="M695" s="140"/>
    </row>
    <row r="696" spans="1:13" outlineLevel="3" x14ac:dyDescent="0.2">
      <c r="A696" s="136" t="s">
        <v>302</v>
      </c>
      <c r="B696" s="137" t="s">
        <v>301</v>
      </c>
      <c r="C696" s="136" t="s">
        <v>819</v>
      </c>
      <c r="D696" s="138" t="s">
        <v>560</v>
      </c>
      <c r="E696" s="136" t="s">
        <v>10</v>
      </c>
      <c r="F696" s="139">
        <v>2121</v>
      </c>
      <c r="M696" s="140"/>
    </row>
    <row r="697" spans="1:13" outlineLevel="3" x14ac:dyDescent="0.2">
      <c r="A697" s="136" t="s">
        <v>302</v>
      </c>
      <c r="B697" s="137" t="s">
        <v>301</v>
      </c>
      <c r="C697" s="136" t="s">
        <v>819</v>
      </c>
      <c r="D697" s="138" t="s">
        <v>560</v>
      </c>
      <c r="E697" s="136" t="s">
        <v>11</v>
      </c>
      <c r="F697" s="139">
        <v>0</v>
      </c>
      <c r="M697" s="140"/>
    </row>
    <row r="698" spans="1:13" outlineLevel="3" x14ac:dyDescent="0.2">
      <c r="A698" s="136" t="s">
        <v>302</v>
      </c>
      <c r="B698" s="137" t="s">
        <v>301</v>
      </c>
      <c r="C698" s="136" t="s">
        <v>819</v>
      </c>
      <c r="D698" s="138" t="s">
        <v>560</v>
      </c>
      <c r="E698" s="136" t="s">
        <v>22</v>
      </c>
      <c r="F698" s="139">
        <v>8</v>
      </c>
      <c r="M698" s="140"/>
    </row>
    <row r="699" spans="1:13" outlineLevel="2" x14ac:dyDescent="0.2">
      <c r="B699" s="137"/>
      <c r="C699" s="141" t="s">
        <v>820</v>
      </c>
      <c r="F699" s="139">
        <f>SUBTOTAL(9,F694:F698)</f>
        <v>2129</v>
      </c>
      <c r="M699" s="140"/>
    </row>
    <row r="700" spans="1:13" outlineLevel="3" x14ac:dyDescent="0.2">
      <c r="A700" s="136" t="s">
        <v>302</v>
      </c>
      <c r="B700" s="137" t="s">
        <v>301</v>
      </c>
      <c r="C700" s="136" t="s">
        <v>821</v>
      </c>
      <c r="D700" s="138" t="s">
        <v>560</v>
      </c>
      <c r="E700" s="136" t="s">
        <v>8</v>
      </c>
      <c r="F700" s="139">
        <v>265</v>
      </c>
      <c r="M700" s="140"/>
    </row>
    <row r="701" spans="1:13" outlineLevel="3" x14ac:dyDescent="0.2">
      <c r="A701" s="136" t="s">
        <v>302</v>
      </c>
      <c r="B701" s="137" t="s">
        <v>301</v>
      </c>
      <c r="C701" s="136" t="s">
        <v>821</v>
      </c>
      <c r="D701" s="138" t="s">
        <v>560</v>
      </c>
      <c r="E701" s="136" t="s">
        <v>9</v>
      </c>
      <c r="F701" s="139">
        <v>957</v>
      </c>
      <c r="M701" s="140"/>
    </row>
    <row r="702" spans="1:13" outlineLevel="3" x14ac:dyDescent="0.2">
      <c r="A702" s="136" t="s">
        <v>302</v>
      </c>
      <c r="B702" s="137" t="s">
        <v>301</v>
      </c>
      <c r="C702" s="136" t="s">
        <v>821</v>
      </c>
      <c r="D702" s="138" t="s">
        <v>560</v>
      </c>
      <c r="E702" s="136" t="s">
        <v>10</v>
      </c>
      <c r="F702" s="139">
        <v>8974</v>
      </c>
      <c r="M702" s="140"/>
    </row>
    <row r="703" spans="1:13" outlineLevel="3" x14ac:dyDescent="0.2">
      <c r="A703" s="136" t="s">
        <v>302</v>
      </c>
      <c r="B703" s="137" t="s">
        <v>301</v>
      </c>
      <c r="C703" s="136" t="s">
        <v>821</v>
      </c>
      <c r="D703" s="138" t="s">
        <v>560</v>
      </c>
      <c r="E703" s="136" t="s">
        <v>11</v>
      </c>
      <c r="F703" s="139">
        <v>74</v>
      </c>
      <c r="M703" s="140"/>
    </row>
    <row r="704" spans="1:13" outlineLevel="3" x14ac:dyDescent="0.2">
      <c r="A704" s="136" t="s">
        <v>302</v>
      </c>
      <c r="B704" s="137" t="s">
        <v>301</v>
      </c>
      <c r="C704" s="136" t="s">
        <v>821</v>
      </c>
      <c r="D704" s="138" t="s">
        <v>560</v>
      </c>
      <c r="E704" s="136" t="s">
        <v>22</v>
      </c>
      <c r="F704" s="139">
        <v>20</v>
      </c>
      <c r="M704" s="140"/>
    </row>
    <row r="705" spans="1:13" outlineLevel="2" x14ac:dyDescent="0.2">
      <c r="B705" s="137"/>
      <c r="C705" s="141" t="s">
        <v>822</v>
      </c>
      <c r="F705" s="139">
        <f>SUBTOTAL(9,F700:F704)</f>
        <v>10290</v>
      </c>
      <c r="M705" s="140"/>
    </row>
    <row r="706" spans="1:13" outlineLevel="1" x14ac:dyDescent="0.2">
      <c r="B706" s="142" t="s">
        <v>823</v>
      </c>
      <c r="F706" s="139">
        <f>SUBTOTAL(9,F694:F704)</f>
        <v>12419</v>
      </c>
      <c r="M706" s="140"/>
    </row>
    <row r="707" spans="1:13" outlineLevel="3" x14ac:dyDescent="0.2">
      <c r="A707" s="136" t="s">
        <v>266</v>
      </c>
      <c r="B707" s="137" t="s">
        <v>265</v>
      </c>
      <c r="C707" s="136" t="s">
        <v>824</v>
      </c>
      <c r="D707" s="138" t="s">
        <v>577</v>
      </c>
      <c r="E707" s="136" t="s">
        <v>8</v>
      </c>
      <c r="F707" s="139">
        <v>148</v>
      </c>
      <c r="M707" s="140"/>
    </row>
    <row r="708" spans="1:13" outlineLevel="2" x14ac:dyDescent="0.2">
      <c r="B708" s="137"/>
      <c r="C708" s="141" t="s">
        <v>825</v>
      </c>
      <c r="F708" s="139">
        <f>SUBTOTAL(9,F707:F707)</f>
        <v>148</v>
      </c>
      <c r="M708" s="140"/>
    </row>
    <row r="709" spans="1:13" outlineLevel="1" x14ac:dyDescent="0.2">
      <c r="B709" s="142" t="s">
        <v>826</v>
      </c>
      <c r="F709" s="139">
        <f>SUBTOTAL(9,F707:F707)</f>
        <v>148</v>
      </c>
      <c r="M709" s="140"/>
    </row>
    <row r="710" spans="1:13" outlineLevel="3" x14ac:dyDescent="0.2">
      <c r="A710" s="136" t="s">
        <v>114</v>
      </c>
      <c r="B710" s="137" t="s">
        <v>113</v>
      </c>
      <c r="C710" s="136" t="s">
        <v>559</v>
      </c>
      <c r="D710" s="138" t="s">
        <v>560</v>
      </c>
      <c r="E710" s="136" t="s">
        <v>22</v>
      </c>
      <c r="F710" s="139">
        <v>10795</v>
      </c>
      <c r="M710" s="140"/>
    </row>
    <row r="711" spans="1:13" outlineLevel="2" x14ac:dyDescent="0.2">
      <c r="B711" s="137"/>
      <c r="C711" s="141" t="s">
        <v>561</v>
      </c>
      <c r="F711" s="139">
        <f>SUBTOTAL(9,F710:F710)</f>
        <v>10795</v>
      </c>
      <c r="M711" s="140"/>
    </row>
    <row r="712" spans="1:13" outlineLevel="1" x14ac:dyDescent="0.2">
      <c r="B712" s="142" t="s">
        <v>827</v>
      </c>
      <c r="F712" s="139">
        <f>SUBTOTAL(9,F710:F710)</f>
        <v>10795</v>
      </c>
      <c r="M712" s="140"/>
    </row>
    <row r="713" spans="1:13" outlineLevel="3" x14ac:dyDescent="0.2">
      <c r="A713" s="136" t="s">
        <v>114</v>
      </c>
      <c r="B713" s="137" t="s">
        <v>115</v>
      </c>
      <c r="C713" s="136" t="s">
        <v>559</v>
      </c>
      <c r="D713" s="138" t="s">
        <v>560</v>
      </c>
      <c r="E713" s="136" t="s">
        <v>8</v>
      </c>
      <c r="F713" s="139">
        <v>1673</v>
      </c>
      <c r="M713" s="140"/>
    </row>
    <row r="714" spans="1:13" outlineLevel="3" x14ac:dyDescent="0.2">
      <c r="A714" s="136" t="s">
        <v>114</v>
      </c>
      <c r="B714" s="137" t="s">
        <v>115</v>
      </c>
      <c r="C714" s="136" t="s">
        <v>559</v>
      </c>
      <c r="D714" s="138" t="s">
        <v>560</v>
      </c>
      <c r="E714" s="136" t="s">
        <v>9</v>
      </c>
      <c r="F714" s="139">
        <v>0</v>
      </c>
      <c r="M714" s="140"/>
    </row>
    <row r="715" spans="1:13" outlineLevel="3" x14ac:dyDescent="0.2">
      <c r="A715" s="136" t="s">
        <v>114</v>
      </c>
      <c r="B715" s="137" t="s">
        <v>115</v>
      </c>
      <c r="C715" s="136" t="s">
        <v>559</v>
      </c>
      <c r="D715" s="138" t="s">
        <v>560</v>
      </c>
      <c r="E715" s="136" t="s">
        <v>10</v>
      </c>
      <c r="F715" s="139">
        <v>0</v>
      </c>
      <c r="M715" s="140"/>
    </row>
    <row r="716" spans="1:13" outlineLevel="3" x14ac:dyDescent="0.2">
      <c r="A716" s="136" t="s">
        <v>114</v>
      </c>
      <c r="B716" s="137" t="s">
        <v>115</v>
      </c>
      <c r="C716" s="136" t="s">
        <v>559</v>
      </c>
      <c r="D716" s="138" t="s">
        <v>560</v>
      </c>
      <c r="E716" s="136" t="s">
        <v>11</v>
      </c>
      <c r="F716" s="139">
        <v>0</v>
      </c>
      <c r="M716" s="140"/>
    </row>
    <row r="717" spans="1:13" outlineLevel="3" x14ac:dyDescent="0.2">
      <c r="A717" s="136" t="s">
        <v>114</v>
      </c>
      <c r="B717" s="137" t="s">
        <v>115</v>
      </c>
      <c r="C717" s="136" t="s">
        <v>559</v>
      </c>
      <c r="D717" s="138" t="s">
        <v>560</v>
      </c>
      <c r="E717" s="136" t="s">
        <v>22</v>
      </c>
      <c r="F717" s="139">
        <v>1045</v>
      </c>
      <c r="M717" s="140"/>
    </row>
    <row r="718" spans="1:13" outlineLevel="2" x14ac:dyDescent="0.2">
      <c r="B718" s="137"/>
      <c r="C718" s="141" t="s">
        <v>561</v>
      </c>
      <c r="F718" s="139">
        <f>SUBTOTAL(9,F713:F717)</f>
        <v>2718</v>
      </c>
      <c r="M718" s="140"/>
    </row>
    <row r="719" spans="1:13" outlineLevel="1" x14ac:dyDescent="0.2">
      <c r="B719" s="142" t="s">
        <v>828</v>
      </c>
      <c r="F719" s="139">
        <f>SUBTOTAL(9,F713:F717)</f>
        <v>2718</v>
      </c>
      <c r="M719" s="140"/>
    </row>
    <row r="720" spans="1:13" outlineLevel="3" x14ac:dyDescent="0.2">
      <c r="A720" s="136" t="s">
        <v>114</v>
      </c>
      <c r="B720" s="137" t="s">
        <v>116</v>
      </c>
      <c r="C720" s="136" t="s">
        <v>559</v>
      </c>
      <c r="D720" s="138" t="s">
        <v>560</v>
      </c>
      <c r="E720" s="136" t="s">
        <v>8</v>
      </c>
      <c r="F720" s="139">
        <v>1715</v>
      </c>
      <c r="M720" s="140"/>
    </row>
    <row r="721" spans="1:13" outlineLevel="3" x14ac:dyDescent="0.2">
      <c r="A721" s="136" t="s">
        <v>114</v>
      </c>
      <c r="B721" s="137" t="s">
        <v>116</v>
      </c>
      <c r="C721" s="136" t="s">
        <v>559</v>
      </c>
      <c r="D721" s="138" t="s">
        <v>560</v>
      </c>
      <c r="E721" s="136" t="s">
        <v>9</v>
      </c>
      <c r="F721" s="139">
        <v>0</v>
      </c>
      <c r="M721" s="140"/>
    </row>
    <row r="722" spans="1:13" outlineLevel="3" x14ac:dyDescent="0.2">
      <c r="A722" s="136" t="s">
        <v>114</v>
      </c>
      <c r="B722" s="137" t="s">
        <v>116</v>
      </c>
      <c r="C722" s="136" t="s">
        <v>559</v>
      </c>
      <c r="D722" s="138" t="s">
        <v>560</v>
      </c>
      <c r="E722" s="136" t="s">
        <v>10</v>
      </c>
      <c r="F722" s="139">
        <v>0</v>
      </c>
      <c r="M722" s="140"/>
    </row>
    <row r="723" spans="1:13" outlineLevel="3" x14ac:dyDescent="0.2">
      <c r="A723" s="136" t="s">
        <v>114</v>
      </c>
      <c r="B723" s="137" t="s">
        <v>116</v>
      </c>
      <c r="C723" s="136" t="s">
        <v>559</v>
      </c>
      <c r="D723" s="138" t="s">
        <v>560</v>
      </c>
      <c r="E723" s="136" t="s">
        <v>11</v>
      </c>
      <c r="F723" s="139">
        <v>0</v>
      </c>
      <c r="M723" s="140"/>
    </row>
    <row r="724" spans="1:13" outlineLevel="3" x14ac:dyDescent="0.2">
      <c r="A724" s="136" t="s">
        <v>114</v>
      </c>
      <c r="B724" s="137" t="s">
        <v>116</v>
      </c>
      <c r="C724" s="136" t="s">
        <v>559</v>
      </c>
      <c r="D724" s="138" t="s">
        <v>560</v>
      </c>
      <c r="E724" s="136" t="s">
        <v>22</v>
      </c>
      <c r="F724" s="139">
        <v>1071</v>
      </c>
      <c r="M724" s="140"/>
    </row>
    <row r="725" spans="1:13" outlineLevel="2" x14ac:dyDescent="0.2">
      <c r="B725" s="137"/>
      <c r="C725" s="141" t="s">
        <v>561</v>
      </c>
      <c r="F725" s="139">
        <f>SUBTOTAL(9,F720:F724)</f>
        <v>2786</v>
      </c>
      <c r="M725" s="140"/>
    </row>
    <row r="726" spans="1:13" outlineLevel="1" x14ac:dyDescent="0.2">
      <c r="B726" s="142" t="s">
        <v>829</v>
      </c>
      <c r="F726" s="139">
        <f>SUBTOTAL(9,F720:F724)</f>
        <v>2786</v>
      </c>
      <c r="M726" s="140"/>
    </row>
    <row r="727" spans="1:13" outlineLevel="3" x14ac:dyDescent="0.2">
      <c r="A727" s="136" t="s">
        <v>114</v>
      </c>
      <c r="B727" s="137" t="s">
        <v>117</v>
      </c>
      <c r="C727" s="136" t="s">
        <v>559</v>
      </c>
      <c r="D727" s="138" t="s">
        <v>560</v>
      </c>
      <c r="E727" s="136" t="s">
        <v>8</v>
      </c>
      <c r="F727" s="139">
        <v>1630</v>
      </c>
      <c r="M727" s="140"/>
    </row>
    <row r="728" spans="1:13" outlineLevel="3" x14ac:dyDescent="0.2">
      <c r="A728" s="136" t="s">
        <v>114</v>
      </c>
      <c r="B728" s="137" t="s">
        <v>117</v>
      </c>
      <c r="C728" s="136" t="s">
        <v>559</v>
      </c>
      <c r="D728" s="138" t="s">
        <v>560</v>
      </c>
      <c r="E728" s="136" t="s">
        <v>9</v>
      </c>
      <c r="F728" s="139">
        <v>0</v>
      </c>
      <c r="M728" s="140"/>
    </row>
    <row r="729" spans="1:13" outlineLevel="3" x14ac:dyDescent="0.2">
      <c r="A729" s="136" t="s">
        <v>114</v>
      </c>
      <c r="B729" s="137" t="s">
        <v>117</v>
      </c>
      <c r="C729" s="136" t="s">
        <v>559</v>
      </c>
      <c r="D729" s="138" t="s">
        <v>560</v>
      </c>
      <c r="E729" s="136" t="s">
        <v>10</v>
      </c>
      <c r="F729" s="139">
        <v>0</v>
      </c>
      <c r="M729" s="140"/>
    </row>
    <row r="730" spans="1:13" outlineLevel="3" x14ac:dyDescent="0.2">
      <c r="A730" s="136" t="s">
        <v>114</v>
      </c>
      <c r="B730" s="137" t="s">
        <v>117</v>
      </c>
      <c r="C730" s="136" t="s">
        <v>559</v>
      </c>
      <c r="D730" s="138" t="s">
        <v>560</v>
      </c>
      <c r="E730" s="136" t="s">
        <v>11</v>
      </c>
      <c r="F730" s="139">
        <v>0</v>
      </c>
      <c r="M730" s="140"/>
    </row>
    <row r="731" spans="1:13" outlineLevel="3" x14ac:dyDescent="0.2">
      <c r="A731" s="136" t="s">
        <v>114</v>
      </c>
      <c r="B731" s="137" t="s">
        <v>117</v>
      </c>
      <c r="C731" s="136" t="s">
        <v>559</v>
      </c>
      <c r="D731" s="138" t="s">
        <v>560</v>
      </c>
      <c r="E731" s="136" t="s">
        <v>22</v>
      </c>
      <c r="F731" s="139">
        <v>1021</v>
      </c>
      <c r="M731" s="140"/>
    </row>
    <row r="732" spans="1:13" outlineLevel="2" x14ac:dyDescent="0.2">
      <c r="B732" s="137"/>
      <c r="C732" s="141" t="s">
        <v>561</v>
      </c>
      <c r="F732" s="139">
        <f>SUBTOTAL(9,F727:F731)</f>
        <v>2651</v>
      </c>
      <c r="M732" s="140"/>
    </row>
    <row r="733" spans="1:13" outlineLevel="1" x14ac:dyDescent="0.2">
      <c r="B733" s="142" t="s">
        <v>830</v>
      </c>
      <c r="F733" s="139">
        <f>SUBTOTAL(9,F727:F731)</f>
        <v>2651</v>
      </c>
      <c r="M733" s="140"/>
    </row>
    <row r="734" spans="1:13" outlineLevel="3" x14ac:dyDescent="0.2">
      <c r="A734" s="136" t="s">
        <v>41</v>
      </c>
      <c r="B734" s="137" t="s">
        <v>40</v>
      </c>
      <c r="C734" s="136" t="s">
        <v>831</v>
      </c>
      <c r="D734" s="138" t="s">
        <v>560</v>
      </c>
      <c r="E734" s="136" t="s">
        <v>22</v>
      </c>
      <c r="F734" s="139">
        <v>85000</v>
      </c>
      <c r="M734" s="140"/>
    </row>
    <row r="735" spans="1:13" outlineLevel="2" x14ac:dyDescent="0.2">
      <c r="B735" s="137"/>
      <c r="C735" s="141" t="s">
        <v>832</v>
      </c>
      <c r="F735" s="139">
        <f>SUBTOTAL(9,F734:F734)</f>
        <v>85000</v>
      </c>
      <c r="M735" s="140"/>
    </row>
    <row r="736" spans="1:13" outlineLevel="1" x14ac:dyDescent="0.2">
      <c r="B736" s="142" t="s">
        <v>833</v>
      </c>
      <c r="F736" s="139">
        <f>SUBTOTAL(9,F734:F734)</f>
        <v>85000</v>
      </c>
      <c r="M736" s="140"/>
    </row>
    <row r="737" spans="1:13" outlineLevel="3" x14ac:dyDescent="0.2">
      <c r="A737" s="136" t="s">
        <v>31</v>
      </c>
      <c r="B737" s="137" t="s">
        <v>195</v>
      </c>
      <c r="C737" s="136" t="s">
        <v>834</v>
      </c>
      <c r="D737" s="138" t="s">
        <v>560</v>
      </c>
      <c r="E737" s="136" t="s">
        <v>8</v>
      </c>
      <c r="F737" s="139">
        <v>152</v>
      </c>
      <c r="M737" s="140"/>
    </row>
    <row r="738" spans="1:13" outlineLevel="3" x14ac:dyDescent="0.2">
      <c r="A738" s="136" t="s">
        <v>31</v>
      </c>
      <c r="B738" s="137" t="s">
        <v>195</v>
      </c>
      <c r="C738" s="136" t="s">
        <v>834</v>
      </c>
      <c r="D738" s="138" t="s">
        <v>560</v>
      </c>
      <c r="E738" s="136" t="s">
        <v>9</v>
      </c>
      <c r="F738" s="139">
        <v>0</v>
      </c>
      <c r="M738" s="140"/>
    </row>
    <row r="739" spans="1:13" outlineLevel="3" x14ac:dyDescent="0.2">
      <c r="A739" s="136" t="s">
        <v>31</v>
      </c>
      <c r="B739" s="137" t="s">
        <v>195</v>
      </c>
      <c r="C739" s="136" t="s">
        <v>834</v>
      </c>
      <c r="D739" s="138" t="s">
        <v>560</v>
      </c>
      <c r="E739" s="136" t="s">
        <v>10</v>
      </c>
      <c r="F739" s="139">
        <v>0</v>
      </c>
      <c r="M739" s="140"/>
    </row>
    <row r="740" spans="1:13" outlineLevel="3" x14ac:dyDescent="0.2">
      <c r="A740" s="136" t="s">
        <v>31</v>
      </c>
      <c r="B740" s="137" t="s">
        <v>195</v>
      </c>
      <c r="C740" s="136" t="s">
        <v>834</v>
      </c>
      <c r="D740" s="138" t="s">
        <v>560</v>
      </c>
      <c r="E740" s="136" t="s">
        <v>11</v>
      </c>
      <c r="F740" s="139">
        <v>0</v>
      </c>
      <c r="M740" s="140"/>
    </row>
    <row r="741" spans="1:13" outlineLevel="3" x14ac:dyDescent="0.2">
      <c r="A741" s="136" t="s">
        <v>31</v>
      </c>
      <c r="B741" s="137" t="s">
        <v>195</v>
      </c>
      <c r="C741" s="136" t="s">
        <v>834</v>
      </c>
      <c r="D741" s="138" t="s">
        <v>560</v>
      </c>
      <c r="E741" s="136" t="s">
        <v>22</v>
      </c>
      <c r="F741" s="139">
        <v>94</v>
      </c>
      <c r="M741" s="140"/>
    </row>
    <row r="742" spans="1:13" outlineLevel="2" x14ac:dyDescent="0.2">
      <c r="B742" s="137"/>
      <c r="C742" s="141" t="s">
        <v>835</v>
      </c>
      <c r="F742" s="139">
        <f>SUBTOTAL(9,F737:F741)</f>
        <v>246</v>
      </c>
      <c r="M742" s="140"/>
    </row>
    <row r="743" spans="1:13" outlineLevel="3" x14ac:dyDescent="0.2">
      <c r="A743" s="136" t="s">
        <v>31</v>
      </c>
      <c r="B743" s="137" t="s">
        <v>195</v>
      </c>
      <c r="C743" s="136" t="s">
        <v>836</v>
      </c>
      <c r="D743" s="138" t="s">
        <v>560</v>
      </c>
      <c r="E743" s="136" t="s">
        <v>8</v>
      </c>
      <c r="F743" s="139">
        <v>24</v>
      </c>
      <c r="M743" s="140"/>
    </row>
    <row r="744" spans="1:13" outlineLevel="3" x14ac:dyDescent="0.2">
      <c r="A744" s="136" t="s">
        <v>31</v>
      </c>
      <c r="B744" s="137" t="s">
        <v>195</v>
      </c>
      <c r="C744" s="136" t="s">
        <v>836</v>
      </c>
      <c r="D744" s="138" t="s">
        <v>560</v>
      </c>
      <c r="E744" s="136" t="s">
        <v>9</v>
      </c>
      <c r="F744" s="139">
        <v>0</v>
      </c>
      <c r="M744" s="140"/>
    </row>
    <row r="745" spans="1:13" outlineLevel="3" x14ac:dyDescent="0.2">
      <c r="A745" s="136" t="s">
        <v>31</v>
      </c>
      <c r="B745" s="137" t="s">
        <v>195</v>
      </c>
      <c r="C745" s="136" t="s">
        <v>836</v>
      </c>
      <c r="D745" s="138" t="s">
        <v>560</v>
      </c>
      <c r="E745" s="136" t="s">
        <v>10</v>
      </c>
      <c r="F745" s="139">
        <v>0</v>
      </c>
      <c r="M745" s="140"/>
    </row>
    <row r="746" spans="1:13" outlineLevel="3" x14ac:dyDescent="0.2">
      <c r="A746" s="136" t="s">
        <v>31</v>
      </c>
      <c r="B746" s="137" t="s">
        <v>195</v>
      </c>
      <c r="C746" s="136" t="s">
        <v>836</v>
      </c>
      <c r="D746" s="138" t="s">
        <v>560</v>
      </c>
      <c r="E746" s="136" t="s">
        <v>11</v>
      </c>
      <c r="F746" s="139">
        <v>0</v>
      </c>
      <c r="M746" s="140"/>
    </row>
    <row r="747" spans="1:13" outlineLevel="3" x14ac:dyDescent="0.2">
      <c r="A747" s="136" t="s">
        <v>31</v>
      </c>
      <c r="B747" s="137" t="s">
        <v>195</v>
      </c>
      <c r="C747" s="136" t="s">
        <v>836</v>
      </c>
      <c r="D747" s="138" t="s">
        <v>560</v>
      </c>
      <c r="E747" s="136" t="s">
        <v>22</v>
      </c>
      <c r="F747" s="139">
        <v>15</v>
      </c>
      <c r="M747" s="140"/>
    </row>
    <row r="748" spans="1:13" outlineLevel="2" x14ac:dyDescent="0.2">
      <c r="B748" s="137"/>
      <c r="C748" s="141" t="s">
        <v>837</v>
      </c>
      <c r="F748" s="139">
        <f>SUBTOTAL(9,F743:F747)</f>
        <v>39</v>
      </c>
      <c r="M748" s="140"/>
    </row>
    <row r="749" spans="1:13" outlineLevel="3" x14ac:dyDescent="0.2">
      <c r="A749" s="136" t="s">
        <v>31</v>
      </c>
      <c r="B749" s="137" t="s">
        <v>195</v>
      </c>
      <c r="C749" s="136" t="s">
        <v>838</v>
      </c>
      <c r="D749" s="138" t="s">
        <v>560</v>
      </c>
      <c r="E749" s="136" t="s">
        <v>8</v>
      </c>
      <c r="F749" s="139">
        <v>28</v>
      </c>
      <c r="M749" s="140"/>
    </row>
    <row r="750" spans="1:13" outlineLevel="3" x14ac:dyDescent="0.2">
      <c r="A750" s="136" t="s">
        <v>31</v>
      </c>
      <c r="B750" s="137" t="s">
        <v>195</v>
      </c>
      <c r="C750" s="136" t="s">
        <v>838</v>
      </c>
      <c r="D750" s="138" t="s">
        <v>560</v>
      </c>
      <c r="E750" s="136" t="s">
        <v>9</v>
      </c>
      <c r="F750" s="139">
        <v>0</v>
      </c>
      <c r="M750" s="140"/>
    </row>
    <row r="751" spans="1:13" outlineLevel="3" x14ac:dyDescent="0.2">
      <c r="A751" s="136" t="s">
        <v>31</v>
      </c>
      <c r="B751" s="137" t="s">
        <v>195</v>
      </c>
      <c r="C751" s="136" t="s">
        <v>838</v>
      </c>
      <c r="D751" s="138" t="s">
        <v>560</v>
      </c>
      <c r="E751" s="136" t="s">
        <v>10</v>
      </c>
      <c r="F751" s="139">
        <v>0</v>
      </c>
      <c r="M751" s="140"/>
    </row>
    <row r="752" spans="1:13" outlineLevel="3" x14ac:dyDescent="0.2">
      <c r="A752" s="136" t="s">
        <v>31</v>
      </c>
      <c r="B752" s="137" t="s">
        <v>195</v>
      </c>
      <c r="C752" s="136" t="s">
        <v>838</v>
      </c>
      <c r="D752" s="138" t="s">
        <v>560</v>
      </c>
      <c r="E752" s="136" t="s">
        <v>11</v>
      </c>
      <c r="F752" s="139">
        <v>0</v>
      </c>
      <c r="M752" s="140"/>
    </row>
    <row r="753" spans="1:13" outlineLevel="3" x14ac:dyDescent="0.2">
      <c r="A753" s="136" t="s">
        <v>31</v>
      </c>
      <c r="B753" s="137" t="s">
        <v>195</v>
      </c>
      <c r="C753" s="136" t="s">
        <v>838</v>
      </c>
      <c r="D753" s="138" t="s">
        <v>560</v>
      </c>
      <c r="E753" s="136" t="s">
        <v>22</v>
      </c>
      <c r="F753" s="139">
        <v>18</v>
      </c>
      <c r="M753" s="140"/>
    </row>
    <row r="754" spans="1:13" outlineLevel="2" x14ac:dyDescent="0.2">
      <c r="B754" s="137"/>
      <c r="C754" s="141" t="s">
        <v>839</v>
      </c>
      <c r="F754" s="139">
        <f>SUBTOTAL(9,F749:F753)</f>
        <v>46</v>
      </c>
      <c r="M754" s="140"/>
    </row>
    <row r="755" spans="1:13" outlineLevel="3" x14ac:dyDescent="0.2">
      <c r="A755" s="136" t="s">
        <v>31</v>
      </c>
      <c r="B755" s="137" t="s">
        <v>195</v>
      </c>
      <c r="C755" s="136" t="s">
        <v>840</v>
      </c>
      <c r="D755" s="138" t="s">
        <v>560</v>
      </c>
      <c r="E755" s="136" t="s">
        <v>8</v>
      </c>
      <c r="F755" s="139">
        <v>1180</v>
      </c>
      <c r="M755" s="140"/>
    </row>
    <row r="756" spans="1:13" outlineLevel="3" x14ac:dyDescent="0.2">
      <c r="A756" s="136" t="s">
        <v>31</v>
      </c>
      <c r="B756" s="137" t="s">
        <v>195</v>
      </c>
      <c r="C756" s="136" t="s">
        <v>840</v>
      </c>
      <c r="D756" s="138" t="s">
        <v>560</v>
      </c>
      <c r="E756" s="136" t="s">
        <v>9</v>
      </c>
      <c r="F756" s="139">
        <v>0</v>
      </c>
      <c r="M756" s="140"/>
    </row>
    <row r="757" spans="1:13" outlineLevel="3" x14ac:dyDescent="0.2">
      <c r="A757" s="136" t="s">
        <v>31</v>
      </c>
      <c r="B757" s="137" t="s">
        <v>195</v>
      </c>
      <c r="C757" s="136" t="s">
        <v>840</v>
      </c>
      <c r="D757" s="138" t="s">
        <v>560</v>
      </c>
      <c r="E757" s="136" t="s">
        <v>10</v>
      </c>
      <c r="F757" s="139">
        <v>0</v>
      </c>
      <c r="M757" s="140"/>
    </row>
    <row r="758" spans="1:13" outlineLevel="3" x14ac:dyDescent="0.2">
      <c r="A758" s="136" t="s">
        <v>31</v>
      </c>
      <c r="B758" s="137" t="s">
        <v>195</v>
      </c>
      <c r="C758" s="136" t="s">
        <v>840</v>
      </c>
      <c r="D758" s="138" t="s">
        <v>560</v>
      </c>
      <c r="E758" s="136" t="s">
        <v>11</v>
      </c>
      <c r="F758" s="139">
        <v>0</v>
      </c>
      <c r="M758" s="140"/>
    </row>
    <row r="759" spans="1:13" outlineLevel="3" x14ac:dyDescent="0.2">
      <c r="A759" s="136" t="s">
        <v>31</v>
      </c>
      <c r="B759" s="137" t="s">
        <v>195</v>
      </c>
      <c r="C759" s="136" t="s">
        <v>840</v>
      </c>
      <c r="D759" s="138" t="s">
        <v>560</v>
      </c>
      <c r="E759" s="136" t="s">
        <v>22</v>
      </c>
      <c r="F759" s="139">
        <v>738</v>
      </c>
      <c r="M759" s="140"/>
    </row>
    <row r="760" spans="1:13" outlineLevel="2" x14ac:dyDescent="0.2">
      <c r="B760" s="137"/>
      <c r="C760" s="141" t="s">
        <v>841</v>
      </c>
      <c r="F760" s="139">
        <f>SUBTOTAL(9,F755:F759)</f>
        <v>1918</v>
      </c>
      <c r="M760" s="140"/>
    </row>
    <row r="761" spans="1:13" outlineLevel="3" x14ac:dyDescent="0.2">
      <c r="A761" s="136" t="s">
        <v>31</v>
      </c>
      <c r="B761" s="137" t="s">
        <v>195</v>
      </c>
      <c r="C761" s="136" t="s">
        <v>842</v>
      </c>
      <c r="D761" s="138" t="s">
        <v>560</v>
      </c>
      <c r="E761" s="136" t="s">
        <v>8</v>
      </c>
      <c r="F761" s="139">
        <v>362</v>
      </c>
      <c r="M761" s="140"/>
    </row>
    <row r="762" spans="1:13" outlineLevel="3" x14ac:dyDescent="0.2">
      <c r="A762" s="136" t="s">
        <v>31</v>
      </c>
      <c r="B762" s="137" t="s">
        <v>195</v>
      </c>
      <c r="C762" s="136" t="s">
        <v>842</v>
      </c>
      <c r="D762" s="138" t="s">
        <v>560</v>
      </c>
      <c r="E762" s="136" t="s">
        <v>9</v>
      </c>
      <c r="F762" s="139">
        <v>0</v>
      </c>
      <c r="M762" s="140"/>
    </row>
    <row r="763" spans="1:13" outlineLevel="3" x14ac:dyDescent="0.2">
      <c r="A763" s="136" t="s">
        <v>31</v>
      </c>
      <c r="B763" s="137" t="s">
        <v>195</v>
      </c>
      <c r="C763" s="136" t="s">
        <v>842</v>
      </c>
      <c r="D763" s="138" t="s">
        <v>560</v>
      </c>
      <c r="E763" s="136" t="s">
        <v>10</v>
      </c>
      <c r="F763" s="139">
        <v>0</v>
      </c>
      <c r="M763" s="140"/>
    </row>
    <row r="764" spans="1:13" outlineLevel="3" x14ac:dyDescent="0.2">
      <c r="A764" s="136" t="s">
        <v>31</v>
      </c>
      <c r="B764" s="137" t="s">
        <v>195</v>
      </c>
      <c r="C764" s="136" t="s">
        <v>842</v>
      </c>
      <c r="D764" s="138" t="s">
        <v>560</v>
      </c>
      <c r="E764" s="136" t="s">
        <v>11</v>
      </c>
      <c r="F764" s="139">
        <v>0</v>
      </c>
      <c r="M764" s="140"/>
    </row>
    <row r="765" spans="1:13" outlineLevel="3" x14ac:dyDescent="0.2">
      <c r="A765" s="136" t="s">
        <v>31</v>
      </c>
      <c r="B765" s="137" t="s">
        <v>195</v>
      </c>
      <c r="C765" s="136" t="s">
        <v>842</v>
      </c>
      <c r="D765" s="138" t="s">
        <v>560</v>
      </c>
      <c r="E765" s="136" t="s">
        <v>22</v>
      </c>
      <c r="F765" s="139">
        <v>227</v>
      </c>
      <c r="M765" s="140"/>
    </row>
    <row r="766" spans="1:13" outlineLevel="2" x14ac:dyDescent="0.2">
      <c r="B766" s="137"/>
      <c r="C766" s="141" t="s">
        <v>843</v>
      </c>
      <c r="F766" s="139">
        <f>SUBTOTAL(9,F761:F765)</f>
        <v>589</v>
      </c>
      <c r="M766" s="140"/>
    </row>
    <row r="767" spans="1:13" outlineLevel="3" x14ac:dyDescent="0.2">
      <c r="A767" s="136" t="s">
        <v>31</v>
      </c>
      <c r="B767" s="137" t="s">
        <v>195</v>
      </c>
      <c r="C767" s="136" t="s">
        <v>844</v>
      </c>
      <c r="D767" s="138" t="s">
        <v>560</v>
      </c>
      <c r="E767" s="136" t="s">
        <v>8</v>
      </c>
      <c r="F767" s="139">
        <v>3993</v>
      </c>
      <c r="M767" s="140"/>
    </row>
    <row r="768" spans="1:13" outlineLevel="3" x14ac:dyDescent="0.2">
      <c r="A768" s="136" t="s">
        <v>31</v>
      </c>
      <c r="B768" s="137" t="s">
        <v>195</v>
      </c>
      <c r="C768" s="136" t="s">
        <v>844</v>
      </c>
      <c r="D768" s="138" t="s">
        <v>560</v>
      </c>
      <c r="E768" s="136" t="s">
        <v>9</v>
      </c>
      <c r="F768" s="139">
        <v>0</v>
      </c>
      <c r="M768" s="140"/>
    </row>
    <row r="769" spans="1:13" outlineLevel="3" x14ac:dyDescent="0.2">
      <c r="A769" s="136" t="s">
        <v>31</v>
      </c>
      <c r="B769" s="137" t="s">
        <v>195</v>
      </c>
      <c r="C769" s="136" t="s">
        <v>844</v>
      </c>
      <c r="D769" s="138" t="s">
        <v>560</v>
      </c>
      <c r="E769" s="136" t="s">
        <v>10</v>
      </c>
      <c r="F769" s="139">
        <v>0</v>
      </c>
      <c r="M769" s="140"/>
    </row>
    <row r="770" spans="1:13" outlineLevel="3" x14ac:dyDescent="0.2">
      <c r="A770" s="136" t="s">
        <v>31</v>
      </c>
      <c r="B770" s="137" t="s">
        <v>195</v>
      </c>
      <c r="C770" s="136" t="s">
        <v>844</v>
      </c>
      <c r="D770" s="138" t="s">
        <v>560</v>
      </c>
      <c r="E770" s="136" t="s">
        <v>11</v>
      </c>
      <c r="F770" s="139">
        <v>0</v>
      </c>
      <c r="M770" s="140"/>
    </row>
    <row r="771" spans="1:13" outlineLevel="3" x14ac:dyDescent="0.2">
      <c r="A771" s="136" t="s">
        <v>31</v>
      </c>
      <c r="B771" s="137" t="s">
        <v>195</v>
      </c>
      <c r="C771" s="136" t="s">
        <v>844</v>
      </c>
      <c r="D771" s="138" t="s">
        <v>560</v>
      </c>
      <c r="E771" s="136" t="s">
        <v>22</v>
      </c>
      <c r="F771" s="139">
        <v>2493</v>
      </c>
      <c r="M771" s="140"/>
    </row>
    <row r="772" spans="1:13" outlineLevel="2" x14ac:dyDescent="0.2">
      <c r="B772" s="137"/>
      <c r="C772" s="141" t="s">
        <v>845</v>
      </c>
      <c r="F772" s="139">
        <f>SUBTOTAL(9,F767:F771)</f>
        <v>6486</v>
      </c>
      <c r="M772" s="140"/>
    </row>
    <row r="773" spans="1:13" outlineLevel="3" x14ac:dyDescent="0.2">
      <c r="A773" s="136" t="s">
        <v>31</v>
      </c>
      <c r="B773" s="137" t="s">
        <v>195</v>
      </c>
      <c r="C773" s="136" t="s">
        <v>846</v>
      </c>
      <c r="D773" s="138" t="s">
        <v>560</v>
      </c>
      <c r="E773" s="136" t="s">
        <v>8</v>
      </c>
      <c r="F773" s="139">
        <v>1075</v>
      </c>
      <c r="M773" s="140"/>
    </row>
    <row r="774" spans="1:13" outlineLevel="3" x14ac:dyDescent="0.2">
      <c r="A774" s="136" t="s">
        <v>31</v>
      </c>
      <c r="B774" s="137" t="s">
        <v>195</v>
      </c>
      <c r="C774" s="136" t="s">
        <v>846</v>
      </c>
      <c r="D774" s="138" t="s">
        <v>560</v>
      </c>
      <c r="E774" s="136" t="s">
        <v>9</v>
      </c>
      <c r="F774" s="139">
        <v>0</v>
      </c>
      <c r="M774" s="140"/>
    </row>
    <row r="775" spans="1:13" outlineLevel="3" x14ac:dyDescent="0.2">
      <c r="A775" s="136" t="s">
        <v>31</v>
      </c>
      <c r="B775" s="137" t="s">
        <v>195</v>
      </c>
      <c r="C775" s="136" t="s">
        <v>846</v>
      </c>
      <c r="D775" s="138" t="s">
        <v>560</v>
      </c>
      <c r="E775" s="136" t="s">
        <v>10</v>
      </c>
      <c r="F775" s="139">
        <v>0</v>
      </c>
      <c r="M775" s="140"/>
    </row>
    <row r="776" spans="1:13" outlineLevel="3" x14ac:dyDescent="0.2">
      <c r="A776" s="136" t="s">
        <v>31</v>
      </c>
      <c r="B776" s="137" t="s">
        <v>195</v>
      </c>
      <c r="C776" s="136" t="s">
        <v>846</v>
      </c>
      <c r="D776" s="138" t="s">
        <v>560</v>
      </c>
      <c r="E776" s="136" t="s">
        <v>11</v>
      </c>
      <c r="F776" s="139">
        <v>0</v>
      </c>
      <c r="M776" s="140"/>
    </row>
    <row r="777" spans="1:13" outlineLevel="3" x14ac:dyDescent="0.2">
      <c r="A777" s="136" t="s">
        <v>31</v>
      </c>
      <c r="B777" s="137" t="s">
        <v>195</v>
      </c>
      <c r="C777" s="136" t="s">
        <v>846</v>
      </c>
      <c r="D777" s="138" t="s">
        <v>560</v>
      </c>
      <c r="E777" s="136" t="s">
        <v>22</v>
      </c>
      <c r="F777" s="139">
        <v>671</v>
      </c>
      <c r="M777" s="140"/>
    </row>
    <row r="778" spans="1:13" outlineLevel="2" x14ac:dyDescent="0.2">
      <c r="B778" s="137"/>
      <c r="C778" s="141" t="s">
        <v>847</v>
      </c>
      <c r="F778" s="139">
        <f>SUBTOTAL(9,F773:F777)</f>
        <v>1746</v>
      </c>
      <c r="M778" s="140"/>
    </row>
    <row r="779" spans="1:13" outlineLevel="3" x14ac:dyDescent="0.2">
      <c r="A779" s="136" t="s">
        <v>31</v>
      </c>
      <c r="B779" s="137" t="s">
        <v>195</v>
      </c>
      <c r="C779" s="136" t="s">
        <v>848</v>
      </c>
      <c r="D779" s="138" t="s">
        <v>560</v>
      </c>
      <c r="E779" s="136" t="s">
        <v>8</v>
      </c>
      <c r="F779" s="139">
        <v>1070</v>
      </c>
      <c r="M779" s="140"/>
    </row>
    <row r="780" spans="1:13" outlineLevel="3" x14ac:dyDescent="0.2">
      <c r="A780" s="136" t="s">
        <v>31</v>
      </c>
      <c r="B780" s="137" t="s">
        <v>195</v>
      </c>
      <c r="C780" s="136" t="s">
        <v>848</v>
      </c>
      <c r="D780" s="138" t="s">
        <v>560</v>
      </c>
      <c r="E780" s="136" t="s">
        <v>9</v>
      </c>
      <c r="F780" s="139">
        <v>0</v>
      </c>
      <c r="M780" s="140"/>
    </row>
    <row r="781" spans="1:13" outlineLevel="3" x14ac:dyDescent="0.2">
      <c r="A781" s="136" t="s">
        <v>31</v>
      </c>
      <c r="B781" s="137" t="s">
        <v>195</v>
      </c>
      <c r="C781" s="136" t="s">
        <v>848</v>
      </c>
      <c r="D781" s="138" t="s">
        <v>560</v>
      </c>
      <c r="E781" s="136" t="s">
        <v>10</v>
      </c>
      <c r="F781" s="139">
        <v>0</v>
      </c>
      <c r="M781" s="140"/>
    </row>
    <row r="782" spans="1:13" outlineLevel="3" x14ac:dyDescent="0.2">
      <c r="A782" s="136" t="s">
        <v>31</v>
      </c>
      <c r="B782" s="137" t="s">
        <v>195</v>
      </c>
      <c r="C782" s="136" t="s">
        <v>848</v>
      </c>
      <c r="D782" s="138" t="s">
        <v>560</v>
      </c>
      <c r="E782" s="136" t="s">
        <v>11</v>
      </c>
      <c r="F782" s="139">
        <v>0</v>
      </c>
      <c r="M782" s="140"/>
    </row>
    <row r="783" spans="1:13" outlineLevel="3" x14ac:dyDescent="0.2">
      <c r="A783" s="136" t="s">
        <v>31</v>
      </c>
      <c r="B783" s="137" t="s">
        <v>195</v>
      </c>
      <c r="C783" s="136" t="s">
        <v>848</v>
      </c>
      <c r="D783" s="138" t="s">
        <v>560</v>
      </c>
      <c r="E783" s="136" t="s">
        <v>22</v>
      </c>
      <c r="F783" s="139">
        <v>668</v>
      </c>
      <c r="M783" s="140"/>
    </row>
    <row r="784" spans="1:13" outlineLevel="2" x14ac:dyDescent="0.2">
      <c r="B784" s="137"/>
      <c r="C784" s="141" t="s">
        <v>849</v>
      </c>
      <c r="F784" s="139">
        <f>SUBTOTAL(9,F779:F783)</f>
        <v>1738</v>
      </c>
      <c r="M784" s="140"/>
    </row>
    <row r="785" spans="1:13" outlineLevel="3" x14ac:dyDescent="0.2">
      <c r="A785" s="136" t="s">
        <v>31</v>
      </c>
      <c r="B785" s="137" t="s">
        <v>195</v>
      </c>
      <c r="C785" s="136" t="s">
        <v>850</v>
      </c>
      <c r="D785" s="138" t="s">
        <v>560</v>
      </c>
      <c r="E785" s="136" t="s">
        <v>8</v>
      </c>
      <c r="F785" s="139">
        <v>341</v>
      </c>
      <c r="M785" s="140"/>
    </row>
    <row r="786" spans="1:13" outlineLevel="3" x14ac:dyDescent="0.2">
      <c r="A786" s="136" t="s">
        <v>31</v>
      </c>
      <c r="B786" s="137" t="s">
        <v>195</v>
      </c>
      <c r="C786" s="136" t="s">
        <v>850</v>
      </c>
      <c r="D786" s="138" t="s">
        <v>560</v>
      </c>
      <c r="E786" s="136" t="s">
        <v>9</v>
      </c>
      <c r="F786" s="139">
        <v>0</v>
      </c>
      <c r="M786" s="140"/>
    </row>
    <row r="787" spans="1:13" outlineLevel="3" x14ac:dyDescent="0.2">
      <c r="A787" s="136" t="s">
        <v>31</v>
      </c>
      <c r="B787" s="137" t="s">
        <v>195</v>
      </c>
      <c r="C787" s="136" t="s">
        <v>850</v>
      </c>
      <c r="D787" s="138" t="s">
        <v>560</v>
      </c>
      <c r="E787" s="136" t="s">
        <v>10</v>
      </c>
      <c r="F787" s="139">
        <v>0</v>
      </c>
      <c r="M787" s="140"/>
    </row>
    <row r="788" spans="1:13" outlineLevel="3" x14ac:dyDescent="0.2">
      <c r="A788" s="136" t="s">
        <v>31</v>
      </c>
      <c r="B788" s="137" t="s">
        <v>195</v>
      </c>
      <c r="C788" s="136" t="s">
        <v>850</v>
      </c>
      <c r="D788" s="138" t="s">
        <v>560</v>
      </c>
      <c r="E788" s="136" t="s">
        <v>11</v>
      </c>
      <c r="F788" s="139">
        <v>0</v>
      </c>
      <c r="M788" s="140"/>
    </row>
    <row r="789" spans="1:13" outlineLevel="3" x14ac:dyDescent="0.2">
      <c r="A789" s="136" t="s">
        <v>31</v>
      </c>
      <c r="B789" s="137" t="s">
        <v>195</v>
      </c>
      <c r="C789" s="136" t="s">
        <v>850</v>
      </c>
      <c r="D789" s="138" t="s">
        <v>560</v>
      </c>
      <c r="E789" s="136" t="s">
        <v>22</v>
      </c>
      <c r="F789" s="139">
        <v>214</v>
      </c>
      <c r="M789" s="140"/>
    </row>
    <row r="790" spans="1:13" outlineLevel="2" x14ac:dyDescent="0.2">
      <c r="B790" s="137"/>
      <c r="C790" s="141" t="s">
        <v>851</v>
      </c>
      <c r="F790" s="139">
        <f>SUBTOTAL(9,F785:F789)</f>
        <v>555</v>
      </c>
      <c r="M790" s="140"/>
    </row>
    <row r="791" spans="1:13" outlineLevel="3" x14ac:dyDescent="0.2">
      <c r="A791" s="136" t="s">
        <v>31</v>
      </c>
      <c r="B791" s="137" t="s">
        <v>195</v>
      </c>
      <c r="C791" s="136" t="s">
        <v>852</v>
      </c>
      <c r="D791" s="138" t="s">
        <v>560</v>
      </c>
      <c r="E791" s="136" t="s">
        <v>8</v>
      </c>
      <c r="F791" s="139">
        <v>459</v>
      </c>
      <c r="M791" s="140"/>
    </row>
    <row r="792" spans="1:13" outlineLevel="3" x14ac:dyDescent="0.2">
      <c r="A792" s="136" t="s">
        <v>31</v>
      </c>
      <c r="B792" s="137" t="s">
        <v>195</v>
      </c>
      <c r="C792" s="136" t="s">
        <v>852</v>
      </c>
      <c r="D792" s="138" t="s">
        <v>560</v>
      </c>
      <c r="E792" s="136" t="s">
        <v>9</v>
      </c>
      <c r="F792" s="139">
        <v>0</v>
      </c>
      <c r="M792" s="140"/>
    </row>
    <row r="793" spans="1:13" outlineLevel="3" x14ac:dyDescent="0.2">
      <c r="A793" s="136" t="s">
        <v>31</v>
      </c>
      <c r="B793" s="137" t="s">
        <v>195</v>
      </c>
      <c r="C793" s="136" t="s">
        <v>852</v>
      </c>
      <c r="D793" s="138" t="s">
        <v>560</v>
      </c>
      <c r="E793" s="136" t="s">
        <v>10</v>
      </c>
      <c r="F793" s="139">
        <v>0</v>
      </c>
      <c r="M793" s="140"/>
    </row>
    <row r="794" spans="1:13" outlineLevel="3" x14ac:dyDescent="0.2">
      <c r="A794" s="136" t="s">
        <v>31</v>
      </c>
      <c r="B794" s="137" t="s">
        <v>195</v>
      </c>
      <c r="C794" s="136" t="s">
        <v>852</v>
      </c>
      <c r="D794" s="138" t="s">
        <v>560</v>
      </c>
      <c r="E794" s="136" t="s">
        <v>11</v>
      </c>
      <c r="F794" s="139">
        <v>0</v>
      </c>
      <c r="M794" s="140"/>
    </row>
    <row r="795" spans="1:13" outlineLevel="3" x14ac:dyDescent="0.2">
      <c r="A795" s="136" t="s">
        <v>31</v>
      </c>
      <c r="B795" s="137" t="s">
        <v>195</v>
      </c>
      <c r="C795" s="136" t="s">
        <v>852</v>
      </c>
      <c r="D795" s="138" t="s">
        <v>560</v>
      </c>
      <c r="E795" s="136" t="s">
        <v>22</v>
      </c>
      <c r="F795" s="139">
        <v>287</v>
      </c>
      <c r="M795" s="140"/>
    </row>
    <row r="796" spans="1:13" outlineLevel="2" x14ac:dyDescent="0.2">
      <c r="B796" s="137"/>
      <c r="C796" s="141" t="s">
        <v>853</v>
      </c>
      <c r="F796" s="139">
        <f>SUBTOTAL(9,F791:F795)</f>
        <v>746</v>
      </c>
      <c r="M796" s="140"/>
    </row>
    <row r="797" spans="1:13" outlineLevel="3" x14ac:dyDescent="0.2">
      <c r="A797" s="136" t="s">
        <v>31</v>
      </c>
      <c r="B797" s="137" t="s">
        <v>195</v>
      </c>
      <c r="C797" s="136" t="s">
        <v>854</v>
      </c>
      <c r="D797" s="138" t="s">
        <v>560</v>
      </c>
      <c r="E797" s="136" t="s">
        <v>8</v>
      </c>
      <c r="F797" s="139">
        <v>0</v>
      </c>
      <c r="M797" s="140"/>
    </row>
    <row r="798" spans="1:13" outlineLevel="3" x14ac:dyDescent="0.2">
      <c r="A798" s="136" t="s">
        <v>31</v>
      </c>
      <c r="B798" s="137" t="s">
        <v>195</v>
      </c>
      <c r="C798" s="136" t="s">
        <v>854</v>
      </c>
      <c r="D798" s="138" t="s">
        <v>560</v>
      </c>
      <c r="E798" s="136" t="s">
        <v>9</v>
      </c>
      <c r="F798" s="139">
        <v>0</v>
      </c>
      <c r="M798" s="140"/>
    </row>
    <row r="799" spans="1:13" outlineLevel="3" x14ac:dyDescent="0.2">
      <c r="A799" s="136" t="s">
        <v>31</v>
      </c>
      <c r="B799" s="137" t="s">
        <v>195</v>
      </c>
      <c r="C799" s="136" t="s">
        <v>854</v>
      </c>
      <c r="D799" s="138" t="s">
        <v>560</v>
      </c>
      <c r="E799" s="136" t="s">
        <v>10</v>
      </c>
      <c r="F799" s="139">
        <v>0</v>
      </c>
      <c r="M799" s="140"/>
    </row>
    <row r="800" spans="1:13" outlineLevel="3" x14ac:dyDescent="0.2">
      <c r="A800" s="136" t="s">
        <v>31</v>
      </c>
      <c r="B800" s="137" t="s">
        <v>195</v>
      </c>
      <c r="C800" s="136" t="s">
        <v>854</v>
      </c>
      <c r="D800" s="138" t="s">
        <v>560</v>
      </c>
      <c r="E800" s="136" t="s">
        <v>11</v>
      </c>
      <c r="F800" s="139">
        <v>0</v>
      </c>
      <c r="M800" s="140"/>
    </row>
    <row r="801" spans="1:13" outlineLevel="3" x14ac:dyDescent="0.2">
      <c r="A801" s="136" t="s">
        <v>31</v>
      </c>
      <c r="B801" s="137" t="s">
        <v>195</v>
      </c>
      <c r="C801" s="136" t="s">
        <v>854</v>
      </c>
      <c r="D801" s="138" t="s">
        <v>560</v>
      </c>
      <c r="E801" s="136" t="s">
        <v>22</v>
      </c>
      <c r="F801" s="139">
        <v>0</v>
      </c>
      <c r="M801" s="140"/>
    </row>
    <row r="802" spans="1:13" outlineLevel="2" x14ac:dyDescent="0.2">
      <c r="B802" s="137"/>
      <c r="C802" s="141" t="s">
        <v>855</v>
      </c>
      <c r="F802" s="139">
        <f>SUBTOTAL(9,F797:F801)</f>
        <v>0</v>
      </c>
      <c r="M802" s="140"/>
    </row>
    <row r="803" spans="1:13" outlineLevel="3" x14ac:dyDescent="0.2">
      <c r="A803" s="136" t="s">
        <v>31</v>
      </c>
      <c r="B803" s="137" t="s">
        <v>195</v>
      </c>
      <c r="C803" s="136" t="s">
        <v>856</v>
      </c>
      <c r="D803" s="138" t="s">
        <v>560</v>
      </c>
      <c r="E803" s="136" t="s">
        <v>8</v>
      </c>
      <c r="F803" s="139">
        <v>3</v>
      </c>
      <c r="M803" s="140"/>
    </row>
    <row r="804" spans="1:13" outlineLevel="3" x14ac:dyDescent="0.2">
      <c r="A804" s="136" t="s">
        <v>31</v>
      </c>
      <c r="B804" s="137" t="s">
        <v>195</v>
      </c>
      <c r="C804" s="136" t="s">
        <v>856</v>
      </c>
      <c r="D804" s="138" t="s">
        <v>560</v>
      </c>
      <c r="E804" s="136" t="s">
        <v>9</v>
      </c>
      <c r="F804" s="139">
        <v>0</v>
      </c>
      <c r="M804" s="140"/>
    </row>
    <row r="805" spans="1:13" outlineLevel="3" x14ac:dyDescent="0.2">
      <c r="A805" s="136" t="s">
        <v>31</v>
      </c>
      <c r="B805" s="137" t="s">
        <v>195</v>
      </c>
      <c r="C805" s="136" t="s">
        <v>856</v>
      </c>
      <c r="D805" s="138" t="s">
        <v>560</v>
      </c>
      <c r="E805" s="136" t="s">
        <v>10</v>
      </c>
      <c r="F805" s="139">
        <v>0</v>
      </c>
      <c r="M805" s="140"/>
    </row>
    <row r="806" spans="1:13" outlineLevel="3" x14ac:dyDescent="0.2">
      <c r="A806" s="136" t="s">
        <v>31</v>
      </c>
      <c r="B806" s="137" t="s">
        <v>195</v>
      </c>
      <c r="C806" s="136" t="s">
        <v>856</v>
      </c>
      <c r="D806" s="138" t="s">
        <v>560</v>
      </c>
      <c r="E806" s="136" t="s">
        <v>11</v>
      </c>
      <c r="F806" s="139">
        <v>0</v>
      </c>
      <c r="M806" s="140"/>
    </row>
    <row r="807" spans="1:13" outlineLevel="3" x14ac:dyDescent="0.2">
      <c r="A807" s="136" t="s">
        <v>31</v>
      </c>
      <c r="B807" s="137" t="s">
        <v>195</v>
      </c>
      <c r="C807" s="136" t="s">
        <v>856</v>
      </c>
      <c r="D807" s="138" t="s">
        <v>560</v>
      </c>
      <c r="E807" s="136" t="s">
        <v>22</v>
      </c>
      <c r="F807" s="139">
        <v>2</v>
      </c>
      <c r="M807" s="140"/>
    </row>
    <row r="808" spans="1:13" outlineLevel="2" x14ac:dyDescent="0.2">
      <c r="B808" s="137"/>
      <c r="C808" s="141" t="s">
        <v>857</v>
      </c>
      <c r="F808" s="139">
        <f>SUBTOTAL(9,F803:F807)</f>
        <v>5</v>
      </c>
      <c r="M808" s="140"/>
    </row>
    <row r="809" spans="1:13" outlineLevel="3" x14ac:dyDescent="0.2">
      <c r="A809" s="136" t="s">
        <v>31</v>
      </c>
      <c r="B809" s="137" t="s">
        <v>195</v>
      </c>
      <c r="C809" s="136" t="s">
        <v>858</v>
      </c>
      <c r="D809" s="138" t="s">
        <v>560</v>
      </c>
      <c r="E809" s="136" t="s">
        <v>8</v>
      </c>
      <c r="F809" s="139">
        <v>5</v>
      </c>
      <c r="M809" s="140"/>
    </row>
    <row r="810" spans="1:13" outlineLevel="3" x14ac:dyDescent="0.2">
      <c r="A810" s="136" t="s">
        <v>31</v>
      </c>
      <c r="B810" s="137" t="s">
        <v>195</v>
      </c>
      <c r="C810" s="136" t="s">
        <v>858</v>
      </c>
      <c r="D810" s="138" t="s">
        <v>560</v>
      </c>
      <c r="E810" s="136" t="s">
        <v>9</v>
      </c>
      <c r="F810" s="139">
        <v>0</v>
      </c>
      <c r="M810" s="140"/>
    </row>
    <row r="811" spans="1:13" outlineLevel="3" x14ac:dyDescent="0.2">
      <c r="A811" s="136" t="s">
        <v>31</v>
      </c>
      <c r="B811" s="137" t="s">
        <v>195</v>
      </c>
      <c r="C811" s="136" t="s">
        <v>858</v>
      </c>
      <c r="D811" s="138" t="s">
        <v>560</v>
      </c>
      <c r="E811" s="136" t="s">
        <v>10</v>
      </c>
      <c r="F811" s="139">
        <v>0</v>
      </c>
      <c r="M811" s="140"/>
    </row>
    <row r="812" spans="1:13" outlineLevel="3" x14ac:dyDescent="0.2">
      <c r="A812" s="136" t="s">
        <v>31</v>
      </c>
      <c r="B812" s="137" t="s">
        <v>195</v>
      </c>
      <c r="C812" s="136" t="s">
        <v>858</v>
      </c>
      <c r="D812" s="138" t="s">
        <v>560</v>
      </c>
      <c r="E812" s="136" t="s">
        <v>11</v>
      </c>
      <c r="F812" s="139">
        <v>0</v>
      </c>
      <c r="M812" s="140"/>
    </row>
    <row r="813" spans="1:13" outlineLevel="3" x14ac:dyDescent="0.2">
      <c r="A813" s="136" t="s">
        <v>31</v>
      </c>
      <c r="B813" s="137" t="s">
        <v>195</v>
      </c>
      <c r="C813" s="136" t="s">
        <v>858</v>
      </c>
      <c r="D813" s="138" t="s">
        <v>560</v>
      </c>
      <c r="E813" s="136" t="s">
        <v>22</v>
      </c>
      <c r="F813" s="139">
        <v>4</v>
      </c>
      <c r="M813" s="140"/>
    </row>
    <row r="814" spans="1:13" outlineLevel="2" x14ac:dyDescent="0.2">
      <c r="B814" s="137"/>
      <c r="C814" s="141" t="s">
        <v>859</v>
      </c>
      <c r="F814" s="139">
        <f>SUBTOTAL(9,F809:F813)</f>
        <v>9</v>
      </c>
      <c r="M814" s="140"/>
    </row>
    <row r="815" spans="1:13" outlineLevel="3" x14ac:dyDescent="0.2">
      <c r="A815" s="136" t="s">
        <v>31</v>
      </c>
      <c r="B815" s="137" t="s">
        <v>195</v>
      </c>
      <c r="C815" s="136" t="s">
        <v>860</v>
      </c>
      <c r="D815" s="138" t="s">
        <v>560</v>
      </c>
      <c r="E815" s="136" t="s">
        <v>8</v>
      </c>
      <c r="F815" s="139">
        <v>248</v>
      </c>
      <c r="M815" s="140"/>
    </row>
    <row r="816" spans="1:13" outlineLevel="3" x14ac:dyDescent="0.2">
      <c r="A816" s="136" t="s">
        <v>31</v>
      </c>
      <c r="B816" s="137" t="s">
        <v>195</v>
      </c>
      <c r="C816" s="136" t="s">
        <v>860</v>
      </c>
      <c r="D816" s="138" t="s">
        <v>560</v>
      </c>
      <c r="E816" s="136" t="s">
        <v>9</v>
      </c>
      <c r="F816" s="139">
        <v>0</v>
      </c>
      <c r="M816" s="140"/>
    </row>
    <row r="817" spans="1:13" outlineLevel="3" x14ac:dyDescent="0.2">
      <c r="A817" s="136" t="s">
        <v>31</v>
      </c>
      <c r="B817" s="137" t="s">
        <v>195</v>
      </c>
      <c r="C817" s="136" t="s">
        <v>860</v>
      </c>
      <c r="D817" s="138" t="s">
        <v>560</v>
      </c>
      <c r="E817" s="136" t="s">
        <v>10</v>
      </c>
      <c r="F817" s="139">
        <v>0</v>
      </c>
      <c r="M817" s="140"/>
    </row>
    <row r="818" spans="1:13" outlineLevel="3" x14ac:dyDescent="0.2">
      <c r="A818" s="136" t="s">
        <v>31</v>
      </c>
      <c r="B818" s="137" t="s">
        <v>195</v>
      </c>
      <c r="C818" s="136" t="s">
        <v>860</v>
      </c>
      <c r="D818" s="138" t="s">
        <v>560</v>
      </c>
      <c r="E818" s="136" t="s">
        <v>11</v>
      </c>
      <c r="F818" s="139">
        <v>0</v>
      </c>
      <c r="M818" s="140"/>
    </row>
    <row r="819" spans="1:13" outlineLevel="3" x14ac:dyDescent="0.2">
      <c r="A819" s="136" t="s">
        <v>31</v>
      </c>
      <c r="B819" s="137" t="s">
        <v>195</v>
      </c>
      <c r="C819" s="136" t="s">
        <v>860</v>
      </c>
      <c r="D819" s="138" t="s">
        <v>560</v>
      </c>
      <c r="E819" s="136" t="s">
        <v>22</v>
      </c>
      <c r="F819" s="139">
        <v>156</v>
      </c>
      <c r="M819" s="140"/>
    </row>
    <row r="820" spans="1:13" outlineLevel="2" x14ac:dyDescent="0.2">
      <c r="B820" s="137"/>
      <c r="C820" s="141" t="s">
        <v>861</v>
      </c>
      <c r="F820" s="139">
        <f>SUBTOTAL(9,F815:F819)</f>
        <v>404</v>
      </c>
      <c r="M820" s="140"/>
    </row>
    <row r="821" spans="1:13" outlineLevel="3" x14ac:dyDescent="0.2">
      <c r="A821" s="136" t="s">
        <v>31</v>
      </c>
      <c r="B821" s="137" t="s">
        <v>195</v>
      </c>
      <c r="C821" s="136" t="s">
        <v>862</v>
      </c>
      <c r="D821" s="138" t="s">
        <v>560</v>
      </c>
      <c r="E821" s="136" t="s">
        <v>8</v>
      </c>
      <c r="F821" s="139">
        <v>33</v>
      </c>
      <c r="M821" s="140"/>
    </row>
    <row r="822" spans="1:13" outlineLevel="3" x14ac:dyDescent="0.2">
      <c r="A822" s="136" t="s">
        <v>31</v>
      </c>
      <c r="B822" s="137" t="s">
        <v>195</v>
      </c>
      <c r="C822" s="136" t="s">
        <v>862</v>
      </c>
      <c r="D822" s="138" t="s">
        <v>560</v>
      </c>
      <c r="E822" s="136" t="s">
        <v>9</v>
      </c>
      <c r="F822" s="139">
        <v>0</v>
      </c>
      <c r="M822" s="140"/>
    </row>
    <row r="823" spans="1:13" outlineLevel="3" x14ac:dyDescent="0.2">
      <c r="A823" s="136" t="s">
        <v>31</v>
      </c>
      <c r="B823" s="137" t="s">
        <v>195</v>
      </c>
      <c r="C823" s="136" t="s">
        <v>862</v>
      </c>
      <c r="D823" s="138" t="s">
        <v>560</v>
      </c>
      <c r="E823" s="136" t="s">
        <v>10</v>
      </c>
      <c r="F823" s="139">
        <v>0</v>
      </c>
      <c r="M823" s="140"/>
    </row>
    <row r="824" spans="1:13" outlineLevel="3" x14ac:dyDescent="0.2">
      <c r="A824" s="136" t="s">
        <v>31</v>
      </c>
      <c r="B824" s="137" t="s">
        <v>195</v>
      </c>
      <c r="C824" s="136" t="s">
        <v>862</v>
      </c>
      <c r="D824" s="138" t="s">
        <v>560</v>
      </c>
      <c r="E824" s="136" t="s">
        <v>11</v>
      </c>
      <c r="F824" s="139">
        <v>0</v>
      </c>
      <c r="M824" s="140"/>
    </row>
    <row r="825" spans="1:13" outlineLevel="3" x14ac:dyDescent="0.2">
      <c r="A825" s="136" t="s">
        <v>31</v>
      </c>
      <c r="B825" s="137" t="s">
        <v>195</v>
      </c>
      <c r="C825" s="136" t="s">
        <v>862</v>
      </c>
      <c r="D825" s="138" t="s">
        <v>560</v>
      </c>
      <c r="E825" s="136" t="s">
        <v>22</v>
      </c>
      <c r="F825" s="139">
        <v>21</v>
      </c>
      <c r="M825" s="140"/>
    </row>
    <row r="826" spans="1:13" outlineLevel="2" x14ac:dyDescent="0.2">
      <c r="B826" s="137"/>
      <c r="C826" s="141" t="s">
        <v>863</v>
      </c>
      <c r="F826" s="139">
        <f>SUBTOTAL(9,F821:F825)</f>
        <v>54</v>
      </c>
      <c r="M826" s="140"/>
    </row>
    <row r="827" spans="1:13" outlineLevel="3" x14ac:dyDescent="0.2">
      <c r="A827" s="136" t="s">
        <v>31</v>
      </c>
      <c r="B827" s="137" t="s">
        <v>195</v>
      </c>
      <c r="C827" s="136" t="s">
        <v>864</v>
      </c>
      <c r="D827" s="138" t="s">
        <v>560</v>
      </c>
      <c r="E827" s="136" t="s">
        <v>8</v>
      </c>
      <c r="F827" s="139">
        <v>142</v>
      </c>
      <c r="M827" s="140"/>
    </row>
    <row r="828" spans="1:13" outlineLevel="3" x14ac:dyDescent="0.2">
      <c r="A828" s="136" t="s">
        <v>31</v>
      </c>
      <c r="B828" s="137" t="s">
        <v>195</v>
      </c>
      <c r="C828" s="136" t="s">
        <v>864</v>
      </c>
      <c r="D828" s="138" t="s">
        <v>560</v>
      </c>
      <c r="E828" s="136" t="s">
        <v>9</v>
      </c>
      <c r="F828" s="139">
        <v>0</v>
      </c>
      <c r="M828" s="140"/>
    </row>
    <row r="829" spans="1:13" outlineLevel="3" x14ac:dyDescent="0.2">
      <c r="A829" s="136" t="s">
        <v>31</v>
      </c>
      <c r="B829" s="137" t="s">
        <v>195</v>
      </c>
      <c r="C829" s="136" t="s">
        <v>864</v>
      </c>
      <c r="D829" s="138" t="s">
        <v>560</v>
      </c>
      <c r="E829" s="136" t="s">
        <v>10</v>
      </c>
      <c r="F829" s="139">
        <v>0</v>
      </c>
      <c r="M829" s="140"/>
    </row>
    <row r="830" spans="1:13" outlineLevel="3" x14ac:dyDescent="0.2">
      <c r="A830" s="136" t="s">
        <v>31</v>
      </c>
      <c r="B830" s="137" t="s">
        <v>195</v>
      </c>
      <c r="C830" s="136" t="s">
        <v>864</v>
      </c>
      <c r="D830" s="138" t="s">
        <v>560</v>
      </c>
      <c r="E830" s="136" t="s">
        <v>11</v>
      </c>
      <c r="F830" s="139">
        <v>0</v>
      </c>
      <c r="M830" s="140"/>
    </row>
    <row r="831" spans="1:13" outlineLevel="3" x14ac:dyDescent="0.2">
      <c r="A831" s="136" t="s">
        <v>31</v>
      </c>
      <c r="B831" s="137" t="s">
        <v>195</v>
      </c>
      <c r="C831" s="136" t="s">
        <v>864</v>
      </c>
      <c r="D831" s="138" t="s">
        <v>560</v>
      </c>
      <c r="E831" s="136" t="s">
        <v>22</v>
      </c>
      <c r="F831" s="139">
        <v>88</v>
      </c>
      <c r="M831" s="140"/>
    </row>
    <row r="832" spans="1:13" outlineLevel="2" x14ac:dyDescent="0.2">
      <c r="B832" s="137"/>
      <c r="C832" s="141" t="s">
        <v>865</v>
      </c>
      <c r="F832" s="139">
        <f>SUBTOTAL(9,F827:F831)</f>
        <v>230</v>
      </c>
      <c r="M832" s="140"/>
    </row>
    <row r="833" spans="1:13" outlineLevel="3" x14ac:dyDescent="0.2">
      <c r="A833" s="136" t="s">
        <v>31</v>
      </c>
      <c r="B833" s="137" t="s">
        <v>195</v>
      </c>
      <c r="C833" s="136" t="s">
        <v>866</v>
      </c>
      <c r="D833" s="138" t="s">
        <v>560</v>
      </c>
      <c r="E833" s="136" t="s">
        <v>8</v>
      </c>
      <c r="F833" s="139">
        <v>0</v>
      </c>
      <c r="M833" s="140"/>
    </row>
    <row r="834" spans="1:13" outlineLevel="3" x14ac:dyDescent="0.2">
      <c r="A834" s="136" t="s">
        <v>31</v>
      </c>
      <c r="B834" s="137" t="s">
        <v>195</v>
      </c>
      <c r="C834" s="136" t="s">
        <v>866</v>
      </c>
      <c r="D834" s="138" t="s">
        <v>560</v>
      </c>
      <c r="E834" s="136" t="s">
        <v>9</v>
      </c>
      <c r="F834" s="139">
        <v>0</v>
      </c>
      <c r="M834" s="140"/>
    </row>
    <row r="835" spans="1:13" outlineLevel="3" x14ac:dyDescent="0.2">
      <c r="A835" s="136" t="s">
        <v>31</v>
      </c>
      <c r="B835" s="137" t="s">
        <v>195</v>
      </c>
      <c r="C835" s="136" t="s">
        <v>866</v>
      </c>
      <c r="D835" s="138" t="s">
        <v>560</v>
      </c>
      <c r="E835" s="136" t="s">
        <v>10</v>
      </c>
      <c r="F835" s="139">
        <v>0</v>
      </c>
      <c r="M835" s="140"/>
    </row>
    <row r="836" spans="1:13" outlineLevel="3" x14ac:dyDescent="0.2">
      <c r="A836" s="136" t="s">
        <v>31</v>
      </c>
      <c r="B836" s="137" t="s">
        <v>195</v>
      </c>
      <c r="C836" s="136" t="s">
        <v>866</v>
      </c>
      <c r="D836" s="138" t="s">
        <v>560</v>
      </c>
      <c r="E836" s="136" t="s">
        <v>11</v>
      </c>
      <c r="F836" s="139">
        <v>0</v>
      </c>
      <c r="M836" s="140"/>
    </row>
    <row r="837" spans="1:13" outlineLevel="3" x14ac:dyDescent="0.2">
      <c r="A837" s="136" t="s">
        <v>31</v>
      </c>
      <c r="B837" s="137" t="s">
        <v>195</v>
      </c>
      <c r="C837" s="136" t="s">
        <v>866</v>
      </c>
      <c r="D837" s="138" t="s">
        <v>560</v>
      </c>
      <c r="E837" s="136" t="s">
        <v>22</v>
      </c>
      <c r="F837" s="139">
        <v>0</v>
      </c>
      <c r="M837" s="140"/>
    </row>
    <row r="838" spans="1:13" outlineLevel="2" x14ac:dyDescent="0.2">
      <c r="B838" s="137"/>
      <c r="C838" s="141" t="s">
        <v>867</v>
      </c>
      <c r="F838" s="139">
        <f>SUBTOTAL(9,F833:F837)</f>
        <v>0</v>
      </c>
      <c r="M838" s="140"/>
    </row>
    <row r="839" spans="1:13" outlineLevel="3" x14ac:dyDescent="0.2">
      <c r="A839" s="136" t="s">
        <v>31</v>
      </c>
      <c r="B839" s="137" t="s">
        <v>195</v>
      </c>
      <c r="C839" s="136" t="s">
        <v>868</v>
      </c>
      <c r="D839" s="138" t="s">
        <v>560</v>
      </c>
      <c r="E839" s="136" t="s">
        <v>8</v>
      </c>
      <c r="F839" s="139">
        <v>0</v>
      </c>
      <c r="M839" s="140"/>
    </row>
    <row r="840" spans="1:13" outlineLevel="3" x14ac:dyDescent="0.2">
      <c r="A840" s="136" t="s">
        <v>31</v>
      </c>
      <c r="B840" s="137" t="s">
        <v>195</v>
      </c>
      <c r="C840" s="136" t="s">
        <v>868</v>
      </c>
      <c r="D840" s="138" t="s">
        <v>560</v>
      </c>
      <c r="E840" s="136" t="s">
        <v>9</v>
      </c>
      <c r="F840" s="139">
        <v>0</v>
      </c>
      <c r="M840" s="140"/>
    </row>
    <row r="841" spans="1:13" outlineLevel="3" x14ac:dyDescent="0.2">
      <c r="A841" s="136" t="s">
        <v>31</v>
      </c>
      <c r="B841" s="137" t="s">
        <v>195</v>
      </c>
      <c r="C841" s="136" t="s">
        <v>868</v>
      </c>
      <c r="D841" s="138" t="s">
        <v>560</v>
      </c>
      <c r="E841" s="136" t="s">
        <v>10</v>
      </c>
      <c r="F841" s="139">
        <v>0</v>
      </c>
      <c r="M841" s="140"/>
    </row>
    <row r="842" spans="1:13" outlineLevel="3" x14ac:dyDescent="0.2">
      <c r="A842" s="136" t="s">
        <v>31</v>
      </c>
      <c r="B842" s="137" t="s">
        <v>195</v>
      </c>
      <c r="C842" s="136" t="s">
        <v>868</v>
      </c>
      <c r="D842" s="138" t="s">
        <v>560</v>
      </c>
      <c r="E842" s="136" t="s">
        <v>11</v>
      </c>
      <c r="F842" s="139">
        <v>0</v>
      </c>
      <c r="M842" s="140"/>
    </row>
    <row r="843" spans="1:13" outlineLevel="3" x14ac:dyDescent="0.2">
      <c r="A843" s="136" t="s">
        <v>31</v>
      </c>
      <c r="B843" s="137" t="s">
        <v>195</v>
      </c>
      <c r="C843" s="136" t="s">
        <v>868</v>
      </c>
      <c r="D843" s="138" t="s">
        <v>560</v>
      </c>
      <c r="E843" s="136" t="s">
        <v>22</v>
      </c>
      <c r="F843" s="139">
        <v>0</v>
      </c>
      <c r="M843" s="140"/>
    </row>
    <row r="844" spans="1:13" outlineLevel="2" x14ac:dyDescent="0.2">
      <c r="B844" s="137"/>
      <c r="C844" s="141" t="s">
        <v>869</v>
      </c>
      <c r="F844" s="139">
        <f>SUBTOTAL(9,F839:F843)</f>
        <v>0</v>
      </c>
      <c r="M844" s="140"/>
    </row>
    <row r="845" spans="1:13" outlineLevel="3" x14ac:dyDescent="0.2">
      <c r="A845" s="136" t="s">
        <v>31</v>
      </c>
      <c r="B845" s="137" t="s">
        <v>195</v>
      </c>
      <c r="C845" s="136" t="s">
        <v>870</v>
      </c>
      <c r="D845" s="138" t="s">
        <v>560</v>
      </c>
      <c r="E845" s="136" t="s">
        <v>8</v>
      </c>
      <c r="F845" s="139">
        <v>6555</v>
      </c>
      <c r="M845" s="140"/>
    </row>
    <row r="846" spans="1:13" outlineLevel="3" x14ac:dyDescent="0.2">
      <c r="A846" s="136" t="s">
        <v>31</v>
      </c>
      <c r="B846" s="137" t="s">
        <v>195</v>
      </c>
      <c r="C846" s="136" t="s">
        <v>870</v>
      </c>
      <c r="D846" s="138" t="s">
        <v>560</v>
      </c>
      <c r="E846" s="136" t="s">
        <v>9</v>
      </c>
      <c r="F846" s="139">
        <v>0</v>
      </c>
      <c r="M846" s="140"/>
    </row>
    <row r="847" spans="1:13" outlineLevel="3" x14ac:dyDescent="0.2">
      <c r="A847" s="136" t="s">
        <v>31</v>
      </c>
      <c r="B847" s="137" t="s">
        <v>195</v>
      </c>
      <c r="C847" s="136" t="s">
        <v>870</v>
      </c>
      <c r="D847" s="138" t="s">
        <v>560</v>
      </c>
      <c r="E847" s="136" t="s">
        <v>10</v>
      </c>
      <c r="F847" s="139">
        <v>0</v>
      </c>
      <c r="M847" s="140"/>
    </row>
    <row r="848" spans="1:13" outlineLevel="3" x14ac:dyDescent="0.2">
      <c r="A848" s="136" t="s">
        <v>31</v>
      </c>
      <c r="B848" s="137" t="s">
        <v>195</v>
      </c>
      <c r="C848" s="136" t="s">
        <v>870</v>
      </c>
      <c r="D848" s="138" t="s">
        <v>560</v>
      </c>
      <c r="E848" s="136" t="s">
        <v>11</v>
      </c>
      <c r="F848" s="139">
        <v>0</v>
      </c>
      <c r="M848" s="140"/>
    </row>
    <row r="849" spans="1:13" outlineLevel="3" x14ac:dyDescent="0.2">
      <c r="A849" s="136" t="s">
        <v>31</v>
      </c>
      <c r="B849" s="137" t="s">
        <v>195</v>
      </c>
      <c r="C849" s="136" t="s">
        <v>870</v>
      </c>
      <c r="D849" s="138" t="s">
        <v>560</v>
      </c>
      <c r="E849" s="136" t="s">
        <v>22</v>
      </c>
      <c r="F849" s="139">
        <v>4093</v>
      </c>
      <c r="M849" s="140"/>
    </row>
    <row r="850" spans="1:13" outlineLevel="2" x14ac:dyDescent="0.2">
      <c r="B850" s="137"/>
      <c r="C850" s="141" t="s">
        <v>871</v>
      </c>
      <c r="F850" s="139">
        <f>SUBTOTAL(9,F845:F849)</f>
        <v>10648</v>
      </c>
      <c r="M850" s="140"/>
    </row>
    <row r="851" spans="1:13" outlineLevel="3" x14ac:dyDescent="0.2">
      <c r="A851" s="136" t="s">
        <v>31</v>
      </c>
      <c r="B851" s="137" t="s">
        <v>195</v>
      </c>
      <c r="C851" s="136" t="s">
        <v>872</v>
      </c>
      <c r="D851" s="138" t="s">
        <v>560</v>
      </c>
      <c r="E851" s="136" t="s">
        <v>8</v>
      </c>
      <c r="F851" s="139">
        <v>3220</v>
      </c>
      <c r="M851" s="140"/>
    </row>
    <row r="852" spans="1:13" outlineLevel="3" x14ac:dyDescent="0.2">
      <c r="A852" s="136" t="s">
        <v>31</v>
      </c>
      <c r="B852" s="137" t="s">
        <v>195</v>
      </c>
      <c r="C852" s="136" t="s">
        <v>872</v>
      </c>
      <c r="D852" s="138" t="s">
        <v>560</v>
      </c>
      <c r="E852" s="136" t="s">
        <v>9</v>
      </c>
      <c r="F852" s="139">
        <v>0</v>
      </c>
      <c r="M852" s="140"/>
    </row>
    <row r="853" spans="1:13" outlineLevel="3" x14ac:dyDescent="0.2">
      <c r="A853" s="136" t="s">
        <v>31</v>
      </c>
      <c r="B853" s="137" t="s">
        <v>195</v>
      </c>
      <c r="C853" s="136" t="s">
        <v>872</v>
      </c>
      <c r="D853" s="138" t="s">
        <v>560</v>
      </c>
      <c r="E853" s="136" t="s">
        <v>10</v>
      </c>
      <c r="F853" s="139">
        <v>0</v>
      </c>
      <c r="M853" s="140"/>
    </row>
    <row r="854" spans="1:13" outlineLevel="3" x14ac:dyDescent="0.2">
      <c r="A854" s="136" t="s">
        <v>31</v>
      </c>
      <c r="B854" s="137" t="s">
        <v>195</v>
      </c>
      <c r="C854" s="136" t="s">
        <v>872</v>
      </c>
      <c r="D854" s="138" t="s">
        <v>560</v>
      </c>
      <c r="E854" s="136" t="s">
        <v>11</v>
      </c>
      <c r="F854" s="139">
        <v>0</v>
      </c>
      <c r="M854" s="140"/>
    </row>
    <row r="855" spans="1:13" outlineLevel="3" x14ac:dyDescent="0.2">
      <c r="A855" s="136" t="s">
        <v>31</v>
      </c>
      <c r="B855" s="137" t="s">
        <v>195</v>
      </c>
      <c r="C855" s="136" t="s">
        <v>872</v>
      </c>
      <c r="D855" s="138" t="s">
        <v>560</v>
      </c>
      <c r="E855" s="136" t="s">
        <v>22</v>
      </c>
      <c r="F855" s="139">
        <v>2011</v>
      </c>
      <c r="M855" s="140"/>
    </row>
    <row r="856" spans="1:13" outlineLevel="2" x14ac:dyDescent="0.2">
      <c r="B856" s="137"/>
      <c r="C856" s="141" t="s">
        <v>873</v>
      </c>
      <c r="F856" s="139">
        <f>SUBTOTAL(9,F851:F855)</f>
        <v>5231</v>
      </c>
      <c r="M856" s="140"/>
    </row>
    <row r="857" spans="1:13" outlineLevel="1" x14ac:dyDescent="0.2">
      <c r="B857" s="142" t="s">
        <v>874</v>
      </c>
      <c r="F857" s="139">
        <f>SUBTOTAL(9,F737:F855)</f>
        <v>30690</v>
      </c>
      <c r="M857" s="140"/>
    </row>
    <row r="858" spans="1:13" outlineLevel="3" x14ac:dyDescent="0.2">
      <c r="A858" s="136" t="s">
        <v>31</v>
      </c>
      <c r="B858" s="137" t="s">
        <v>218</v>
      </c>
      <c r="C858" s="136" t="s">
        <v>607</v>
      </c>
      <c r="D858" s="138" t="s">
        <v>560</v>
      </c>
      <c r="E858" s="136" t="s">
        <v>8</v>
      </c>
      <c r="F858" s="139">
        <v>30786</v>
      </c>
      <c r="M858" s="140"/>
    </row>
    <row r="859" spans="1:13" outlineLevel="3" x14ac:dyDescent="0.2">
      <c r="A859" s="136" t="s">
        <v>31</v>
      </c>
      <c r="B859" s="137" t="s">
        <v>218</v>
      </c>
      <c r="C859" s="136" t="s">
        <v>607</v>
      </c>
      <c r="D859" s="138" t="s">
        <v>560</v>
      </c>
      <c r="E859" s="136" t="s">
        <v>9</v>
      </c>
      <c r="F859" s="139">
        <v>0</v>
      </c>
      <c r="M859" s="140"/>
    </row>
    <row r="860" spans="1:13" outlineLevel="3" x14ac:dyDescent="0.2">
      <c r="A860" s="136" t="s">
        <v>31</v>
      </c>
      <c r="B860" s="137" t="s">
        <v>218</v>
      </c>
      <c r="C860" s="136" t="s">
        <v>607</v>
      </c>
      <c r="D860" s="138" t="s">
        <v>560</v>
      </c>
      <c r="E860" s="136" t="s">
        <v>10</v>
      </c>
      <c r="F860" s="139">
        <v>0</v>
      </c>
      <c r="M860" s="140"/>
    </row>
    <row r="861" spans="1:13" outlineLevel="3" x14ac:dyDescent="0.2">
      <c r="A861" s="136" t="s">
        <v>31</v>
      </c>
      <c r="B861" s="137" t="s">
        <v>218</v>
      </c>
      <c r="C861" s="136" t="s">
        <v>607</v>
      </c>
      <c r="D861" s="138" t="s">
        <v>560</v>
      </c>
      <c r="E861" s="136" t="s">
        <v>11</v>
      </c>
      <c r="F861" s="139">
        <v>0</v>
      </c>
      <c r="M861" s="140"/>
    </row>
    <row r="862" spans="1:13" outlineLevel="3" x14ac:dyDescent="0.2">
      <c r="A862" s="136" t="s">
        <v>31</v>
      </c>
      <c r="B862" s="137" t="s">
        <v>218</v>
      </c>
      <c r="C862" s="136" t="s">
        <v>607</v>
      </c>
      <c r="D862" s="138" t="s">
        <v>560</v>
      </c>
      <c r="E862" s="136" t="s">
        <v>22</v>
      </c>
      <c r="F862" s="139">
        <v>19214</v>
      </c>
      <c r="M862" s="140"/>
    </row>
    <row r="863" spans="1:13" outlineLevel="2" x14ac:dyDescent="0.2">
      <c r="B863" s="137"/>
      <c r="C863" s="141" t="s">
        <v>608</v>
      </c>
      <c r="F863" s="139">
        <f>SUBTOTAL(9,F858:F862)</f>
        <v>50000</v>
      </c>
      <c r="M863" s="140"/>
    </row>
    <row r="864" spans="1:13" outlineLevel="1" x14ac:dyDescent="0.2">
      <c r="B864" s="142" t="s">
        <v>875</v>
      </c>
      <c r="F864" s="139">
        <f>SUBTOTAL(9,F858:F862)</f>
        <v>50000</v>
      </c>
      <c r="M864" s="140"/>
    </row>
    <row r="865" spans="1:13" outlineLevel="3" x14ac:dyDescent="0.2">
      <c r="A865" s="136" t="s">
        <v>31</v>
      </c>
      <c r="B865" s="137" t="s">
        <v>29</v>
      </c>
      <c r="C865" s="136" t="s">
        <v>876</v>
      </c>
      <c r="D865" s="138" t="s">
        <v>560</v>
      </c>
      <c r="E865" s="136" t="s">
        <v>17</v>
      </c>
      <c r="F865" s="139">
        <v>10500</v>
      </c>
      <c r="M865" s="140"/>
    </row>
    <row r="866" spans="1:13" outlineLevel="2" x14ac:dyDescent="0.2">
      <c r="B866" s="137"/>
      <c r="C866" s="141" t="s">
        <v>877</v>
      </c>
      <c r="F866" s="139">
        <f>SUBTOTAL(9,F865:F865)</f>
        <v>10500</v>
      </c>
      <c r="M866" s="140"/>
    </row>
    <row r="867" spans="1:13" outlineLevel="1" x14ac:dyDescent="0.2">
      <c r="B867" s="142" t="s">
        <v>878</v>
      </c>
      <c r="F867" s="139">
        <f>SUBTOTAL(9,F865:F865)</f>
        <v>10500</v>
      </c>
      <c r="M867" s="140"/>
    </row>
    <row r="868" spans="1:13" outlineLevel="3" x14ac:dyDescent="0.2">
      <c r="A868" s="136" t="s">
        <v>31</v>
      </c>
      <c r="B868" s="137" t="s">
        <v>118</v>
      </c>
      <c r="C868" s="136" t="s">
        <v>566</v>
      </c>
      <c r="D868" s="138" t="s">
        <v>560</v>
      </c>
      <c r="E868" s="136" t="s">
        <v>8</v>
      </c>
      <c r="F868" s="139">
        <v>4718</v>
      </c>
      <c r="M868" s="140"/>
    </row>
    <row r="869" spans="1:13" outlineLevel="3" x14ac:dyDescent="0.2">
      <c r="A869" s="136" t="s">
        <v>31</v>
      </c>
      <c r="B869" s="137" t="s">
        <v>118</v>
      </c>
      <c r="C869" s="136" t="s">
        <v>566</v>
      </c>
      <c r="D869" s="138" t="s">
        <v>560</v>
      </c>
      <c r="E869" s="136" t="s">
        <v>9</v>
      </c>
      <c r="F869" s="139">
        <v>0</v>
      </c>
      <c r="M869" s="140"/>
    </row>
    <row r="870" spans="1:13" outlineLevel="3" x14ac:dyDescent="0.2">
      <c r="A870" s="136" t="s">
        <v>31</v>
      </c>
      <c r="B870" s="137" t="s">
        <v>118</v>
      </c>
      <c r="C870" s="136" t="s">
        <v>566</v>
      </c>
      <c r="D870" s="138" t="s">
        <v>560</v>
      </c>
      <c r="E870" s="136" t="s">
        <v>10</v>
      </c>
      <c r="F870" s="139">
        <v>0</v>
      </c>
      <c r="M870" s="140"/>
    </row>
    <row r="871" spans="1:13" outlineLevel="3" x14ac:dyDescent="0.2">
      <c r="A871" s="136" t="s">
        <v>31</v>
      </c>
      <c r="B871" s="137" t="s">
        <v>118</v>
      </c>
      <c r="C871" s="136" t="s">
        <v>566</v>
      </c>
      <c r="D871" s="138" t="s">
        <v>560</v>
      </c>
      <c r="E871" s="136" t="s">
        <v>17</v>
      </c>
      <c r="F871" s="139">
        <v>2946</v>
      </c>
      <c r="M871" s="140"/>
    </row>
    <row r="872" spans="1:13" outlineLevel="2" x14ac:dyDescent="0.2">
      <c r="B872" s="137"/>
      <c r="C872" s="141" t="s">
        <v>567</v>
      </c>
      <c r="F872" s="139">
        <f>SUBTOTAL(9,F868:F871)</f>
        <v>7664</v>
      </c>
      <c r="M872" s="140"/>
    </row>
    <row r="873" spans="1:13" outlineLevel="1" x14ac:dyDescent="0.2">
      <c r="B873" s="142" t="s">
        <v>879</v>
      </c>
      <c r="F873" s="139">
        <f>SUBTOTAL(9,F868:F871)</f>
        <v>7664</v>
      </c>
      <c r="M873" s="140"/>
    </row>
    <row r="874" spans="1:13" outlineLevel="3" x14ac:dyDescent="0.2">
      <c r="A874" s="136" t="s">
        <v>31</v>
      </c>
      <c r="B874" s="137" t="s">
        <v>119</v>
      </c>
      <c r="C874" s="136" t="s">
        <v>563</v>
      </c>
      <c r="D874" s="138" t="s">
        <v>560</v>
      </c>
      <c r="E874" s="136" t="s">
        <v>17</v>
      </c>
      <c r="F874" s="139">
        <v>12796</v>
      </c>
      <c r="M874" s="140"/>
    </row>
    <row r="875" spans="1:13" outlineLevel="2" x14ac:dyDescent="0.2">
      <c r="B875" s="137"/>
      <c r="C875" s="141" t="s">
        <v>564</v>
      </c>
      <c r="F875" s="139">
        <f>SUBTOTAL(9,F874:F874)</f>
        <v>12796</v>
      </c>
      <c r="M875" s="140"/>
    </row>
    <row r="876" spans="1:13" outlineLevel="1" x14ac:dyDescent="0.2">
      <c r="B876" s="142" t="s">
        <v>880</v>
      </c>
      <c r="F876" s="139">
        <f>SUBTOTAL(9,F874:F874)</f>
        <v>12796</v>
      </c>
      <c r="M876" s="140"/>
    </row>
    <row r="877" spans="1:13" outlineLevel="3" x14ac:dyDescent="0.2">
      <c r="A877" s="136" t="s">
        <v>121</v>
      </c>
      <c r="B877" s="137" t="s">
        <v>120</v>
      </c>
      <c r="C877" s="136" t="s">
        <v>563</v>
      </c>
      <c r="D877" s="138" t="s">
        <v>560</v>
      </c>
      <c r="E877" s="136" t="s">
        <v>22</v>
      </c>
      <c r="F877" s="139">
        <v>2665</v>
      </c>
      <c r="M877" s="140"/>
    </row>
    <row r="878" spans="1:13" outlineLevel="2" x14ac:dyDescent="0.2">
      <c r="B878" s="137"/>
      <c r="C878" s="141" t="s">
        <v>564</v>
      </c>
      <c r="F878" s="139">
        <f>SUBTOTAL(9,F877:F877)</f>
        <v>2665</v>
      </c>
      <c r="M878" s="140"/>
    </row>
    <row r="879" spans="1:13" outlineLevel="1" x14ac:dyDescent="0.2">
      <c r="B879" s="142" t="s">
        <v>881</v>
      </c>
      <c r="F879" s="139">
        <f>SUBTOTAL(9,F877:F877)</f>
        <v>2665</v>
      </c>
      <c r="M879" s="140"/>
    </row>
    <row r="880" spans="1:13" outlineLevel="3" x14ac:dyDescent="0.2">
      <c r="A880" s="136" t="s">
        <v>220</v>
      </c>
      <c r="B880" s="137" t="s">
        <v>219</v>
      </c>
      <c r="C880" s="136" t="s">
        <v>618</v>
      </c>
      <c r="D880" s="138" t="s">
        <v>560</v>
      </c>
      <c r="E880" s="136" t="s">
        <v>8</v>
      </c>
      <c r="F880" s="139">
        <v>15747</v>
      </c>
      <c r="M880" s="140"/>
    </row>
    <row r="881" spans="1:13" outlineLevel="3" x14ac:dyDescent="0.2">
      <c r="A881" s="136" t="s">
        <v>220</v>
      </c>
      <c r="B881" s="137" t="s">
        <v>219</v>
      </c>
      <c r="C881" s="136" t="s">
        <v>618</v>
      </c>
      <c r="D881" s="138" t="s">
        <v>560</v>
      </c>
      <c r="E881" s="136" t="s">
        <v>9</v>
      </c>
      <c r="F881" s="139">
        <v>0</v>
      </c>
      <c r="M881" s="140"/>
    </row>
    <row r="882" spans="1:13" outlineLevel="3" x14ac:dyDescent="0.2">
      <c r="A882" s="136" t="s">
        <v>220</v>
      </c>
      <c r="B882" s="137" t="s">
        <v>219</v>
      </c>
      <c r="C882" s="136" t="s">
        <v>618</v>
      </c>
      <c r="D882" s="138" t="s">
        <v>560</v>
      </c>
      <c r="E882" s="136" t="s">
        <v>10</v>
      </c>
      <c r="F882" s="139">
        <v>0</v>
      </c>
      <c r="M882" s="140"/>
    </row>
    <row r="883" spans="1:13" outlineLevel="3" x14ac:dyDescent="0.2">
      <c r="A883" s="136" t="s">
        <v>220</v>
      </c>
      <c r="B883" s="137" t="s">
        <v>219</v>
      </c>
      <c r="C883" s="136" t="s">
        <v>618</v>
      </c>
      <c r="D883" s="138" t="s">
        <v>560</v>
      </c>
      <c r="E883" s="136" t="s">
        <v>12</v>
      </c>
      <c r="F883" s="139">
        <v>9828</v>
      </c>
      <c r="M883" s="140"/>
    </row>
    <row r="884" spans="1:13" outlineLevel="2" x14ac:dyDescent="0.2">
      <c r="B884" s="137"/>
      <c r="C884" s="141" t="s">
        <v>619</v>
      </c>
      <c r="F884" s="139">
        <f>SUBTOTAL(9,F880:F883)</f>
        <v>25575</v>
      </c>
      <c r="M884" s="140"/>
    </row>
    <row r="885" spans="1:13" outlineLevel="1" x14ac:dyDescent="0.2">
      <c r="B885" s="142" t="s">
        <v>882</v>
      </c>
      <c r="F885" s="139">
        <f>SUBTOTAL(9,F880:F883)</f>
        <v>25575</v>
      </c>
      <c r="M885" s="140"/>
    </row>
    <row r="886" spans="1:13" outlineLevel="3" x14ac:dyDescent="0.2">
      <c r="A886" s="136" t="s">
        <v>123</v>
      </c>
      <c r="B886" s="137" t="s">
        <v>122</v>
      </c>
      <c r="C886" s="136" t="s">
        <v>563</v>
      </c>
      <c r="D886" s="138" t="s">
        <v>560</v>
      </c>
      <c r="E886" s="136" t="s">
        <v>12</v>
      </c>
      <c r="F886" s="139">
        <v>4866</v>
      </c>
      <c r="M886" s="140"/>
    </row>
    <row r="887" spans="1:13" outlineLevel="2" x14ac:dyDescent="0.2">
      <c r="B887" s="137"/>
      <c r="C887" s="141" t="s">
        <v>564</v>
      </c>
      <c r="F887" s="139">
        <f>SUBTOTAL(9,F886:F886)</f>
        <v>4866</v>
      </c>
      <c r="M887" s="140"/>
    </row>
    <row r="888" spans="1:13" outlineLevel="1" x14ac:dyDescent="0.2">
      <c r="B888" s="142" t="s">
        <v>883</v>
      </c>
      <c r="F888" s="139">
        <f>SUBTOTAL(9,F886:F886)</f>
        <v>4866</v>
      </c>
      <c r="M888" s="140"/>
    </row>
    <row r="889" spans="1:13" outlineLevel="3" x14ac:dyDescent="0.2">
      <c r="A889" s="136" t="s">
        <v>123</v>
      </c>
      <c r="B889" s="137" t="s">
        <v>124</v>
      </c>
      <c r="C889" s="136" t="s">
        <v>563</v>
      </c>
      <c r="D889" s="138" t="s">
        <v>560</v>
      </c>
      <c r="E889" s="136" t="s">
        <v>12</v>
      </c>
      <c r="F889" s="139">
        <v>15000</v>
      </c>
      <c r="M889" s="140"/>
    </row>
    <row r="890" spans="1:13" outlineLevel="2" x14ac:dyDescent="0.2">
      <c r="B890" s="137"/>
      <c r="C890" s="141" t="s">
        <v>564</v>
      </c>
      <c r="F890" s="139">
        <f>SUBTOTAL(9,F889:F889)</f>
        <v>15000</v>
      </c>
      <c r="M890" s="140"/>
    </row>
    <row r="891" spans="1:13" outlineLevel="1" x14ac:dyDescent="0.2">
      <c r="B891" s="142" t="s">
        <v>884</v>
      </c>
      <c r="F891" s="139">
        <f>SUBTOTAL(9,F889:F889)</f>
        <v>15000</v>
      </c>
      <c r="M891" s="140"/>
    </row>
    <row r="892" spans="1:13" outlineLevel="3" x14ac:dyDescent="0.2">
      <c r="A892" s="136" t="s">
        <v>123</v>
      </c>
      <c r="B892" s="137" t="s">
        <v>125</v>
      </c>
      <c r="C892" s="136" t="s">
        <v>559</v>
      </c>
      <c r="D892" s="138" t="s">
        <v>560</v>
      </c>
      <c r="E892" s="136" t="s">
        <v>8</v>
      </c>
      <c r="F892" s="139">
        <v>13546</v>
      </c>
      <c r="M892" s="140"/>
    </row>
    <row r="893" spans="1:13" outlineLevel="3" x14ac:dyDescent="0.2">
      <c r="A893" s="136" t="s">
        <v>123</v>
      </c>
      <c r="B893" s="137" t="s">
        <v>125</v>
      </c>
      <c r="C893" s="136" t="s">
        <v>559</v>
      </c>
      <c r="D893" s="138" t="s">
        <v>560</v>
      </c>
      <c r="E893" s="136" t="s">
        <v>9</v>
      </c>
      <c r="F893" s="139">
        <v>0</v>
      </c>
      <c r="M893" s="140"/>
    </row>
    <row r="894" spans="1:13" outlineLevel="3" x14ac:dyDescent="0.2">
      <c r="A894" s="136" t="s">
        <v>123</v>
      </c>
      <c r="B894" s="137" t="s">
        <v>125</v>
      </c>
      <c r="C894" s="136" t="s">
        <v>559</v>
      </c>
      <c r="D894" s="138" t="s">
        <v>560</v>
      </c>
      <c r="E894" s="136" t="s">
        <v>10</v>
      </c>
      <c r="F894" s="139">
        <v>0</v>
      </c>
      <c r="M894" s="140"/>
    </row>
    <row r="895" spans="1:13" outlineLevel="3" x14ac:dyDescent="0.2">
      <c r="A895" s="136" t="s">
        <v>123</v>
      </c>
      <c r="B895" s="137" t="s">
        <v>125</v>
      </c>
      <c r="C895" s="136" t="s">
        <v>559</v>
      </c>
      <c r="D895" s="138" t="s">
        <v>560</v>
      </c>
      <c r="E895" s="136" t="s">
        <v>12</v>
      </c>
      <c r="F895" s="139">
        <v>8454</v>
      </c>
      <c r="M895" s="140"/>
    </row>
    <row r="896" spans="1:13" outlineLevel="2" x14ac:dyDescent="0.2">
      <c r="B896" s="137"/>
      <c r="C896" s="141" t="s">
        <v>561</v>
      </c>
      <c r="F896" s="139">
        <f>SUBTOTAL(9,F892:F895)</f>
        <v>22000</v>
      </c>
      <c r="M896" s="140"/>
    </row>
    <row r="897" spans="1:13" outlineLevel="1" x14ac:dyDescent="0.2">
      <c r="B897" s="142" t="s">
        <v>885</v>
      </c>
      <c r="F897" s="139">
        <f>SUBTOTAL(9,F892:F895)</f>
        <v>22000</v>
      </c>
      <c r="M897" s="140"/>
    </row>
    <row r="898" spans="1:13" outlineLevel="3" x14ac:dyDescent="0.2">
      <c r="A898" s="136" t="s">
        <v>123</v>
      </c>
      <c r="B898" s="137" t="s">
        <v>126</v>
      </c>
      <c r="C898" s="136" t="s">
        <v>559</v>
      </c>
      <c r="D898" s="138" t="s">
        <v>560</v>
      </c>
      <c r="E898" s="136" t="s">
        <v>12</v>
      </c>
      <c r="F898" s="139">
        <v>53969</v>
      </c>
      <c r="M898" s="140"/>
    </row>
    <row r="899" spans="1:13" outlineLevel="2" x14ac:dyDescent="0.2">
      <c r="B899" s="137"/>
      <c r="C899" s="141" t="s">
        <v>561</v>
      </c>
      <c r="F899" s="139">
        <f>SUBTOTAL(9,F898:F898)</f>
        <v>53969</v>
      </c>
      <c r="M899" s="140"/>
    </row>
    <row r="900" spans="1:13" outlineLevel="1" x14ac:dyDescent="0.2">
      <c r="B900" s="142" t="s">
        <v>886</v>
      </c>
      <c r="F900" s="139">
        <f>SUBTOTAL(9,F898:F898)</f>
        <v>53969</v>
      </c>
      <c r="M900" s="140"/>
    </row>
    <row r="901" spans="1:13" outlineLevel="3" x14ac:dyDescent="0.2">
      <c r="A901" s="136" t="s">
        <v>123</v>
      </c>
      <c r="B901" s="137" t="s">
        <v>127</v>
      </c>
      <c r="C901" s="136" t="s">
        <v>566</v>
      </c>
      <c r="D901" s="138" t="s">
        <v>560</v>
      </c>
      <c r="E901" s="136" t="s">
        <v>12</v>
      </c>
      <c r="F901" s="139">
        <v>19877</v>
      </c>
      <c r="M901" s="140"/>
    </row>
    <row r="902" spans="1:13" outlineLevel="2" x14ac:dyDescent="0.2">
      <c r="B902" s="137"/>
      <c r="C902" s="141" t="s">
        <v>567</v>
      </c>
      <c r="F902" s="139">
        <f>SUBTOTAL(9,F901:F901)</f>
        <v>19877</v>
      </c>
      <c r="M902" s="140"/>
    </row>
    <row r="903" spans="1:13" outlineLevel="1" x14ac:dyDescent="0.2">
      <c r="B903" s="142" t="s">
        <v>887</v>
      </c>
      <c r="F903" s="139">
        <f>SUBTOTAL(9,F901:F901)</f>
        <v>19877</v>
      </c>
      <c r="M903" s="140"/>
    </row>
    <row r="904" spans="1:13" outlineLevel="3" x14ac:dyDescent="0.2">
      <c r="A904" s="136" t="s">
        <v>123</v>
      </c>
      <c r="B904" s="137" t="s">
        <v>128</v>
      </c>
      <c r="C904" s="136" t="s">
        <v>563</v>
      </c>
      <c r="D904" s="138" t="s">
        <v>560</v>
      </c>
      <c r="E904" s="136" t="s">
        <v>12</v>
      </c>
      <c r="F904" s="139">
        <v>57089</v>
      </c>
      <c r="M904" s="140"/>
    </row>
    <row r="905" spans="1:13" outlineLevel="2" x14ac:dyDescent="0.2">
      <c r="B905" s="137"/>
      <c r="C905" s="141" t="s">
        <v>564</v>
      </c>
      <c r="F905" s="139">
        <f>SUBTOTAL(9,F904:F904)</f>
        <v>57089</v>
      </c>
      <c r="M905" s="140"/>
    </row>
    <row r="906" spans="1:13" outlineLevel="1" x14ac:dyDescent="0.2">
      <c r="B906" s="142" t="s">
        <v>888</v>
      </c>
      <c r="F906" s="139">
        <f>SUBTOTAL(9,F904:F904)</f>
        <v>57089</v>
      </c>
      <c r="M906" s="140"/>
    </row>
    <row r="907" spans="1:13" outlineLevel="3" x14ac:dyDescent="0.2">
      <c r="A907" s="136" t="s">
        <v>123</v>
      </c>
      <c r="B907" s="137" t="s">
        <v>129</v>
      </c>
      <c r="C907" s="136" t="s">
        <v>559</v>
      </c>
      <c r="D907" s="138" t="s">
        <v>560</v>
      </c>
      <c r="E907" s="136" t="s">
        <v>8</v>
      </c>
      <c r="F907" s="139">
        <v>25322</v>
      </c>
      <c r="M907" s="140"/>
    </row>
    <row r="908" spans="1:13" outlineLevel="3" x14ac:dyDescent="0.2">
      <c r="A908" s="136" t="s">
        <v>123</v>
      </c>
      <c r="B908" s="137" t="s">
        <v>129</v>
      </c>
      <c r="C908" s="136" t="s">
        <v>559</v>
      </c>
      <c r="D908" s="138" t="s">
        <v>560</v>
      </c>
      <c r="E908" s="136" t="s">
        <v>9</v>
      </c>
      <c r="F908" s="139">
        <v>0</v>
      </c>
      <c r="M908" s="140"/>
    </row>
    <row r="909" spans="1:13" outlineLevel="3" x14ac:dyDescent="0.2">
      <c r="A909" s="136" t="s">
        <v>123</v>
      </c>
      <c r="B909" s="137" t="s">
        <v>129</v>
      </c>
      <c r="C909" s="136" t="s">
        <v>559</v>
      </c>
      <c r="D909" s="138" t="s">
        <v>560</v>
      </c>
      <c r="E909" s="136" t="s">
        <v>10</v>
      </c>
      <c r="F909" s="139">
        <v>0</v>
      </c>
      <c r="M909" s="140"/>
    </row>
    <row r="910" spans="1:13" outlineLevel="3" x14ac:dyDescent="0.2">
      <c r="A910" s="136" t="s">
        <v>123</v>
      </c>
      <c r="B910" s="137" t="s">
        <v>129</v>
      </c>
      <c r="C910" s="136" t="s">
        <v>559</v>
      </c>
      <c r="D910" s="138" t="s">
        <v>560</v>
      </c>
      <c r="E910" s="136" t="s">
        <v>12</v>
      </c>
      <c r="F910" s="139">
        <v>15803</v>
      </c>
      <c r="M910" s="140"/>
    </row>
    <row r="911" spans="1:13" outlineLevel="2" x14ac:dyDescent="0.2">
      <c r="B911" s="137"/>
      <c r="C911" s="141" t="s">
        <v>561</v>
      </c>
      <c r="F911" s="139">
        <f>SUBTOTAL(9,F907:F910)</f>
        <v>41125</v>
      </c>
      <c r="M911" s="140"/>
    </row>
    <row r="912" spans="1:13" outlineLevel="1" x14ac:dyDescent="0.2">
      <c r="B912" s="142" t="s">
        <v>889</v>
      </c>
      <c r="F912" s="139">
        <f>SUBTOTAL(9,F907:F910)</f>
        <v>41125</v>
      </c>
      <c r="M912" s="140"/>
    </row>
    <row r="913" spans="1:13" outlineLevel="3" x14ac:dyDescent="0.2">
      <c r="A913" s="136" t="s">
        <v>123</v>
      </c>
      <c r="B913" s="137" t="s">
        <v>130</v>
      </c>
      <c r="C913" s="136" t="s">
        <v>566</v>
      </c>
      <c r="D913" s="138" t="s">
        <v>560</v>
      </c>
      <c r="E913" s="136" t="s">
        <v>8</v>
      </c>
      <c r="F913" s="139">
        <v>10506</v>
      </c>
      <c r="M913" s="140"/>
    </row>
    <row r="914" spans="1:13" outlineLevel="3" x14ac:dyDescent="0.2">
      <c r="A914" s="136" t="s">
        <v>123</v>
      </c>
      <c r="B914" s="137" t="s">
        <v>130</v>
      </c>
      <c r="C914" s="136" t="s">
        <v>566</v>
      </c>
      <c r="D914" s="138" t="s">
        <v>560</v>
      </c>
      <c r="E914" s="136" t="s">
        <v>9</v>
      </c>
      <c r="F914" s="139">
        <v>0</v>
      </c>
      <c r="M914" s="140"/>
    </row>
    <row r="915" spans="1:13" outlineLevel="3" x14ac:dyDescent="0.2">
      <c r="A915" s="136" t="s">
        <v>123</v>
      </c>
      <c r="B915" s="137" t="s">
        <v>130</v>
      </c>
      <c r="C915" s="136" t="s">
        <v>566</v>
      </c>
      <c r="D915" s="138" t="s">
        <v>560</v>
      </c>
      <c r="E915" s="136" t="s">
        <v>10</v>
      </c>
      <c r="F915" s="139">
        <v>0</v>
      </c>
      <c r="M915" s="140"/>
    </row>
    <row r="916" spans="1:13" outlineLevel="3" x14ac:dyDescent="0.2">
      <c r="A916" s="136" t="s">
        <v>123</v>
      </c>
      <c r="B916" s="137" t="s">
        <v>130</v>
      </c>
      <c r="C916" s="136" t="s">
        <v>566</v>
      </c>
      <c r="D916" s="138" t="s">
        <v>560</v>
      </c>
      <c r="E916" s="136" t="s">
        <v>12</v>
      </c>
      <c r="F916" s="139">
        <v>6558</v>
      </c>
      <c r="M916" s="140"/>
    </row>
    <row r="917" spans="1:13" outlineLevel="2" x14ac:dyDescent="0.2">
      <c r="B917" s="137"/>
      <c r="C917" s="141" t="s">
        <v>567</v>
      </c>
      <c r="F917" s="139">
        <f>SUBTOTAL(9,F913:F916)</f>
        <v>17064</v>
      </c>
      <c r="M917" s="140"/>
    </row>
    <row r="918" spans="1:13" outlineLevel="1" x14ac:dyDescent="0.2">
      <c r="B918" s="142" t="s">
        <v>890</v>
      </c>
      <c r="F918" s="139">
        <f>SUBTOTAL(9,F913:F916)</f>
        <v>17064</v>
      </c>
      <c r="M918" s="140"/>
    </row>
    <row r="919" spans="1:13" outlineLevel="3" x14ac:dyDescent="0.2">
      <c r="A919" s="136" t="s">
        <v>203</v>
      </c>
      <c r="B919" s="137" t="s">
        <v>202</v>
      </c>
      <c r="C919" s="136" t="s">
        <v>891</v>
      </c>
      <c r="D919" s="138" t="s">
        <v>560</v>
      </c>
      <c r="E919" s="136" t="s">
        <v>8</v>
      </c>
      <c r="F919" s="139">
        <v>7558</v>
      </c>
      <c r="M919" s="140"/>
    </row>
    <row r="920" spans="1:13" outlineLevel="3" x14ac:dyDescent="0.2">
      <c r="A920" s="136" t="s">
        <v>203</v>
      </c>
      <c r="B920" s="137" t="s">
        <v>202</v>
      </c>
      <c r="C920" s="136" t="s">
        <v>891</v>
      </c>
      <c r="D920" s="138" t="s">
        <v>560</v>
      </c>
      <c r="E920" s="136" t="s">
        <v>9</v>
      </c>
      <c r="F920" s="139">
        <v>0</v>
      </c>
      <c r="M920" s="140"/>
    </row>
    <row r="921" spans="1:13" outlineLevel="3" x14ac:dyDescent="0.2">
      <c r="A921" s="136" t="s">
        <v>203</v>
      </c>
      <c r="B921" s="137" t="s">
        <v>202</v>
      </c>
      <c r="C921" s="136" t="s">
        <v>891</v>
      </c>
      <c r="D921" s="138" t="s">
        <v>560</v>
      </c>
      <c r="E921" s="136" t="s">
        <v>10</v>
      </c>
      <c r="F921" s="139">
        <v>0</v>
      </c>
      <c r="M921" s="140"/>
    </row>
    <row r="922" spans="1:13" outlineLevel="3" x14ac:dyDescent="0.2">
      <c r="A922" s="136" t="s">
        <v>203</v>
      </c>
      <c r="B922" s="137" t="s">
        <v>202</v>
      </c>
      <c r="C922" s="136" t="s">
        <v>891</v>
      </c>
      <c r="D922" s="138" t="s">
        <v>560</v>
      </c>
      <c r="E922" s="136" t="s">
        <v>11</v>
      </c>
      <c r="F922" s="139">
        <v>0</v>
      </c>
      <c r="M922" s="140"/>
    </row>
    <row r="923" spans="1:13" outlineLevel="3" x14ac:dyDescent="0.2">
      <c r="A923" s="136" t="s">
        <v>203</v>
      </c>
      <c r="B923" s="137" t="s">
        <v>202</v>
      </c>
      <c r="C923" s="136" t="s">
        <v>891</v>
      </c>
      <c r="D923" s="138" t="s">
        <v>560</v>
      </c>
      <c r="E923" s="136" t="s">
        <v>22</v>
      </c>
      <c r="F923" s="139">
        <v>4718</v>
      </c>
      <c r="M923" s="140"/>
    </row>
    <row r="924" spans="1:13" outlineLevel="2" x14ac:dyDescent="0.2">
      <c r="B924" s="137"/>
      <c r="C924" s="141" t="s">
        <v>892</v>
      </c>
      <c r="F924" s="139">
        <f>SUBTOTAL(9,F919:F923)</f>
        <v>12276</v>
      </c>
      <c r="M924" s="140"/>
    </row>
    <row r="925" spans="1:13" outlineLevel="1" x14ac:dyDescent="0.2">
      <c r="B925" s="142" t="s">
        <v>893</v>
      </c>
      <c r="F925" s="139">
        <f>SUBTOTAL(9,F919:F923)</f>
        <v>12276</v>
      </c>
      <c r="M925" s="140"/>
    </row>
    <row r="926" spans="1:13" outlineLevel="3" x14ac:dyDescent="0.2">
      <c r="A926" s="136" t="s">
        <v>304</v>
      </c>
      <c r="B926" s="137" t="s">
        <v>303</v>
      </c>
      <c r="C926" s="136" t="s">
        <v>894</v>
      </c>
      <c r="D926" s="138" t="s">
        <v>560</v>
      </c>
      <c r="E926" s="136" t="s">
        <v>8</v>
      </c>
      <c r="F926" s="139">
        <v>1856</v>
      </c>
      <c r="M926" s="140"/>
    </row>
    <row r="927" spans="1:13" outlineLevel="3" x14ac:dyDescent="0.2">
      <c r="A927" s="136" t="s">
        <v>304</v>
      </c>
      <c r="B927" s="137" t="s">
        <v>303</v>
      </c>
      <c r="C927" s="136" t="s">
        <v>894</v>
      </c>
      <c r="D927" s="138" t="s">
        <v>560</v>
      </c>
      <c r="E927" s="136" t="s">
        <v>9</v>
      </c>
      <c r="F927" s="139">
        <v>0</v>
      </c>
      <c r="M927" s="140"/>
    </row>
    <row r="928" spans="1:13" outlineLevel="3" x14ac:dyDescent="0.2">
      <c r="A928" s="136" t="s">
        <v>304</v>
      </c>
      <c r="B928" s="137" t="s">
        <v>303</v>
      </c>
      <c r="C928" s="136" t="s">
        <v>894</v>
      </c>
      <c r="D928" s="138" t="s">
        <v>560</v>
      </c>
      <c r="E928" s="136" t="s">
        <v>10</v>
      </c>
      <c r="F928" s="139">
        <v>0</v>
      </c>
      <c r="M928" s="140"/>
    </row>
    <row r="929" spans="1:13" outlineLevel="3" x14ac:dyDescent="0.2">
      <c r="A929" s="136" t="s">
        <v>304</v>
      </c>
      <c r="B929" s="137" t="s">
        <v>303</v>
      </c>
      <c r="C929" s="136" t="s">
        <v>894</v>
      </c>
      <c r="D929" s="138" t="s">
        <v>560</v>
      </c>
      <c r="E929" s="136" t="s">
        <v>11</v>
      </c>
      <c r="F929" s="139">
        <v>0</v>
      </c>
      <c r="M929" s="140"/>
    </row>
    <row r="930" spans="1:13" outlineLevel="3" x14ac:dyDescent="0.2">
      <c r="A930" s="136" t="s">
        <v>304</v>
      </c>
      <c r="B930" s="137" t="s">
        <v>303</v>
      </c>
      <c r="C930" s="136" t="s">
        <v>894</v>
      </c>
      <c r="D930" s="138" t="s">
        <v>560</v>
      </c>
      <c r="E930" s="136" t="s">
        <v>22</v>
      </c>
      <c r="F930" s="139">
        <v>1160</v>
      </c>
      <c r="M930" s="140"/>
    </row>
    <row r="931" spans="1:13" outlineLevel="2" x14ac:dyDescent="0.2">
      <c r="B931" s="137"/>
      <c r="C931" s="141" t="s">
        <v>895</v>
      </c>
      <c r="F931" s="139">
        <f>SUBTOTAL(9,F926:F930)</f>
        <v>3016</v>
      </c>
      <c r="M931" s="140"/>
    </row>
    <row r="932" spans="1:13" outlineLevel="3" x14ac:dyDescent="0.2">
      <c r="A932" s="136" t="s">
        <v>304</v>
      </c>
      <c r="B932" s="137" t="s">
        <v>303</v>
      </c>
      <c r="C932" s="136" t="s">
        <v>896</v>
      </c>
      <c r="D932" s="138" t="s">
        <v>560</v>
      </c>
      <c r="E932" s="136" t="s">
        <v>8</v>
      </c>
      <c r="F932" s="139">
        <v>2146</v>
      </c>
      <c r="M932" s="140"/>
    </row>
    <row r="933" spans="1:13" outlineLevel="3" x14ac:dyDescent="0.2">
      <c r="A933" s="136" t="s">
        <v>304</v>
      </c>
      <c r="B933" s="137" t="s">
        <v>303</v>
      </c>
      <c r="C933" s="136" t="s">
        <v>896</v>
      </c>
      <c r="D933" s="138" t="s">
        <v>560</v>
      </c>
      <c r="E933" s="136" t="s">
        <v>9</v>
      </c>
      <c r="F933" s="139">
        <v>0</v>
      </c>
      <c r="M933" s="140"/>
    </row>
    <row r="934" spans="1:13" outlineLevel="3" x14ac:dyDescent="0.2">
      <c r="A934" s="136" t="s">
        <v>304</v>
      </c>
      <c r="B934" s="137" t="s">
        <v>303</v>
      </c>
      <c r="C934" s="136" t="s">
        <v>896</v>
      </c>
      <c r="D934" s="138" t="s">
        <v>560</v>
      </c>
      <c r="E934" s="136" t="s">
        <v>10</v>
      </c>
      <c r="F934" s="139">
        <v>0</v>
      </c>
      <c r="M934" s="140"/>
    </row>
    <row r="935" spans="1:13" outlineLevel="3" x14ac:dyDescent="0.2">
      <c r="A935" s="136" t="s">
        <v>304</v>
      </c>
      <c r="B935" s="137" t="s">
        <v>303</v>
      </c>
      <c r="C935" s="136" t="s">
        <v>896</v>
      </c>
      <c r="D935" s="138" t="s">
        <v>560</v>
      </c>
      <c r="E935" s="136" t="s">
        <v>11</v>
      </c>
      <c r="F935" s="139">
        <v>0</v>
      </c>
      <c r="M935" s="140"/>
    </row>
    <row r="936" spans="1:13" outlineLevel="3" x14ac:dyDescent="0.2">
      <c r="A936" s="136" t="s">
        <v>304</v>
      </c>
      <c r="B936" s="137" t="s">
        <v>303</v>
      </c>
      <c r="C936" s="136" t="s">
        <v>896</v>
      </c>
      <c r="D936" s="138" t="s">
        <v>560</v>
      </c>
      <c r="E936" s="136" t="s">
        <v>22</v>
      </c>
      <c r="F936" s="139">
        <v>1341</v>
      </c>
      <c r="M936" s="140"/>
    </row>
    <row r="937" spans="1:13" outlineLevel="2" x14ac:dyDescent="0.2">
      <c r="B937" s="137"/>
      <c r="C937" s="141" t="s">
        <v>897</v>
      </c>
      <c r="F937" s="139">
        <f>SUBTOTAL(9,F932:F936)</f>
        <v>3487</v>
      </c>
      <c r="M937" s="140"/>
    </row>
    <row r="938" spans="1:13" outlineLevel="3" x14ac:dyDescent="0.2">
      <c r="A938" s="136" t="s">
        <v>304</v>
      </c>
      <c r="B938" s="137" t="s">
        <v>303</v>
      </c>
      <c r="C938" s="136" t="s">
        <v>898</v>
      </c>
      <c r="D938" s="138" t="s">
        <v>560</v>
      </c>
      <c r="E938" s="136" t="s">
        <v>8</v>
      </c>
      <c r="F938" s="139">
        <v>3925</v>
      </c>
      <c r="M938" s="140"/>
    </row>
    <row r="939" spans="1:13" outlineLevel="3" x14ac:dyDescent="0.2">
      <c r="A939" s="136" t="s">
        <v>304</v>
      </c>
      <c r="B939" s="137" t="s">
        <v>303</v>
      </c>
      <c r="C939" s="136" t="s">
        <v>898</v>
      </c>
      <c r="D939" s="138" t="s">
        <v>560</v>
      </c>
      <c r="E939" s="136" t="s">
        <v>9</v>
      </c>
      <c r="F939" s="139">
        <v>0</v>
      </c>
      <c r="M939" s="140"/>
    </row>
    <row r="940" spans="1:13" outlineLevel="3" x14ac:dyDescent="0.2">
      <c r="A940" s="136" t="s">
        <v>304</v>
      </c>
      <c r="B940" s="137" t="s">
        <v>303</v>
      </c>
      <c r="C940" s="136" t="s">
        <v>898</v>
      </c>
      <c r="D940" s="138" t="s">
        <v>560</v>
      </c>
      <c r="E940" s="136" t="s">
        <v>10</v>
      </c>
      <c r="F940" s="139">
        <v>0</v>
      </c>
      <c r="M940" s="140"/>
    </row>
    <row r="941" spans="1:13" outlineLevel="3" x14ac:dyDescent="0.2">
      <c r="A941" s="136" t="s">
        <v>304</v>
      </c>
      <c r="B941" s="137" t="s">
        <v>303</v>
      </c>
      <c r="C941" s="136" t="s">
        <v>898</v>
      </c>
      <c r="D941" s="138" t="s">
        <v>560</v>
      </c>
      <c r="E941" s="136" t="s">
        <v>11</v>
      </c>
      <c r="F941" s="139">
        <v>0</v>
      </c>
      <c r="M941" s="140"/>
    </row>
    <row r="942" spans="1:13" outlineLevel="3" x14ac:dyDescent="0.2">
      <c r="A942" s="136" t="s">
        <v>304</v>
      </c>
      <c r="B942" s="137" t="s">
        <v>303</v>
      </c>
      <c r="C942" s="136" t="s">
        <v>898</v>
      </c>
      <c r="D942" s="138" t="s">
        <v>560</v>
      </c>
      <c r="E942" s="136" t="s">
        <v>22</v>
      </c>
      <c r="F942" s="139">
        <v>2452</v>
      </c>
      <c r="M942" s="140"/>
    </row>
    <row r="943" spans="1:13" outlineLevel="2" x14ac:dyDescent="0.2">
      <c r="B943" s="137"/>
      <c r="C943" s="141" t="s">
        <v>899</v>
      </c>
      <c r="F943" s="139">
        <f>SUBTOTAL(9,F938:F942)</f>
        <v>6377</v>
      </c>
      <c r="M943" s="140"/>
    </row>
    <row r="944" spans="1:13" outlineLevel="3" x14ac:dyDescent="0.2">
      <c r="A944" s="136" t="s">
        <v>304</v>
      </c>
      <c r="B944" s="137" t="s">
        <v>303</v>
      </c>
      <c r="C944" s="136" t="s">
        <v>900</v>
      </c>
      <c r="D944" s="138" t="s">
        <v>560</v>
      </c>
      <c r="E944" s="136" t="s">
        <v>8</v>
      </c>
      <c r="F944" s="139">
        <v>3444</v>
      </c>
      <c r="M944" s="140"/>
    </row>
    <row r="945" spans="1:13" outlineLevel="3" x14ac:dyDescent="0.2">
      <c r="A945" s="136" t="s">
        <v>304</v>
      </c>
      <c r="B945" s="137" t="s">
        <v>303</v>
      </c>
      <c r="C945" s="136" t="s">
        <v>900</v>
      </c>
      <c r="D945" s="138" t="s">
        <v>560</v>
      </c>
      <c r="E945" s="136" t="s">
        <v>9</v>
      </c>
      <c r="F945" s="139">
        <v>0</v>
      </c>
      <c r="M945" s="140"/>
    </row>
    <row r="946" spans="1:13" outlineLevel="3" x14ac:dyDescent="0.2">
      <c r="A946" s="136" t="s">
        <v>304</v>
      </c>
      <c r="B946" s="137" t="s">
        <v>303</v>
      </c>
      <c r="C946" s="136" t="s">
        <v>900</v>
      </c>
      <c r="D946" s="138" t="s">
        <v>560</v>
      </c>
      <c r="E946" s="136" t="s">
        <v>10</v>
      </c>
      <c r="F946" s="139">
        <v>0</v>
      </c>
      <c r="M946" s="140"/>
    </row>
    <row r="947" spans="1:13" outlineLevel="3" x14ac:dyDescent="0.2">
      <c r="A947" s="136" t="s">
        <v>304</v>
      </c>
      <c r="B947" s="137" t="s">
        <v>303</v>
      </c>
      <c r="C947" s="136" t="s">
        <v>900</v>
      </c>
      <c r="D947" s="138" t="s">
        <v>560</v>
      </c>
      <c r="E947" s="136" t="s">
        <v>11</v>
      </c>
      <c r="F947" s="139">
        <v>0</v>
      </c>
      <c r="M947" s="140"/>
    </row>
    <row r="948" spans="1:13" outlineLevel="3" x14ac:dyDescent="0.2">
      <c r="A948" s="136" t="s">
        <v>304</v>
      </c>
      <c r="B948" s="137" t="s">
        <v>303</v>
      </c>
      <c r="C948" s="136" t="s">
        <v>900</v>
      </c>
      <c r="D948" s="138" t="s">
        <v>560</v>
      </c>
      <c r="E948" s="136" t="s">
        <v>22</v>
      </c>
      <c r="F948" s="139">
        <v>2150</v>
      </c>
      <c r="M948" s="140"/>
    </row>
    <row r="949" spans="1:13" outlineLevel="2" x14ac:dyDescent="0.2">
      <c r="B949" s="137"/>
      <c r="C949" s="141" t="s">
        <v>901</v>
      </c>
      <c r="F949" s="139">
        <f>SUBTOTAL(9,F944:F948)</f>
        <v>5594</v>
      </c>
      <c r="M949" s="140"/>
    </row>
    <row r="950" spans="1:13" outlineLevel="3" x14ac:dyDescent="0.2">
      <c r="A950" s="136" t="s">
        <v>304</v>
      </c>
      <c r="B950" s="137" t="s">
        <v>303</v>
      </c>
      <c r="C950" s="136" t="s">
        <v>902</v>
      </c>
      <c r="D950" s="138" t="s">
        <v>560</v>
      </c>
      <c r="E950" s="136" t="s">
        <v>8</v>
      </c>
      <c r="F950" s="139">
        <v>104</v>
      </c>
      <c r="M950" s="140"/>
    </row>
    <row r="951" spans="1:13" outlineLevel="3" x14ac:dyDescent="0.2">
      <c r="A951" s="136" t="s">
        <v>304</v>
      </c>
      <c r="B951" s="137" t="s">
        <v>303</v>
      </c>
      <c r="C951" s="136" t="s">
        <v>902</v>
      </c>
      <c r="D951" s="138" t="s">
        <v>560</v>
      </c>
      <c r="E951" s="136" t="s">
        <v>9</v>
      </c>
      <c r="F951" s="139">
        <v>0</v>
      </c>
      <c r="M951" s="140"/>
    </row>
    <row r="952" spans="1:13" outlineLevel="3" x14ac:dyDescent="0.2">
      <c r="A952" s="136" t="s">
        <v>304</v>
      </c>
      <c r="B952" s="137" t="s">
        <v>303</v>
      </c>
      <c r="C952" s="136" t="s">
        <v>902</v>
      </c>
      <c r="D952" s="138" t="s">
        <v>560</v>
      </c>
      <c r="E952" s="136" t="s">
        <v>10</v>
      </c>
      <c r="F952" s="139">
        <v>0</v>
      </c>
      <c r="M952" s="140"/>
    </row>
    <row r="953" spans="1:13" outlineLevel="3" x14ac:dyDescent="0.2">
      <c r="A953" s="136" t="s">
        <v>304</v>
      </c>
      <c r="B953" s="137" t="s">
        <v>303</v>
      </c>
      <c r="C953" s="136" t="s">
        <v>902</v>
      </c>
      <c r="D953" s="138" t="s">
        <v>560</v>
      </c>
      <c r="E953" s="136" t="s">
        <v>11</v>
      </c>
      <c r="F953" s="139">
        <v>0</v>
      </c>
      <c r="M953" s="140"/>
    </row>
    <row r="954" spans="1:13" outlineLevel="3" x14ac:dyDescent="0.2">
      <c r="A954" s="136" t="s">
        <v>304</v>
      </c>
      <c r="B954" s="137" t="s">
        <v>303</v>
      </c>
      <c r="C954" s="136" t="s">
        <v>902</v>
      </c>
      <c r="D954" s="138" t="s">
        <v>560</v>
      </c>
      <c r="E954" s="136" t="s">
        <v>22</v>
      </c>
      <c r="F954" s="139">
        <v>66</v>
      </c>
      <c r="M954" s="140"/>
    </row>
    <row r="955" spans="1:13" outlineLevel="2" x14ac:dyDescent="0.2">
      <c r="B955" s="137"/>
      <c r="C955" s="141" t="s">
        <v>903</v>
      </c>
      <c r="F955" s="139">
        <f>SUBTOTAL(9,F950:F954)</f>
        <v>170</v>
      </c>
      <c r="M955" s="140"/>
    </row>
    <row r="956" spans="1:13" outlineLevel="3" x14ac:dyDescent="0.2">
      <c r="A956" s="136" t="s">
        <v>304</v>
      </c>
      <c r="B956" s="137" t="s">
        <v>303</v>
      </c>
      <c r="C956" s="136" t="s">
        <v>904</v>
      </c>
      <c r="D956" s="138" t="s">
        <v>560</v>
      </c>
      <c r="E956" s="136" t="s">
        <v>8</v>
      </c>
      <c r="F956" s="139">
        <v>809</v>
      </c>
      <c r="M956" s="140"/>
    </row>
    <row r="957" spans="1:13" outlineLevel="3" x14ac:dyDescent="0.2">
      <c r="A957" s="136" t="s">
        <v>304</v>
      </c>
      <c r="B957" s="137" t="s">
        <v>303</v>
      </c>
      <c r="C957" s="136" t="s">
        <v>904</v>
      </c>
      <c r="D957" s="138" t="s">
        <v>560</v>
      </c>
      <c r="E957" s="136" t="s">
        <v>9</v>
      </c>
      <c r="F957" s="139">
        <v>0</v>
      </c>
      <c r="M957" s="140"/>
    </row>
    <row r="958" spans="1:13" outlineLevel="3" x14ac:dyDescent="0.2">
      <c r="A958" s="136" t="s">
        <v>304</v>
      </c>
      <c r="B958" s="137" t="s">
        <v>303</v>
      </c>
      <c r="C958" s="136" t="s">
        <v>904</v>
      </c>
      <c r="D958" s="138" t="s">
        <v>560</v>
      </c>
      <c r="E958" s="136" t="s">
        <v>10</v>
      </c>
      <c r="F958" s="139">
        <v>0</v>
      </c>
      <c r="M958" s="140"/>
    </row>
    <row r="959" spans="1:13" outlineLevel="3" x14ac:dyDescent="0.2">
      <c r="A959" s="136" t="s">
        <v>304</v>
      </c>
      <c r="B959" s="137" t="s">
        <v>303</v>
      </c>
      <c r="C959" s="136" t="s">
        <v>904</v>
      </c>
      <c r="D959" s="138" t="s">
        <v>560</v>
      </c>
      <c r="E959" s="136" t="s">
        <v>11</v>
      </c>
      <c r="F959" s="139">
        <v>0</v>
      </c>
      <c r="M959" s="140"/>
    </row>
    <row r="960" spans="1:13" outlineLevel="3" x14ac:dyDescent="0.2">
      <c r="A960" s="136" t="s">
        <v>304</v>
      </c>
      <c r="B960" s="137" t="s">
        <v>303</v>
      </c>
      <c r="C960" s="136" t="s">
        <v>904</v>
      </c>
      <c r="D960" s="138" t="s">
        <v>560</v>
      </c>
      <c r="E960" s="136" t="s">
        <v>22</v>
      </c>
      <c r="F960" s="139">
        <v>506</v>
      </c>
      <c r="M960" s="140"/>
    </row>
    <row r="961" spans="1:13" outlineLevel="2" x14ac:dyDescent="0.2">
      <c r="B961" s="137"/>
      <c r="C961" s="141" t="s">
        <v>905</v>
      </c>
      <c r="F961" s="139">
        <f>SUBTOTAL(9,F956:F960)</f>
        <v>1315</v>
      </c>
      <c r="M961" s="140"/>
    </row>
    <row r="962" spans="1:13" outlineLevel="3" x14ac:dyDescent="0.2">
      <c r="A962" s="136" t="s">
        <v>304</v>
      </c>
      <c r="B962" s="137" t="s">
        <v>303</v>
      </c>
      <c r="C962" s="136" t="s">
        <v>906</v>
      </c>
      <c r="D962" s="138" t="s">
        <v>560</v>
      </c>
      <c r="E962" s="136" t="s">
        <v>8</v>
      </c>
      <c r="F962" s="139">
        <v>170</v>
      </c>
      <c r="M962" s="140"/>
    </row>
    <row r="963" spans="1:13" outlineLevel="3" x14ac:dyDescent="0.2">
      <c r="A963" s="136" t="s">
        <v>304</v>
      </c>
      <c r="B963" s="137" t="s">
        <v>303</v>
      </c>
      <c r="C963" s="136" t="s">
        <v>906</v>
      </c>
      <c r="D963" s="138" t="s">
        <v>560</v>
      </c>
      <c r="E963" s="136" t="s">
        <v>9</v>
      </c>
      <c r="F963" s="139">
        <v>0</v>
      </c>
      <c r="M963" s="140"/>
    </row>
    <row r="964" spans="1:13" outlineLevel="3" x14ac:dyDescent="0.2">
      <c r="A964" s="136" t="s">
        <v>304</v>
      </c>
      <c r="B964" s="137" t="s">
        <v>303</v>
      </c>
      <c r="C964" s="136" t="s">
        <v>906</v>
      </c>
      <c r="D964" s="138" t="s">
        <v>560</v>
      </c>
      <c r="E964" s="136" t="s">
        <v>10</v>
      </c>
      <c r="F964" s="139">
        <v>0</v>
      </c>
      <c r="M964" s="140"/>
    </row>
    <row r="965" spans="1:13" outlineLevel="3" x14ac:dyDescent="0.2">
      <c r="A965" s="136" t="s">
        <v>304</v>
      </c>
      <c r="B965" s="137" t="s">
        <v>303</v>
      </c>
      <c r="C965" s="136" t="s">
        <v>906</v>
      </c>
      <c r="D965" s="138" t="s">
        <v>560</v>
      </c>
      <c r="E965" s="136" t="s">
        <v>11</v>
      </c>
      <c r="F965" s="139">
        <v>0</v>
      </c>
      <c r="M965" s="140"/>
    </row>
    <row r="966" spans="1:13" outlineLevel="3" x14ac:dyDescent="0.2">
      <c r="A966" s="136" t="s">
        <v>304</v>
      </c>
      <c r="B966" s="137" t="s">
        <v>303</v>
      </c>
      <c r="C966" s="136" t="s">
        <v>906</v>
      </c>
      <c r="D966" s="138" t="s">
        <v>560</v>
      </c>
      <c r="E966" s="136" t="s">
        <v>22</v>
      </c>
      <c r="F966" s="139">
        <v>106</v>
      </c>
      <c r="M966" s="140"/>
    </row>
    <row r="967" spans="1:13" outlineLevel="2" x14ac:dyDescent="0.2">
      <c r="B967" s="137"/>
      <c r="C967" s="141" t="s">
        <v>907</v>
      </c>
      <c r="F967" s="139">
        <f>SUBTOTAL(9,F962:F966)</f>
        <v>276</v>
      </c>
      <c r="M967" s="140"/>
    </row>
    <row r="968" spans="1:13" outlineLevel="3" x14ac:dyDescent="0.2">
      <c r="A968" s="136" t="s">
        <v>304</v>
      </c>
      <c r="B968" s="137" t="s">
        <v>303</v>
      </c>
      <c r="C968" s="136" t="s">
        <v>908</v>
      </c>
      <c r="D968" s="138" t="s">
        <v>560</v>
      </c>
      <c r="E968" s="136" t="s">
        <v>8</v>
      </c>
      <c r="F968" s="139">
        <v>13</v>
      </c>
      <c r="M968" s="140"/>
    </row>
    <row r="969" spans="1:13" outlineLevel="3" x14ac:dyDescent="0.2">
      <c r="A969" s="136" t="s">
        <v>304</v>
      </c>
      <c r="B969" s="137" t="s">
        <v>303</v>
      </c>
      <c r="C969" s="136" t="s">
        <v>908</v>
      </c>
      <c r="D969" s="138" t="s">
        <v>560</v>
      </c>
      <c r="E969" s="136" t="s">
        <v>9</v>
      </c>
      <c r="F969" s="139">
        <v>0</v>
      </c>
      <c r="M969" s="140"/>
    </row>
    <row r="970" spans="1:13" outlineLevel="3" x14ac:dyDescent="0.2">
      <c r="A970" s="136" t="s">
        <v>304</v>
      </c>
      <c r="B970" s="137" t="s">
        <v>303</v>
      </c>
      <c r="C970" s="136" t="s">
        <v>908</v>
      </c>
      <c r="D970" s="138" t="s">
        <v>560</v>
      </c>
      <c r="E970" s="136" t="s">
        <v>10</v>
      </c>
      <c r="F970" s="139">
        <v>0</v>
      </c>
      <c r="M970" s="140"/>
    </row>
    <row r="971" spans="1:13" outlineLevel="3" x14ac:dyDescent="0.2">
      <c r="A971" s="136" t="s">
        <v>304</v>
      </c>
      <c r="B971" s="137" t="s">
        <v>303</v>
      </c>
      <c r="C971" s="136" t="s">
        <v>908</v>
      </c>
      <c r="D971" s="138" t="s">
        <v>560</v>
      </c>
      <c r="E971" s="136" t="s">
        <v>11</v>
      </c>
      <c r="F971" s="139">
        <v>0</v>
      </c>
      <c r="M971" s="140"/>
    </row>
    <row r="972" spans="1:13" outlineLevel="3" x14ac:dyDescent="0.2">
      <c r="A972" s="136" t="s">
        <v>304</v>
      </c>
      <c r="B972" s="137" t="s">
        <v>303</v>
      </c>
      <c r="C972" s="136" t="s">
        <v>908</v>
      </c>
      <c r="D972" s="138" t="s">
        <v>560</v>
      </c>
      <c r="E972" s="136" t="s">
        <v>22</v>
      </c>
      <c r="F972" s="139">
        <v>8</v>
      </c>
      <c r="M972" s="140"/>
    </row>
    <row r="973" spans="1:13" outlineLevel="2" x14ac:dyDescent="0.2">
      <c r="B973" s="137"/>
      <c r="C973" s="141" t="s">
        <v>909</v>
      </c>
      <c r="F973" s="139">
        <f>SUBTOTAL(9,F968:F972)</f>
        <v>21</v>
      </c>
      <c r="M973" s="140"/>
    </row>
    <row r="974" spans="1:13" outlineLevel="1" x14ac:dyDescent="0.2">
      <c r="B974" s="142" t="s">
        <v>910</v>
      </c>
      <c r="F974" s="139">
        <f>SUBTOTAL(9,F926:F972)</f>
        <v>20256</v>
      </c>
      <c r="M974" s="140"/>
    </row>
    <row r="975" spans="1:13" outlineLevel="3" x14ac:dyDescent="0.2">
      <c r="A975" s="136" t="s">
        <v>33</v>
      </c>
      <c r="B975" s="137" t="s">
        <v>32</v>
      </c>
      <c r="C975" s="136" t="s">
        <v>911</v>
      </c>
      <c r="D975" s="138" t="s">
        <v>560</v>
      </c>
      <c r="E975" s="136" t="s">
        <v>22</v>
      </c>
      <c r="F975" s="139">
        <v>5000</v>
      </c>
      <c r="M975" s="140"/>
    </row>
    <row r="976" spans="1:13" outlineLevel="2" x14ac:dyDescent="0.2">
      <c r="B976" s="137"/>
      <c r="C976" s="141" t="s">
        <v>912</v>
      </c>
      <c r="F976" s="139">
        <f>SUBTOTAL(9,F975:F975)</f>
        <v>5000</v>
      </c>
      <c r="M976" s="140"/>
    </row>
    <row r="977" spans="1:13" outlineLevel="1" x14ac:dyDescent="0.2">
      <c r="B977" s="142" t="s">
        <v>913</v>
      </c>
      <c r="F977" s="139">
        <f>SUBTOTAL(9,F975:F975)</f>
        <v>5000</v>
      </c>
      <c r="M977" s="140"/>
    </row>
    <row r="978" spans="1:13" outlineLevel="3" x14ac:dyDescent="0.2">
      <c r="A978" s="136" t="s">
        <v>33</v>
      </c>
      <c r="B978" s="137" t="s">
        <v>34</v>
      </c>
      <c r="C978" s="136" t="s">
        <v>911</v>
      </c>
      <c r="D978" s="138" t="s">
        <v>560</v>
      </c>
      <c r="E978" s="136" t="s">
        <v>22</v>
      </c>
      <c r="F978" s="139">
        <v>25575</v>
      </c>
      <c r="M978" s="140"/>
    </row>
    <row r="979" spans="1:13" outlineLevel="2" x14ac:dyDescent="0.2">
      <c r="B979" s="137"/>
      <c r="C979" s="141" t="s">
        <v>912</v>
      </c>
      <c r="F979" s="139">
        <f>SUBTOTAL(9,F978:F978)</f>
        <v>25575</v>
      </c>
      <c r="M979" s="140"/>
    </row>
    <row r="980" spans="1:13" outlineLevel="1" x14ac:dyDescent="0.2">
      <c r="B980" s="142" t="s">
        <v>914</v>
      </c>
      <c r="F980" s="139">
        <f>SUBTOTAL(9,F978:F978)</f>
        <v>25575</v>
      </c>
      <c r="M980" s="140"/>
    </row>
    <row r="981" spans="1:13" outlineLevel="3" x14ac:dyDescent="0.2">
      <c r="A981" s="136" t="s">
        <v>205</v>
      </c>
      <c r="B981" s="137" t="s">
        <v>204</v>
      </c>
      <c r="C981" s="136" t="s">
        <v>915</v>
      </c>
      <c r="D981" s="138" t="s">
        <v>560</v>
      </c>
      <c r="E981" s="136" t="s">
        <v>22</v>
      </c>
      <c r="F981" s="139">
        <v>409</v>
      </c>
      <c r="M981" s="140"/>
    </row>
    <row r="982" spans="1:13" outlineLevel="2" x14ac:dyDescent="0.2">
      <c r="B982" s="137"/>
      <c r="C982" s="141" t="s">
        <v>916</v>
      </c>
      <c r="F982" s="139">
        <f>SUBTOTAL(9,F981:F981)</f>
        <v>409</v>
      </c>
      <c r="M982" s="140"/>
    </row>
    <row r="983" spans="1:13" outlineLevel="1" x14ac:dyDescent="0.2">
      <c r="B983" s="142" t="s">
        <v>917</v>
      </c>
      <c r="F983" s="139">
        <f>SUBTOTAL(9,F981:F981)</f>
        <v>409</v>
      </c>
      <c r="M983" s="140"/>
    </row>
    <row r="984" spans="1:13" outlineLevel="3" x14ac:dyDescent="0.2">
      <c r="A984" s="136" t="s">
        <v>306</v>
      </c>
      <c r="B984" s="137" t="s">
        <v>305</v>
      </c>
      <c r="C984" s="136" t="s">
        <v>918</v>
      </c>
      <c r="D984" s="138" t="s">
        <v>560</v>
      </c>
      <c r="E984" s="136" t="s">
        <v>8</v>
      </c>
      <c r="F984" s="139">
        <v>2111</v>
      </c>
      <c r="M984" s="140"/>
    </row>
    <row r="985" spans="1:13" outlineLevel="3" x14ac:dyDescent="0.2">
      <c r="A985" s="136" t="s">
        <v>306</v>
      </c>
      <c r="B985" s="137" t="s">
        <v>305</v>
      </c>
      <c r="C985" s="136" t="s">
        <v>918</v>
      </c>
      <c r="D985" s="138" t="s">
        <v>560</v>
      </c>
      <c r="E985" s="136" t="s">
        <v>9</v>
      </c>
      <c r="F985" s="139">
        <v>0</v>
      </c>
      <c r="M985" s="140"/>
    </row>
    <row r="986" spans="1:13" outlineLevel="3" x14ac:dyDescent="0.2">
      <c r="A986" s="136" t="s">
        <v>306</v>
      </c>
      <c r="B986" s="137" t="s">
        <v>305</v>
      </c>
      <c r="C986" s="136" t="s">
        <v>918</v>
      </c>
      <c r="D986" s="138" t="s">
        <v>560</v>
      </c>
      <c r="E986" s="136" t="s">
        <v>10</v>
      </c>
      <c r="F986" s="139">
        <v>0</v>
      </c>
      <c r="M986" s="140"/>
    </row>
    <row r="987" spans="1:13" outlineLevel="3" x14ac:dyDescent="0.2">
      <c r="A987" s="136" t="s">
        <v>306</v>
      </c>
      <c r="B987" s="137" t="s">
        <v>305</v>
      </c>
      <c r="C987" s="136" t="s">
        <v>918</v>
      </c>
      <c r="D987" s="138" t="s">
        <v>560</v>
      </c>
      <c r="E987" s="136" t="s">
        <v>11</v>
      </c>
      <c r="F987" s="139">
        <v>0</v>
      </c>
      <c r="M987" s="140"/>
    </row>
    <row r="988" spans="1:13" outlineLevel="3" x14ac:dyDescent="0.2">
      <c r="A988" s="136" t="s">
        <v>306</v>
      </c>
      <c r="B988" s="137" t="s">
        <v>305</v>
      </c>
      <c r="C988" s="136" t="s">
        <v>918</v>
      </c>
      <c r="D988" s="138" t="s">
        <v>560</v>
      </c>
      <c r="E988" s="136" t="s">
        <v>22</v>
      </c>
      <c r="F988" s="139">
        <v>910</v>
      </c>
      <c r="M988" s="140"/>
    </row>
    <row r="989" spans="1:13" outlineLevel="2" x14ac:dyDescent="0.2">
      <c r="B989" s="137"/>
      <c r="C989" s="141" t="s">
        <v>919</v>
      </c>
      <c r="F989" s="139">
        <f>SUBTOTAL(9,F984:F988)</f>
        <v>3021</v>
      </c>
      <c r="M989" s="140"/>
    </row>
    <row r="990" spans="1:13" outlineLevel="3" x14ac:dyDescent="0.2">
      <c r="A990" s="136" t="s">
        <v>306</v>
      </c>
      <c r="B990" s="137" t="s">
        <v>305</v>
      </c>
      <c r="C990" s="136" t="s">
        <v>920</v>
      </c>
      <c r="D990" s="138" t="s">
        <v>560</v>
      </c>
      <c r="E990" s="136" t="s">
        <v>8</v>
      </c>
      <c r="F990" s="139">
        <v>3204</v>
      </c>
      <c r="M990" s="140"/>
    </row>
    <row r="991" spans="1:13" outlineLevel="3" x14ac:dyDescent="0.2">
      <c r="A991" s="136" t="s">
        <v>306</v>
      </c>
      <c r="B991" s="137" t="s">
        <v>305</v>
      </c>
      <c r="C991" s="136" t="s">
        <v>920</v>
      </c>
      <c r="D991" s="138" t="s">
        <v>560</v>
      </c>
      <c r="E991" s="136" t="s">
        <v>9</v>
      </c>
      <c r="F991" s="139">
        <v>0</v>
      </c>
      <c r="M991" s="140"/>
    </row>
    <row r="992" spans="1:13" outlineLevel="3" x14ac:dyDescent="0.2">
      <c r="A992" s="136" t="s">
        <v>306</v>
      </c>
      <c r="B992" s="137" t="s">
        <v>305</v>
      </c>
      <c r="C992" s="136" t="s">
        <v>920</v>
      </c>
      <c r="D992" s="138" t="s">
        <v>560</v>
      </c>
      <c r="E992" s="136" t="s">
        <v>10</v>
      </c>
      <c r="F992" s="139">
        <v>0</v>
      </c>
      <c r="M992" s="140"/>
    </row>
    <row r="993" spans="1:13" outlineLevel="3" x14ac:dyDescent="0.2">
      <c r="A993" s="136" t="s">
        <v>306</v>
      </c>
      <c r="B993" s="137" t="s">
        <v>305</v>
      </c>
      <c r="C993" s="136" t="s">
        <v>920</v>
      </c>
      <c r="D993" s="138" t="s">
        <v>560</v>
      </c>
      <c r="E993" s="136" t="s">
        <v>11</v>
      </c>
      <c r="F993" s="139">
        <v>0</v>
      </c>
      <c r="M993" s="140"/>
    </row>
    <row r="994" spans="1:13" outlineLevel="3" x14ac:dyDescent="0.2">
      <c r="A994" s="136" t="s">
        <v>306</v>
      </c>
      <c r="B994" s="137" t="s">
        <v>305</v>
      </c>
      <c r="C994" s="136" t="s">
        <v>920</v>
      </c>
      <c r="D994" s="138" t="s">
        <v>560</v>
      </c>
      <c r="E994" s="136" t="s">
        <v>22</v>
      </c>
      <c r="F994" s="139">
        <v>1381</v>
      </c>
      <c r="M994" s="140"/>
    </row>
    <row r="995" spans="1:13" outlineLevel="2" x14ac:dyDescent="0.2">
      <c r="B995" s="137"/>
      <c r="C995" s="141" t="s">
        <v>921</v>
      </c>
      <c r="F995" s="139">
        <f>SUBTOTAL(9,F990:F994)</f>
        <v>4585</v>
      </c>
      <c r="M995" s="140"/>
    </row>
    <row r="996" spans="1:13" outlineLevel="3" x14ac:dyDescent="0.2">
      <c r="A996" s="136" t="s">
        <v>306</v>
      </c>
      <c r="B996" s="137" t="s">
        <v>305</v>
      </c>
      <c r="C996" s="136" t="s">
        <v>922</v>
      </c>
      <c r="D996" s="138" t="s">
        <v>560</v>
      </c>
      <c r="E996" s="136" t="s">
        <v>8</v>
      </c>
      <c r="F996" s="139">
        <v>594</v>
      </c>
      <c r="M996" s="140"/>
    </row>
    <row r="997" spans="1:13" outlineLevel="3" x14ac:dyDescent="0.2">
      <c r="A997" s="136" t="s">
        <v>306</v>
      </c>
      <c r="B997" s="137" t="s">
        <v>305</v>
      </c>
      <c r="C997" s="136" t="s">
        <v>922</v>
      </c>
      <c r="D997" s="138" t="s">
        <v>560</v>
      </c>
      <c r="E997" s="136" t="s">
        <v>9</v>
      </c>
      <c r="F997" s="139">
        <v>0</v>
      </c>
      <c r="M997" s="140"/>
    </row>
    <row r="998" spans="1:13" outlineLevel="3" x14ac:dyDescent="0.2">
      <c r="A998" s="136" t="s">
        <v>306</v>
      </c>
      <c r="B998" s="137" t="s">
        <v>305</v>
      </c>
      <c r="C998" s="136" t="s">
        <v>922</v>
      </c>
      <c r="D998" s="138" t="s">
        <v>560</v>
      </c>
      <c r="E998" s="136" t="s">
        <v>10</v>
      </c>
      <c r="F998" s="139">
        <v>0</v>
      </c>
      <c r="M998" s="140"/>
    </row>
    <row r="999" spans="1:13" outlineLevel="3" x14ac:dyDescent="0.2">
      <c r="A999" s="136" t="s">
        <v>306</v>
      </c>
      <c r="B999" s="137" t="s">
        <v>305</v>
      </c>
      <c r="C999" s="136" t="s">
        <v>922</v>
      </c>
      <c r="D999" s="138" t="s">
        <v>560</v>
      </c>
      <c r="E999" s="136" t="s">
        <v>11</v>
      </c>
      <c r="F999" s="139">
        <v>0</v>
      </c>
      <c r="M999" s="140"/>
    </row>
    <row r="1000" spans="1:13" outlineLevel="3" x14ac:dyDescent="0.2">
      <c r="A1000" s="136" t="s">
        <v>306</v>
      </c>
      <c r="B1000" s="137" t="s">
        <v>305</v>
      </c>
      <c r="C1000" s="136" t="s">
        <v>922</v>
      </c>
      <c r="D1000" s="138" t="s">
        <v>560</v>
      </c>
      <c r="E1000" s="136" t="s">
        <v>22</v>
      </c>
      <c r="F1000" s="139">
        <v>256</v>
      </c>
      <c r="M1000" s="140"/>
    </row>
    <row r="1001" spans="1:13" outlineLevel="2" x14ac:dyDescent="0.2">
      <c r="B1001" s="137"/>
      <c r="C1001" s="141" t="s">
        <v>923</v>
      </c>
      <c r="F1001" s="139">
        <f>SUBTOTAL(9,F996:F1000)</f>
        <v>850</v>
      </c>
      <c r="M1001" s="140"/>
    </row>
    <row r="1002" spans="1:13" outlineLevel="3" x14ac:dyDescent="0.2">
      <c r="A1002" s="136" t="s">
        <v>306</v>
      </c>
      <c r="B1002" s="137" t="s">
        <v>305</v>
      </c>
      <c r="C1002" s="136" t="s">
        <v>924</v>
      </c>
      <c r="D1002" s="138" t="s">
        <v>560</v>
      </c>
      <c r="E1002" s="136" t="s">
        <v>8</v>
      </c>
      <c r="F1002" s="139">
        <v>772</v>
      </c>
      <c r="M1002" s="140"/>
    </row>
    <row r="1003" spans="1:13" outlineLevel="3" x14ac:dyDescent="0.2">
      <c r="A1003" s="136" t="s">
        <v>306</v>
      </c>
      <c r="B1003" s="137" t="s">
        <v>305</v>
      </c>
      <c r="C1003" s="136" t="s">
        <v>924</v>
      </c>
      <c r="D1003" s="138" t="s">
        <v>560</v>
      </c>
      <c r="E1003" s="136" t="s">
        <v>9</v>
      </c>
      <c r="F1003" s="139">
        <v>0</v>
      </c>
      <c r="M1003" s="140"/>
    </row>
    <row r="1004" spans="1:13" outlineLevel="3" x14ac:dyDescent="0.2">
      <c r="A1004" s="136" t="s">
        <v>306</v>
      </c>
      <c r="B1004" s="137" t="s">
        <v>305</v>
      </c>
      <c r="C1004" s="136" t="s">
        <v>924</v>
      </c>
      <c r="D1004" s="138" t="s">
        <v>560</v>
      </c>
      <c r="E1004" s="136" t="s">
        <v>10</v>
      </c>
      <c r="F1004" s="139">
        <v>0</v>
      </c>
      <c r="M1004" s="140"/>
    </row>
    <row r="1005" spans="1:13" outlineLevel="3" x14ac:dyDescent="0.2">
      <c r="A1005" s="136" t="s">
        <v>306</v>
      </c>
      <c r="B1005" s="137" t="s">
        <v>305</v>
      </c>
      <c r="C1005" s="136" t="s">
        <v>924</v>
      </c>
      <c r="D1005" s="138" t="s">
        <v>560</v>
      </c>
      <c r="E1005" s="136" t="s">
        <v>11</v>
      </c>
      <c r="F1005" s="139">
        <v>0</v>
      </c>
      <c r="M1005" s="140"/>
    </row>
    <row r="1006" spans="1:13" outlineLevel="3" x14ac:dyDescent="0.2">
      <c r="A1006" s="136" t="s">
        <v>306</v>
      </c>
      <c r="B1006" s="137" t="s">
        <v>305</v>
      </c>
      <c r="C1006" s="136" t="s">
        <v>924</v>
      </c>
      <c r="D1006" s="138" t="s">
        <v>560</v>
      </c>
      <c r="E1006" s="136" t="s">
        <v>22</v>
      </c>
      <c r="F1006" s="139">
        <v>333</v>
      </c>
      <c r="M1006" s="140"/>
    </row>
    <row r="1007" spans="1:13" outlineLevel="2" x14ac:dyDescent="0.2">
      <c r="B1007" s="137"/>
      <c r="C1007" s="141" t="s">
        <v>925</v>
      </c>
      <c r="F1007" s="139">
        <f>SUBTOTAL(9,F1002:F1006)</f>
        <v>1105</v>
      </c>
      <c r="M1007" s="140"/>
    </row>
    <row r="1008" spans="1:13" outlineLevel="3" x14ac:dyDescent="0.2">
      <c r="A1008" s="136" t="s">
        <v>306</v>
      </c>
      <c r="B1008" s="137" t="s">
        <v>305</v>
      </c>
      <c r="C1008" s="136" t="s">
        <v>926</v>
      </c>
      <c r="D1008" s="138" t="s">
        <v>560</v>
      </c>
      <c r="E1008" s="136" t="s">
        <v>8</v>
      </c>
      <c r="F1008" s="139">
        <v>2892</v>
      </c>
      <c r="M1008" s="140"/>
    </row>
    <row r="1009" spans="1:13" outlineLevel="3" x14ac:dyDescent="0.2">
      <c r="A1009" s="136" t="s">
        <v>306</v>
      </c>
      <c r="B1009" s="137" t="s">
        <v>305</v>
      </c>
      <c r="C1009" s="136" t="s">
        <v>926</v>
      </c>
      <c r="D1009" s="138" t="s">
        <v>560</v>
      </c>
      <c r="E1009" s="136" t="s">
        <v>9</v>
      </c>
      <c r="F1009" s="139">
        <v>0</v>
      </c>
      <c r="M1009" s="140"/>
    </row>
    <row r="1010" spans="1:13" outlineLevel="3" x14ac:dyDescent="0.2">
      <c r="A1010" s="136" t="s">
        <v>306</v>
      </c>
      <c r="B1010" s="137" t="s">
        <v>305</v>
      </c>
      <c r="C1010" s="136" t="s">
        <v>926</v>
      </c>
      <c r="D1010" s="138" t="s">
        <v>560</v>
      </c>
      <c r="E1010" s="136" t="s">
        <v>10</v>
      </c>
      <c r="F1010" s="139">
        <v>0</v>
      </c>
      <c r="M1010" s="140"/>
    </row>
    <row r="1011" spans="1:13" outlineLevel="3" x14ac:dyDescent="0.2">
      <c r="A1011" s="136" t="s">
        <v>306</v>
      </c>
      <c r="B1011" s="137" t="s">
        <v>305</v>
      </c>
      <c r="C1011" s="136" t="s">
        <v>926</v>
      </c>
      <c r="D1011" s="138" t="s">
        <v>560</v>
      </c>
      <c r="E1011" s="136" t="s">
        <v>11</v>
      </c>
      <c r="F1011" s="139">
        <v>0</v>
      </c>
      <c r="M1011" s="140"/>
    </row>
    <row r="1012" spans="1:13" outlineLevel="3" x14ac:dyDescent="0.2">
      <c r="A1012" s="136" t="s">
        <v>306</v>
      </c>
      <c r="B1012" s="137" t="s">
        <v>305</v>
      </c>
      <c r="C1012" s="136" t="s">
        <v>926</v>
      </c>
      <c r="D1012" s="138" t="s">
        <v>560</v>
      </c>
      <c r="E1012" s="136" t="s">
        <v>22</v>
      </c>
      <c r="F1012" s="139">
        <v>1247</v>
      </c>
      <c r="M1012" s="140"/>
    </row>
    <row r="1013" spans="1:13" outlineLevel="2" x14ac:dyDescent="0.2">
      <c r="B1013" s="137"/>
      <c r="C1013" s="141" t="s">
        <v>927</v>
      </c>
      <c r="F1013" s="139">
        <f>SUBTOTAL(9,F1008:F1012)</f>
        <v>4139</v>
      </c>
      <c r="M1013" s="140"/>
    </row>
    <row r="1014" spans="1:13" outlineLevel="3" x14ac:dyDescent="0.2">
      <c r="A1014" s="136" t="s">
        <v>306</v>
      </c>
      <c r="B1014" s="137" t="s">
        <v>305</v>
      </c>
      <c r="C1014" s="136" t="s">
        <v>928</v>
      </c>
      <c r="D1014" s="138" t="s">
        <v>560</v>
      </c>
      <c r="E1014" s="136" t="s">
        <v>8</v>
      </c>
      <c r="F1014" s="139">
        <v>761</v>
      </c>
      <c r="M1014" s="140"/>
    </row>
    <row r="1015" spans="1:13" outlineLevel="3" x14ac:dyDescent="0.2">
      <c r="A1015" s="136" t="s">
        <v>306</v>
      </c>
      <c r="B1015" s="137" t="s">
        <v>305</v>
      </c>
      <c r="C1015" s="136" t="s">
        <v>928</v>
      </c>
      <c r="D1015" s="138" t="s">
        <v>560</v>
      </c>
      <c r="E1015" s="136" t="s">
        <v>9</v>
      </c>
      <c r="F1015" s="139">
        <v>0</v>
      </c>
      <c r="M1015" s="140"/>
    </row>
    <row r="1016" spans="1:13" outlineLevel="3" x14ac:dyDescent="0.2">
      <c r="A1016" s="136" t="s">
        <v>306</v>
      </c>
      <c r="B1016" s="137" t="s">
        <v>305</v>
      </c>
      <c r="C1016" s="136" t="s">
        <v>928</v>
      </c>
      <c r="D1016" s="138" t="s">
        <v>560</v>
      </c>
      <c r="E1016" s="136" t="s">
        <v>10</v>
      </c>
      <c r="F1016" s="139">
        <v>0</v>
      </c>
      <c r="M1016" s="140"/>
    </row>
    <row r="1017" spans="1:13" outlineLevel="3" x14ac:dyDescent="0.2">
      <c r="A1017" s="136" t="s">
        <v>306</v>
      </c>
      <c r="B1017" s="137" t="s">
        <v>305</v>
      </c>
      <c r="C1017" s="136" t="s">
        <v>928</v>
      </c>
      <c r="D1017" s="138" t="s">
        <v>560</v>
      </c>
      <c r="E1017" s="136" t="s">
        <v>11</v>
      </c>
      <c r="F1017" s="139">
        <v>0</v>
      </c>
      <c r="M1017" s="140"/>
    </row>
    <row r="1018" spans="1:13" outlineLevel="3" x14ac:dyDescent="0.2">
      <c r="A1018" s="136" t="s">
        <v>306</v>
      </c>
      <c r="B1018" s="137" t="s">
        <v>305</v>
      </c>
      <c r="C1018" s="136" t="s">
        <v>928</v>
      </c>
      <c r="D1018" s="138" t="s">
        <v>560</v>
      </c>
      <c r="E1018" s="136" t="s">
        <v>22</v>
      </c>
      <c r="F1018" s="139">
        <v>328</v>
      </c>
      <c r="M1018" s="140"/>
    </row>
    <row r="1019" spans="1:13" outlineLevel="2" x14ac:dyDescent="0.2">
      <c r="B1019" s="137"/>
      <c r="C1019" s="141" t="s">
        <v>929</v>
      </c>
      <c r="F1019" s="139">
        <f>SUBTOTAL(9,F1014:F1018)</f>
        <v>1089</v>
      </c>
      <c r="M1019" s="140"/>
    </row>
    <row r="1020" spans="1:13" outlineLevel="3" x14ac:dyDescent="0.2">
      <c r="A1020" s="136" t="s">
        <v>306</v>
      </c>
      <c r="B1020" s="137" t="s">
        <v>305</v>
      </c>
      <c r="C1020" s="136" t="s">
        <v>930</v>
      </c>
      <c r="D1020" s="138" t="s">
        <v>560</v>
      </c>
      <c r="E1020" s="136" t="s">
        <v>8</v>
      </c>
      <c r="F1020" s="139">
        <v>2937</v>
      </c>
      <c r="M1020" s="140"/>
    </row>
    <row r="1021" spans="1:13" outlineLevel="3" x14ac:dyDescent="0.2">
      <c r="A1021" s="136" t="s">
        <v>306</v>
      </c>
      <c r="B1021" s="137" t="s">
        <v>305</v>
      </c>
      <c r="C1021" s="136" t="s">
        <v>930</v>
      </c>
      <c r="D1021" s="138" t="s">
        <v>560</v>
      </c>
      <c r="E1021" s="136" t="s">
        <v>9</v>
      </c>
      <c r="F1021" s="139">
        <v>938</v>
      </c>
      <c r="M1021" s="140"/>
    </row>
    <row r="1022" spans="1:13" outlineLevel="3" x14ac:dyDescent="0.2">
      <c r="A1022" s="136" t="s">
        <v>306</v>
      </c>
      <c r="B1022" s="137" t="s">
        <v>305</v>
      </c>
      <c r="C1022" s="136" t="s">
        <v>930</v>
      </c>
      <c r="D1022" s="138" t="s">
        <v>560</v>
      </c>
      <c r="E1022" s="136" t="s">
        <v>10</v>
      </c>
      <c r="F1022" s="139">
        <v>1029</v>
      </c>
      <c r="M1022" s="140"/>
    </row>
    <row r="1023" spans="1:13" outlineLevel="3" x14ac:dyDescent="0.2">
      <c r="A1023" s="136" t="s">
        <v>306</v>
      </c>
      <c r="B1023" s="137" t="s">
        <v>305</v>
      </c>
      <c r="C1023" s="136" t="s">
        <v>930</v>
      </c>
      <c r="D1023" s="138" t="s">
        <v>560</v>
      </c>
      <c r="E1023" s="136" t="s">
        <v>11</v>
      </c>
      <c r="F1023" s="139">
        <v>855</v>
      </c>
      <c r="M1023" s="140"/>
    </row>
    <row r="1024" spans="1:13" outlineLevel="3" x14ac:dyDescent="0.2">
      <c r="A1024" s="136" t="s">
        <v>306</v>
      </c>
      <c r="B1024" s="137" t="s">
        <v>305</v>
      </c>
      <c r="C1024" s="136" t="s">
        <v>930</v>
      </c>
      <c r="D1024" s="138" t="s">
        <v>560</v>
      </c>
      <c r="E1024" s="136" t="s">
        <v>22</v>
      </c>
      <c r="F1024" s="139">
        <v>780</v>
      </c>
      <c r="M1024" s="140"/>
    </row>
    <row r="1025" spans="1:13" outlineLevel="2" x14ac:dyDescent="0.2">
      <c r="B1025" s="137"/>
      <c r="C1025" s="141" t="s">
        <v>931</v>
      </c>
      <c r="F1025" s="139">
        <f>SUBTOTAL(9,F1020:F1024)</f>
        <v>6539</v>
      </c>
      <c r="M1025" s="140"/>
    </row>
    <row r="1026" spans="1:13" outlineLevel="3" x14ac:dyDescent="0.2">
      <c r="A1026" s="136" t="s">
        <v>306</v>
      </c>
      <c r="B1026" s="137" t="s">
        <v>305</v>
      </c>
      <c r="C1026" s="136" t="s">
        <v>932</v>
      </c>
      <c r="D1026" s="138" t="s">
        <v>560</v>
      </c>
      <c r="E1026" s="136" t="s">
        <v>8</v>
      </c>
      <c r="F1026" s="139">
        <v>3602</v>
      </c>
      <c r="M1026" s="140"/>
    </row>
    <row r="1027" spans="1:13" outlineLevel="3" x14ac:dyDescent="0.2">
      <c r="A1027" s="136" t="s">
        <v>306</v>
      </c>
      <c r="B1027" s="137" t="s">
        <v>305</v>
      </c>
      <c r="C1027" s="136" t="s">
        <v>932</v>
      </c>
      <c r="D1027" s="138" t="s">
        <v>560</v>
      </c>
      <c r="E1027" s="136" t="s">
        <v>9</v>
      </c>
      <c r="F1027" s="139">
        <v>0</v>
      </c>
      <c r="M1027" s="140"/>
    </row>
    <row r="1028" spans="1:13" outlineLevel="3" x14ac:dyDescent="0.2">
      <c r="A1028" s="136" t="s">
        <v>306</v>
      </c>
      <c r="B1028" s="137" t="s">
        <v>305</v>
      </c>
      <c r="C1028" s="136" t="s">
        <v>932</v>
      </c>
      <c r="D1028" s="138" t="s">
        <v>560</v>
      </c>
      <c r="E1028" s="136" t="s">
        <v>10</v>
      </c>
      <c r="F1028" s="139">
        <v>0</v>
      </c>
      <c r="M1028" s="140"/>
    </row>
    <row r="1029" spans="1:13" outlineLevel="3" x14ac:dyDescent="0.2">
      <c r="A1029" s="136" t="s">
        <v>306</v>
      </c>
      <c r="B1029" s="137" t="s">
        <v>305</v>
      </c>
      <c r="C1029" s="136" t="s">
        <v>932</v>
      </c>
      <c r="D1029" s="138" t="s">
        <v>560</v>
      </c>
      <c r="E1029" s="136" t="s">
        <v>11</v>
      </c>
      <c r="F1029" s="139">
        <v>0</v>
      </c>
      <c r="M1029" s="140"/>
    </row>
    <row r="1030" spans="1:13" outlineLevel="3" x14ac:dyDescent="0.2">
      <c r="A1030" s="136" t="s">
        <v>306</v>
      </c>
      <c r="B1030" s="137" t="s">
        <v>305</v>
      </c>
      <c r="C1030" s="136" t="s">
        <v>932</v>
      </c>
      <c r="D1030" s="138" t="s">
        <v>560</v>
      </c>
      <c r="E1030" s="136" t="s">
        <v>22</v>
      </c>
      <c r="F1030" s="139">
        <v>1553</v>
      </c>
      <c r="M1030" s="140"/>
    </row>
    <row r="1031" spans="1:13" outlineLevel="2" x14ac:dyDescent="0.2">
      <c r="B1031" s="137"/>
      <c r="C1031" s="141" t="s">
        <v>933</v>
      </c>
      <c r="F1031" s="139">
        <f>SUBTOTAL(9,F1026:F1030)</f>
        <v>5155</v>
      </c>
      <c r="M1031" s="140"/>
    </row>
    <row r="1032" spans="1:13" outlineLevel="3" x14ac:dyDescent="0.2">
      <c r="A1032" s="136" t="s">
        <v>306</v>
      </c>
      <c r="B1032" s="137" t="s">
        <v>305</v>
      </c>
      <c r="C1032" s="136" t="s">
        <v>934</v>
      </c>
      <c r="D1032" s="138" t="s">
        <v>560</v>
      </c>
      <c r="E1032" s="136" t="s">
        <v>8</v>
      </c>
      <c r="F1032" s="139">
        <v>0</v>
      </c>
      <c r="M1032" s="140"/>
    </row>
    <row r="1033" spans="1:13" outlineLevel="3" x14ac:dyDescent="0.2">
      <c r="A1033" s="136" t="s">
        <v>306</v>
      </c>
      <c r="B1033" s="137" t="s">
        <v>305</v>
      </c>
      <c r="C1033" s="136" t="s">
        <v>934</v>
      </c>
      <c r="D1033" s="138" t="s">
        <v>560</v>
      </c>
      <c r="E1033" s="136" t="s">
        <v>9</v>
      </c>
      <c r="F1033" s="139">
        <v>0</v>
      </c>
      <c r="M1033" s="140"/>
    </row>
    <row r="1034" spans="1:13" outlineLevel="3" x14ac:dyDescent="0.2">
      <c r="A1034" s="136" t="s">
        <v>306</v>
      </c>
      <c r="B1034" s="137" t="s">
        <v>305</v>
      </c>
      <c r="C1034" s="136" t="s">
        <v>934</v>
      </c>
      <c r="D1034" s="138" t="s">
        <v>560</v>
      </c>
      <c r="E1034" s="136" t="s">
        <v>10</v>
      </c>
      <c r="F1034" s="139">
        <v>0</v>
      </c>
      <c r="M1034" s="140"/>
    </row>
    <row r="1035" spans="1:13" outlineLevel="3" x14ac:dyDescent="0.2">
      <c r="A1035" s="136" t="s">
        <v>306</v>
      </c>
      <c r="B1035" s="137" t="s">
        <v>305</v>
      </c>
      <c r="C1035" s="136" t="s">
        <v>934</v>
      </c>
      <c r="D1035" s="138" t="s">
        <v>560</v>
      </c>
      <c r="E1035" s="136" t="s">
        <v>11</v>
      </c>
      <c r="F1035" s="139">
        <v>0</v>
      </c>
      <c r="M1035" s="140"/>
    </row>
    <row r="1036" spans="1:13" outlineLevel="3" x14ac:dyDescent="0.2">
      <c r="A1036" s="136" t="s">
        <v>306</v>
      </c>
      <c r="B1036" s="137" t="s">
        <v>305</v>
      </c>
      <c r="C1036" s="136" t="s">
        <v>934</v>
      </c>
      <c r="D1036" s="138" t="s">
        <v>560</v>
      </c>
      <c r="E1036" s="136" t="s">
        <v>22</v>
      </c>
      <c r="F1036" s="139">
        <v>0</v>
      </c>
      <c r="M1036" s="140"/>
    </row>
    <row r="1037" spans="1:13" outlineLevel="2" x14ac:dyDescent="0.2">
      <c r="B1037" s="137"/>
      <c r="C1037" s="141" t="s">
        <v>935</v>
      </c>
      <c r="F1037" s="139">
        <f>SUBTOTAL(9,F1032:F1036)</f>
        <v>0</v>
      </c>
      <c r="M1037" s="140"/>
    </row>
    <row r="1038" spans="1:13" outlineLevel="3" x14ac:dyDescent="0.2">
      <c r="A1038" s="136" t="s">
        <v>306</v>
      </c>
      <c r="B1038" s="137" t="s">
        <v>305</v>
      </c>
      <c r="C1038" s="136" t="s">
        <v>936</v>
      </c>
      <c r="D1038" s="138" t="s">
        <v>560</v>
      </c>
      <c r="E1038" s="136" t="s">
        <v>8</v>
      </c>
      <c r="F1038" s="139">
        <v>0</v>
      </c>
      <c r="M1038" s="140"/>
    </row>
    <row r="1039" spans="1:13" outlineLevel="3" x14ac:dyDescent="0.2">
      <c r="A1039" s="136" t="s">
        <v>306</v>
      </c>
      <c r="B1039" s="137" t="s">
        <v>305</v>
      </c>
      <c r="C1039" s="136" t="s">
        <v>936</v>
      </c>
      <c r="D1039" s="138" t="s">
        <v>560</v>
      </c>
      <c r="E1039" s="136" t="s">
        <v>9</v>
      </c>
      <c r="F1039" s="139">
        <v>0</v>
      </c>
      <c r="M1039" s="140"/>
    </row>
    <row r="1040" spans="1:13" outlineLevel="3" x14ac:dyDescent="0.2">
      <c r="A1040" s="136" t="s">
        <v>306</v>
      </c>
      <c r="B1040" s="137" t="s">
        <v>305</v>
      </c>
      <c r="C1040" s="136" t="s">
        <v>936</v>
      </c>
      <c r="D1040" s="138" t="s">
        <v>560</v>
      </c>
      <c r="E1040" s="136" t="s">
        <v>10</v>
      </c>
      <c r="F1040" s="139">
        <v>0</v>
      </c>
      <c r="M1040" s="140"/>
    </row>
    <row r="1041" spans="1:13" outlineLevel="3" x14ac:dyDescent="0.2">
      <c r="A1041" s="136" t="s">
        <v>306</v>
      </c>
      <c r="B1041" s="137" t="s">
        <v>305</v>
      </c>
      <c r="C1041" s="136" t="s">
        <v>936</v>
      </c>
      <c r="D1041" s="138" t="s">
        <v>560</v>
      </c>
      <c r="E1041" s="136" t="s">
        <v>11</v>
      </c>
      <c r="F1041" s="139">
        <v>0</v>
      </c>
      <c r="M1041" s="140"/>
    </row>
    <row r="1042" spans="1:13" outlineLevel="3" x14ac:dyDescent="0.2">
      <c r="A1042" s="136" t="s">
        <v>306</v>
      </c>
      <c r="B1042" s="137" t="s">
        <v>305</v>
      </c>
      <c r="C1042" s="136" t="s">
        <v>936</v>
      </c>
      <c r="D1042" s="138" t="s">
        <v>560</v>
      </c>
      <c r="E1042" s="136" t="s">
        <v>22</v>
      </c>
      <c r="F1042" s="139">
        <v>0</v>
      </c>
      <c r="M1042" s="140"/>
    </row>
    <row r="1043" spans="1:13" outlineLevel="2" x14ac:dyDescent="0.2">
      <c r="B1043" s="137"/>
      <c r="C1043" s="141" t="s">
        <v>937</v>
      </c>
      <c r="F1043" s="139">
        <f>SUBTOTAL(9,F1038:F1042)</f>
        <v>0</v>
      </c>
      <c r="M1043" s="140"/>
    </row>
    <row r="1044" spans="1:13" outlineLevel="3" x14ac:dyDescent="0.2">
      <c r="A1044" s="136" t="s">
        <v>306</v>
      </c>
      <c r="B1044" s="137" t="s">
        <v>305</v>
      </c>
      <c r="C1044" s="136" t="s">
        <v>938</v>
      </c>
      <c r="D1044" s="138" t="s">
        <v>560</v>
      </c>
      <c r="E1044" s="136" t="s">
        <v>8</v>
      </c>
      <c r="F1044" s="139">
        <v>7</v>
      </c>
      <c r="M1044" s="140"/>
    </row>
    <row r="1045" spans="1:13" outlineLevel="3" x14ac:dyDescent="0.2">
      <c r="A1045" s="136" t="s">
        <v>306</v>
      </c>
      <c r="B1045" s="137" t="s">
        <v>305</v>
      </c>
      <c r="C1045" s="136" t="s">
        <v>938</v>
      </c>
      <c r="D1045" s="138" t="s">
        <v>560</v>
      </c>
      <c r="E1045" s="136" t="s">
        <v>9</v>
      </c>
      <c r="F1045" s="139">
        <v>0</v>
      </c>
      <c r="M1045" s="140"/>
    </row>
    <row r="1046" spans="1:13" outlineLevel="3" x14ac:dyDescent="0.2">
      <c r="A1046" s="136" t="s">
        <v>306</v>
      </c>
      <c r="B1046" s="137" t="s">
        <v>305</v>
      </c>
      <c r="C1046" s="136" t="s">
        <v>938</v>
      </c>
      <c r="D1046" s="138" t="s">
        <v>560</v>
      </c>
      <c r="E1046" s="136" t="s">
        <v>10</v>
      </c>
      <c r="F1046" s="139">
        <v>0</v>
      </c>
      <c r="M1046" s="140"/>
    </row>
    <row r="1047" spans="1:13" outlineLevel="3" x14ac:dyDescent="0.2">
      <c r="A1047" s="136" t="s">
        <v>306</v>
      </c>
      <c r="B1047" s="137" t="s">
        <v>305</v>
      </c>
      <c r="C1047" s="136" t="s">
        <v>938</v>
      </c>
      <c r="D1047" s="138" t="s">
        <v>560</v>
      </c>
      <c r="E1047" s="136" t="s">
        <v>11</v>
      </c>
      <c r="F1047" s="139">
        <v>0</v>
      </c>
      <c r="M1047" s="140"/>
    </row>
    <row r="1048" spans="1:13" outlineLevel="3" x14ac:dyDescent="0.2">
      <c r="A1048" s="136" t="s">
        <v>306</v>
      </c>
      <c r="B1048" s="137" t="s">
        <v>305</v>
      </c>
      <c r="C1048" s="136" t="s">
        <v>938</v>
      </c>
      <c r="D1048" s="138" t="s">
        <v>560</v>
      </c>
      <c r="E1048" s="136" t="s">
        <v>22</v>
      </c>
      <c r="F1048" s="139">
        <v>3</v>
      </c>
      <c r="M1048" s="140"/>
    </row>
    <row r="1049" spans="1:13" outlineLevel="2" x14ac:dyDescent="0.2">
      <c r="B1049" s="137"/>
      <c r="C1049" s="141" t="s">
        <v>939</v>
      </c>
      <c r="F1049" s="139">
        <f>SUBTOTAL(9,F1044:F1048)</f>
        <v>10</v>
      </c>
      <c r="M1049" s="140"/>
    </row>
    <row r="1050" spans="1:13" outlineLevel="3" x14ac:dyDescent="0.2">
      <c r="A1050" s="136" t="s">
        <v>306</v>
      </c>
      <c r="B1050" s="137" t="s">
        <v>305</v>
      </c>
      <c r="C1050" s="136" t="s">
        <v>940</v>
      </c>
      <c r="D1050" s="138" t="s">
        <v>560</v>
      </c>
      <c r="E1050" s="136" t="s">
        <v>8</v>
      </c>
      <c r="F1050" s="139">
        <v>268</v>
      </c>
      <c r="M1050" s="140"/>
    </row>
    <row r="1051" spans="1:13" outlineLevel="3" x14ac:dyDescent="0.2">
      <c r="A1051" s="136" t="s">
        <v>306</v>
      </c>
      <c r="B1051" s="137" t="s">
        <v>305</v>
      </c>
      <c r="C1051" s="136" t="s">
        <v>940</v>
      </c>
      <c r="D1051" s="138" t="s">
        <v>560</v>
      </c>
      <c r="E1051" s="136" t="s">
        <v>9</v>
      </c>
      <c r="F1051" s="139">
        <v>0</v>
      </c>
      <c r="M1051" s="140"/>
    </row>
    <row r="1052" spans="1:13" outlineLevel="3" x14ac:dyDescent="0.2">
      <c r="A1052" s="136" t="s">
        <v>306</v>
      </c>
      <c r="B1052" s="137" t="s">
        <v>305</v>
      </c>
      <c r="C1052" s="136" t="s">
        <v>940</v>
      </c>
      <c r="D1052" s="138" t="s">
        <v>560</v>
      </c>
      <c r="E1052" s="136" t="s">
        <v>10</v>
      </c>
      <c r="F1052" s="139">
        <v>0</v>
      </c>
      <c r="M1052" s="140"/>
    </row>
    <row r="1053" spans="1:13" outlineLevel="3" x14ac:dyDescent="0.2">
      <c r="A1053" s="136" t="s">
        <v>306</v>
      </c>
      <c r="B1053" s="137" t="s">
        <v>305</v>
      </c>
      <c r="C1053" s="136" t="s">
        <v>940</v>
      </c>
      <c r="D1053" s="138" t="s">
        <v>560</v>
      </c>
      <c r="E1053" s="136" t="s">
        <v>11</v>
      </c>
      <c r="F1053" s="139">
        <v>0</v>
      </c>
      <c r="M1053" s="140"/>
    </row>
    <row r="1054" spans="1:13" outlineLevel="3" x14ac:dyDescent="0.2">
      <c r="A1054" s="136" t="s">
        <v>306</v>
      </c>
      <c r="B1054" s="137" t="s">
        <v>305</v>
      </c>
      <c r="C1054" s="136" t="s">
        <v>940</v>
      </c>
      <c r="D1054" s="138" t="s">
        <v>560</v>
      </c>
      <c r="E1054" s="136" t="s">
        <v>22</v>
      </c>
      <c r="F1054" s="139">
        <v>116</v>
      </c>
      <c r="M1054" s="140"/>
    </row>
    <row r="1055" spans="1:13" outlineLevel="2" x14ac:dyDescent="0.2">
      <c r="B1055" s="137"/>
      <c r="C1055" s="141" t="s">
        <v>941</v>
      </c>
      <c r="F1055" s="139">
        <f>SUBTOTAL(9,F1050:F1054)</f>
        <v>384</v>
      </c>
      <c r="M1055" s="140"/>
    </row>
    <row r="1056" spans="1:13" outlineLevel="3" x14ac:dyDescent="0.2">
      <c r="A1056" s="136" t="s">
        <v>306</v>
      </c>
      <c r="B1056" s="137" t="s">
        <v>305</v>
      </c>
      <c r="C1056" s="136" t="s">
        <v>942</v>
      </c>
      <c r="D1056" s="138" t="s">
        <v>560</v>
      </c>
      <c r="E1056" s="136" t="s">
        <v>8</v>
      </c>
      <c r="F1056" s="139">
        <v>4429</v>
      </c>
      <c r="M1056" s="140"/>
    </row>
    <row r="1057" spans="1:13" outlineLevel="3" x14ac:dyDescent="0.2">
      <c r="A1057" s="136" t="s">
        <v>306</v>
      </c>
      <c r="B1057" s="137" t="s">
        <v>305</v>
      </c>
      <c r="C1057" s="136" t="s">
        <v>942</v>
      </c>
      <c r="D1057" s="138" t="s">
        <v>560</v>
      </c>
      <c r="E1057" s="136" t="s">
        <v>9</v>
      </c>
      <c r="F1057" s="139">
        <v>0</v>
      </c>
      <c r="M1057" s="140"/>
    </row>
    <row r="1058" spans="1:13" outlineLevel="3" x14ac:dyDescent="0.2">
      <c r="A1058" s="136" t="s">
        <v>306</v>
      </c>
      <c r="B1058" s="137" t="s">
        <v>305</v>
      </c>
      <c r="C1058" s="136" t="s">
        <v>942</v>
      </c>
      <c r="D1058" s="138" t="s">
        <v>560</v>
      </c>
      <c r="E1058" s="136" t="s">
        <v>10</v>
      </c>
      <c r="F1058" s="139">
        <v>0</v>
      </c>
      <c r="M1058" s="140"/>
    </row>
    <row r="1059" spans="1:13" outlineLevel="3" x14ac:dyDescent="0.2">
      <c r="A1059" s="136" t="s">
        <v>306</v>
      </c>
      <c r="B1059" s="137" t="s">
        <v>305</v>
      </c>
      <c r="C1059" s="136" t="s">
        <v>942</v>
      </c>
      <c r="D1059" s="138" t="s">
        <v>560</v>
      </c>
      <c r="E1059" s="136" t="s">
        <v>11</v>
      </c>
      <c r="F1059" s="139">
        <v>0</v>
      </c>
      <c r="M1059" s="140"/>
    </row>
    <row r="1060" spans="1:13" outlineLevel="3" x14ac:dyDescent="0.2">
      <c r="A1060" s="136" t="s">
        <v>306</v>
      </c>
      <c r="B1060" s="137" t="s">
        <v>305</v>
      </c>
      <c r="C1060" s="136" t="s">
        <v>942</v>
      </c>
      <c r="D1060" s="138" t="s">
        <v>560</v>
      </c>
      <c r="E1060" s="136" t="s">
        <v>22</v>
      </c>
      <c r="F1060" s="139">
        <v>1909</v>
      </c>
      <c r="M1060" s="140"/>
    </row>
    <row r="1061" spans="1:13" outlineLevel="2" x14ac:dyDescent="0.2">
      <c r="B1061" s="137"/>
      <c r="C1061" s="141" t="s">
        <v>943</v>
      </c>
      <c r="F1061" s="139">
        <f>SUBTOTAL(9,F1056:F1060)</f>
        <v>6338</v>
      </c>
      <c r="M1061" s="140"/>
    </row>
    <row r="1062" spans="1:13" outlineLevel="3" x14ac:dyDescent="0.2">
      <c r="A1062" s="136" t="s">
        <v>306</v>
      </c>
      <c r="B1062" s="137" t="s">
        <v>305</v>
      </c>
      <c r="C1062" s="136" t="s">
        <v>944</v>
      </c>
      <c r="D1062" s="138" t="s">
        <v>560</v>
      </c>
      <c r="E1062" s="136" t="s">
        <v>8</v>
      </c>
      <c r="F1062" s="139">
        <v>0</v>
      </c>
      <c r="M1062" s="140"/>
    </row>
    <row r="1063" spans="1:13" outlineLevel="3" x14ac:dyDescent="0.2">
      <c r="A1063" s="136" t="s">
        <v>306</v>
      </c>
      <c r="B1063" s="137" t="s">
        <v>305</v>
      </c>
      <c r="C1063" s="136" t="s">
        <v>944</v>
      </c>
      <c r="D1063" s="138" t="s">
        <v>560</v>
      </c>
      <c r="E1063" s="136" t="s">
        <v>9</v>
      </c>
      <c r="F1063" s="139">
        <v>0</v>
      </c>
      <c r="M1063" s="140"/>
    </row>
    <row r="1064" spans="1:13" outlineLevel="3" x14ac:dyDescent="0.2">
      <c r="A1064" s="136" t="s">
        <v>306</v>
      </c>
      <c r="B1064" s="137" t="s">
        <v>305</v>
      </c>
      <c r="C1064" s="136" t="s">
        <v>944</v>
      </c>
      <c r="D1064" s="138" t="s">
        <v>560</v>
      </c>
      <c r="E1064" s="136" t="s">
        <v>10</v>
      </c>
      <c r="F1064" s="139">
        <v>0</v>
      </c>
      <c r="M1064" s="140"/>
    </row>
    <row r="1065" spans="1:13" outlineLevel="3" x14ac:dyDescent="0.2">
      <c r="A1065" s="136" t="s">
        <v>306</v>
      </c>
      <c r="B1065" s="137" t="s">
        <v>305</v>
      </c>
      <c r="C1065" s="136" t="s">
        <v>944</v>
      </c>
      <c r="D1065" s="138" t="s">
        <v>560</v>
      </c>
      <c r="E1065" s="136" t="s">
        <v>11</v>
      </c>
      <c r="F1065" s="139">
        <v>0</v>
      </c>
      <c r="M1065" s="140"/>
    </row>
    <row r="1066" spans="1:13" outlineLevel="3" x14ac:dyDescent="0.2">
      <c r="A1066" s="136" t="s">
        <v>306</v>
      </c>
      <c r="B1066" s="137" t="s">
        <v>305</v>
      </c>
      <c r="C1066" s="136" t="s">
        <v>944</v>
      </c>
      <c r="D1066" s="138" t="s">
        <v>560</v>
      </c>
      <c r="E1066" s="136" t="s">
        <v>22</v>
      </c>
      <c r="F1066" s="139">
        <v>0</v>
      </c>
      <c r="M1066" s="140"/>
    </row>
    <row r="1067" spans="1:13" outlineLevel="2" x14ac:dyDescent="0.2">
      <c r="B1067" s="137"/>
      <c r="C1067" s="141" t="s">
        <v>945</v>
      </c>
      <c r="F1067" s="139">
        <f>SUBTOTAL(9,F1062:F1066)</f>
        <v>0</v>
      </c>
      <c r="M1067" s="140"/>
    </row>
    <row r="1068" spans="1:13" outlineLevel="1" x14ac:dyDescent="0.2">
      <c r="B1068" s="142" t="s">
        <v>946</v>
      </c>
      <c r="F1068" s="139">
        <f>SUBTOTAL(9,F984:F1066)</f>
        <v>33215</v>
      </c>
      <c r="M1068" s="140"/>
    </row>
    <row r="1069" spans="1:13" outlineLevel="3" x14ac:dyDescent="0.2">
      <c r="A1069" s="136" t="s">
        <v>132</v>
      </c>
      <c r="B1069" s="137" t="s">
        <v>131</v>
      </c>
      <c r="C1069" s="136" t="s">
        <v>566</v>
      </c>
      <c r="D1069" s="138" t="s">
        <v>560</v>
      </c>
      <c r="E1069" s="136" t="s">
        <v>22</v>
      </c>
      <c r="F1069" s="139">
        <v>1832</v>
      </c>
      <c r="M1069" s="140"/>
    </row>
    <row r="1070" spans="1:13" outlineLevel="2" x14ac:dyDescent="0.2">
      <c r="B1070" s="137"/>
      <c r="C1070" s="141" t="s">
        <v>567</v>
      </c>
      <c r="F1070" s="139">
        <f>SUBTOTAL(9,F1069:F1069)</f>
        <v>1832</v>
      </c>
      <c r="M1070" s="140"/>
    </row>
    <row r="1071" spans="1:13" outlineLevel="1" x14ac:dyDescent="0.2">
      <c r="B1071" s="142" t="s">
        <v>947</v>
      </c>
      <c r="F1071" s="139">
        <f>SUBTOTAL(9,F1069:F1069)</f>
        <v>1832</v>
      </c>
      <c r="M1071" s="140"/>
    </row>
    <row r="1072" spans="1:13" outlineLevel="3" x14ac:dyDescent="0.2">
      <c r="A1072" s="136" t="s">
        <v>134</v>
      </c>
      <c r="B1072" s="137" t="s">
        <v>133</v>
      </c>
      <c r="C1072" s="136" t="s">
        <v>563</v>
      </c>
      <c r="D1072" s="138" t="s">
        <v>560</v>
      </c>
      <c r="E1072" s="136" t="s">
        <v>8</v>
      </c>
      <c r="F1072" s="139">
        <v>51099</v>
      </c>
      <c r="M1072" s="140"/>
    </row>
    <row r="1073" spans="1:13" outlineLevel="3" x14ac:dyDescent="0.2">
      <c r="A1073" s="136" t="s">
        <v>134</v>
      </c>
      <c r="B1073" s="137" t="s">
        <v>133</v>
      </c>
      <c r="C1073" s="136" t="s">
        <v>563</v>
      </c>
      <c r="D1073" s="138" t="s">
        <v>560</v>
      </c>
      <c r="E1073" s="136" t="s">
        <v>9</v>
      </c>
      <c r="F1073" s="139">
        <v>30786</v>
      </c>
      <c r="M1073" s="140"/>
    </row>
    <row r="1074" spans="1:13" outlineLevel="3" x14ac:dyDescent="0.2">
      <c r="A1074" s="136" t="s">
        <v>134</v>
      </c>
      <c r="B1074" s="137" t="s">
        <v>133</v>
      </c>
      <c r="C1074" s="136" t="s">
        <v>563</v>
      </c>
      <c r="D1074" s="138" t="s">
        <v>560</v>
      </c>
      <c r="E1074" s="136" t="s">
        <v>10</v>
      </c>
      <c r="F1074" s="139">
        <v>0</v>
      </c>
      <c r="M1074" s="140"/>
    </row>
    <row r="1075" spans="1:13" outlineLevel="3" x14ac:dyDescent="0.2">
      <c r="A1075" s="136" t="s">
        <v>134</v>
      </c>
      <c r="B1075" s="137" t="s">
        <v>133</v>
      </c>
      <c r="C1075" s="136" t="s">
        <v>563</v>
      </c>
      <c r="D1075" s="138" t="s">
        <v>560</v>
      </c>
      <c r="E1075" s="136" t="s">
        <v>11</v>
      </c>
      <c r="F1075" s="139">
        <v>0</v>
      </c>
      <c r="M1075" s="140"/>
    </row>
    <row r="1076" spans="1:13" outlineLevel="3" x14ac:dyDescent="0.2">
      <c r="A1076" s="136" t="s">
        <v>134</v>
      </c>
      <c r="B1076" s="137" t="s">
        <v>133</v>
      </c>
      <c r="C1076" s="136" t="s">
        <v>563</v>
      </c>
      <c r="D1076" s="138" t="s">
        <v>560</v>
      </c>
      <c r="E1076" s="136" t="s">
        <v>22</v>
      </c>
      <c r="F1076" s="139">
        <v>51105</v>
      </c>
      <c r="M1076" s="140"/>
    </row>
    <row r="1077" spans="1:13" outlineLevel="2" x14ac:dyDescent="0.2">
      <c r="B1077" s="137"/>
      <c r="C1077" s="141" t="s">
        <v>564</v>
      </c>
      <c r="F1077" s="139">
        <f>SUBTOTAL(9,F1072:F1076)</f>
        <v>132990</v>
      </c>
      <c r="M1077" s="140"/>
    </row>
    <row r="1078" spans="1:13" outlineLevel="1" x14ac:dyDescent="0.2">
      <c r="B1078" s="142" t="s">
        <v>948</v>
      </c>
      <c r="F1078" s="139">
        <f>SUBTOTAL(9,F1072:F1076)</f>
        <v>132990</v>
      </c>
      <c r="M1078" s="140"/>
    </row>
    <row r="1079" spans="1:13" outlineLevel="3" x14ac:dyDescent="0.2">
      <c r="A1079" s="136" t="s">
        <v>268</v>
      </c>
      <c r="B1079" s="137" t="s">
        <v>267</v>
      </c>
      <c r="C1079" s="136" t="s">
        <v>949</v>
      </c>
      <c r="D1079" s="138" t="s">
        <v>577</v>
      </c>
      <c r="E1079" s="136" t="s">
        <v>9</v>
      </c>
      <c r="F1079" s="139">
        <v>4725</v>
      </c>
      <c r="M1079" s="140"/>
    </row>
    <row r="1080" spans="1:13" outlineLevel="3" x14ac:dyDescent="0.2">
      <c r="A1080" s="136" t="s">
        <v>268</v>
      </c>
      <c r="B1080" s="137" t="s">
        <v>267</v>
      </c>
      <c r="C1080" s="136" t="s">
        <v>949</v>
      </c>
      <c r="D1080" s="138" t="s">
        <v>577</v>
      </c>
      <c r="E1080" s="136" t="s">
        <v>10</v>
      </c>
      <c r="F1080" s="139">
        <v>12</v>
      </c>
      <c r="M1080" s="140"/>
    </row>
    <row r="1081" spans="1:13" outlineLevel="2" x14ac:dyDescent="0.2">
      <c r="B1081" s="137"/>
      <c r="C1081" s="141" t="s">
        <v>950</v>
      </c>
      <c r="F1081" s="139">
        <f>SUBTOTAL(9,F1079:F1080)</f>
        <v>4737</v>
      </c>
      <c r="M1081" s="140"/>
    </row>
    <row r="1082" spans="1:13" outlineLevel="1" x14ac:dyDescent="0.2">
      <c r="B1082" s="142" t="s">
        <v>951</v>
      </c>
      <c r="F1082" s="139">
        <f>SUBTOTAL(9,F1079:F1080)</f>
        <v>4737</v>
      </c>
      <c r="M1082" s="140"/>
    </row>
    <row r="1083" spans="1:13" outlineLevel="3" x14ac:dyDescent="0.2">
      <c r="A1083" s="136" t="s">
        <v>136</v>
      </c>
      <c r="B1083" s="137" t="s">
        <v>135</v>
      </c>
      <c r="C1083" s="136" t="s">
        <v>559</v>
      </c>
      <c r="D1083" s="138" t="s">
        <v>560</v>
      </c>
      <c r="E1083" s="136" t="s">
        <v>8</v>
      </c>
      <c r="F1083" s="139">
        <v>6157</v>
      </c>
      <c r="M1083" s="140"/>
    </row>
    <row r="1084" spans="1:13" outlineLevel="3" x14ac:dyDescent="0.2">
      <c r="A1084" s="136" t="s">
        <v>136</v>
      </c>
      <c r="B1084" s="137" t="s">
        <v>135</v>
      </c>
      <c r="C1084" s="136" t="s">
        <v>559</v>
      </c>
      <c r="D1084" s="138" t="s">
        <v>560</v>
      </c>
      <c r="E1084" s="136" t="s">
        <v>9</v>
      </c>
      <c r="F1084" s="139">
        <v>0</v>
      </c>
      <c r="M1084" s="140"/>
    </row>
    <row r="1085" spans="1:13" outlineLevel="3" x14ac:dyDescent="0.2">
      <c r="A1085" s="136" t="s">
        <v>136</v>
      </c>
      <c r="B1085" s="137" t="s">
        <v>135</v>
      </c>
      <c r="C1085" s="136" t="s">
        <v>559</v>
      </c>
      <c r="D1085" s="138" t="s">
        <v>560</v>
      </c>
      <c r="E1085" s="136" t="s">
        <v>10</v>
      </c>
      <c r="F1085" s="139">
        <v>0</v>
      </c>
      <c r="M1085" s="140"/>
    </row>
    <row r="1086" spans="1:13" outlineLevel="3" x14ac:dyDescent="0.2">
      <c r="A1086" s="136" t="s">
        <v>136</v>
      </c>
      <c r="B1086" s="137" t="s">
        <v>135</v>
      </c>
      <c r="C1086" s="136" t="s">
        <v>559</v>
      </c>
      <c r="D1086" s="138" t="s">
        <v>560</v>
      </c>
      <c r="E1086" s="136" t="s">
        <v>11</v>
      </c>
      <c r="F1086" s="139">
        <v>0</v>
      </c>
      <c r="M1086" s="140"/>
    </row>
    <row r="1087" spans="1:13" outlineLevel="3" x14ac:dyDescent="0.2">
      <c r="A1087" s="136" t="s">
        <v>136</v>
      </c>
      <c r="B1087" s="137" t="s">
        <v>135</v>
      </c>
      <c r="C1087" s="136" t="s">
        <v>559</v>
      </c>
      <c r="D1087" s="138" t="s">
        <v>560</v>
      </c>
      <c r="E1087" s="136" t="s">
        <v>22</v>
      </c>
      <c r="F1087" s="139">
        <v>3843</v>
      </c>
      <c r="M1087" s="140"/>
    </row>
    <row r="1088" spans="1:13" outlineLevel="2" x14ac:dyDescent="0.2">
      <c r="B1088" s="137"/>
      <c r="C1088" s="141" t="s">
        <v>561</v>
      </c>
      <c r="F1088" s="139">
        <f>SUBTOTAL(9,F1083:F1087)</f>
        <v>10000</v>
      </c>
      <c r="M1088" s="140"/>
    </row>
    <row r="1089" spans="1:13" outlineLevel="1" x14ac:dyDescent="0.2">
      <c r="B1089" s="142" t="s">
        <v>952</v>
      </c>
      <c r="F1089" s="139">
        <f>SUBTOTAL(9,F1083:F1087)</f>
        <v>10000</v>
      </c>
      <c r="M1089" s="140"/>
    </row>
    <row r="1090" spans="1:13" outlineLevel="3" x14ac:dyDescent="0.2">
      <c r="A1090" s="136" t="s">
        <v>138</v>
      </c>
      <c r="B1090" s="137" t="s">
        <v>137</v>
      </c>
      <c r="C1090" s="136" t="s">
        <v>559</v>
      </c>
      <c r="D1090" s="138" t="s">
        <v>560</v>
      </c>
      <c r="E1090" s="136" t="s">
        <v>8</v>
      </c>
      <c r="F1090" s="139">
        <v>7879</v>
      </c>
      <c r="M1090" s="140"/>
    </row>
    <row r="1091" spans="1:13" outlineLevel="3" x14ac:dyDescent="0.2">
      <c r="A1091" s="136" t="s">
        <v>138</v>
      </c>
      <c r="B1091" s="137" t="s">
        <v>137</v>
      </c>
      <c r="C1091" s="136" t="s">
        <v>559</v>
      </c>
      <c r="D1091" s="138" t="s">
        <v>560</v>
      </c>
      <c r="E1091" s="136" t="s">
        <v>9</v>
      </c>
      <c r="F1091" s="139">
        <v>0</v>
      </c>
      <c r="M1091" s="140"/>
    </row>
    <row r="1092" spans="1:13" outlineLevel="3" x14ac:dyDescent="0.2">
      <c r="A1092" s="136" t="s">
        <v>138</v>
      </c>
      <c r="B1092" s="137" t="s">
        <v>137</v>
      </c>
      <c r="C1092" s="136" t="s">
        <v>559</v>
      </c>
      <c r="D1092" s="138" t="s">
        <v>560</v>
      </c>
      <c r="E1092" s="136" t="s">
        <v>10</v>
      </c>
      <c r="F1092" s="139">
        <v>0</v>
      </c>
      <c r="M1092" s="140"/>
    </row>
    <row r="1093" spans="1:13" outlineLevel="3" x14ac:dyDescent="0.2">
      <c r="A1093" s="136" t="s">
        <v>138</v>
      </c>
      <c r="B1093" s="137" t="s">
        <v>137</v>
      </c>
      <c r="C1093" s="136" t="s">
        <v>559</v>
      </c>
      <c r="D1093" s="138" t="s">
        <v>560</v>
      </c>
      <c r="E1093" s="136" t="s">
        <v>11</v>
      </c>
      <c r="F1093" s="139">
        <v>0</v>
      </c>
      <c r="M1093" s="140"/>
    </row>
    <row r="1094" spans="1:13" outlineLevel="3" x14ac:dyDescent="0.2">
      <c r="A1094" s="136" t="s">
        <v>138</v>
      </c>
      <c r="B1094" s="137" t="s">
        <v>137</v>
      </c>
      <c r="C1094" s="136" t="s">
        <v>559</v>
      </c>
      <c r="D1094" s="138" t="s">
        <v>560</v>
      </c>
      <c r="E1094" s="136" t="s">
        <v>22</v>
      </c>
      <c r="F1094" s="139">
        <v>4917</v>
      </c>
      <c r="M1094" s="140"/>
    </row>
    <row r="1095" spans="1:13" outlineLevel="2" x14ac:dyDescent="0.2">
      <c r="B1095" s="137"/>
      <c r="C1095" s="141" t="s">
        <v>561</v>
      </c>
      <c r="F1095" s="139">
        <f>SUBTOTAL(9,F1090:F1094)</f>
        <v>12796</v>
      </c>
      <c r="M1095" s="140"/>
    </row>
    <row r="1096" spans="1:13" outlineLevel="1" x14ac:dyDescent="0.2">
      <c r="B1096" s="142" t="s">
        <v>953</v>
      </c>
      <c r="F1096" s="139">
        <f>SUBTOTAL(9,F1090:F1094)</f>
        <v>12796</v>
      </c>
      <c r="M1096" s="140"/>
    </row>
    <row r="1097" spans="1:13" outlineLevel="3" x14ac:dyDescent="0.2">
      <c r="A1097" s="136" t="s">
        <v>138</v>
      </c>
      <c r="B1097" s="137" t="s">
        <v>139</v>
      </c>
      <c r="C1097" s="136" t="s">
        <v>566</v>
      </c>
      <c r="D1097" s="138" t="s">
        <v>560</v>
      </c>
      <c r="E1097" s="136" t="s">
        <v>8</v>
      </c>
      <c r="F1097" s="139">
        <v>4718</v>
      </c>
      <c r="M1097" s="140"/>
    </row>
    <row r="1098" spans="1:13" outlineLevel="3" x14ac:dyDescent="0.2">
      <c r="A1098" s="136" t="s">
        <v>138</v>
      </c>
      <c r="B1098" s="137" t="s">
        <v>139</v>
      </c>
      <c r="C1098" s="136" t="s">
        <v>566</v>
      </c>
      <c r="D1098" s="138" t="s">
        <v>560</v>
      </c>
      <c r="E1098" s="136" t="s">
        <v>9</v>
      </c>
      <c r="F1098" s="139">
        <v>0</v>
      </c>
      <c r="M1098" s="140"/>
    </row>
    <row r="1099" spans="1:13" outlineLevel="3" x14ac:dyDescent="0.2">
      <c r="A1099" s="136" t="s">
        <v>138</v>
      </c>
      <c r="B1099" s="137" t="s">
        <v>139</v>
      </c>
      <c r="C1099" s="136" t="s">
        <v>566</v>
      </c>
      <c r="D1099" s="138" t="s">
        <v>560</v>
      </c>
      <c r="E1099" s="136" t="s">
        <v>10</v>
      </c>
      <c r="F1099" s="139">
        <v>0</v>
      </c>
      <c r="M1099" s="140"/>
    </row>
    <row r="1100" spans="1:13" outlineLevel="3" x14ac:dyDescent="0.2">
      <c r="A1100" s="136" t="s">
        <v>138</v>
      </c>
      <c r="B1100" s="137" t="s">
        <v>139</v>
      </c>
      <c r="C1100" s="136" t="s">
        <v>566</v>
      </c>
      <c r="D1100" s="138" t="s">
        <v>560</v>
      </c>
      <c r="E1100" s="136" t="s">
        <v>11</v>
      </c>
      <c r="F1100" s="139">
        <v>0</v>
      </c>
      <c r="M1100" s="140"/>
    </row>
    <row r="1101" spans="1:13" outlineLevel="3" x14ac:dyDescent="0.2">
      <c r="A1101" s="136" t="s">
        <v>138</v>
      </c>
      <c r="B1101" s="137" t="s">
        <v>139</v>
      </c>
      <c r="C1101" s="136" t="s">
        <v>566</v>
      </c>
      <c r="D1101" s="138" t="s">
        <v>560</v>
      </c>
      <c r="E1101" s="136" t="s">
        <v>22</v>
      </c>
      <c r="F1101" s="139">
        <v>2946</v>
      </c>
      <c r="M1101" s="140"/>
    </row>
    <row r="1102" spans="1:13" outlineLevel="2" x14ac:dyDescent="0.2">
      <c r="B1102" s="137"/>
      <c r="C1102" s="141" t="s">
        <v>567</v>
      </c>
      <c r="F1102" s="139">
        <f>SUBTOTAL(9,F1097:F1101)</f>
        <v>7664</v>
      </c>
      <c r="M1102" s="140"/>
    </row>
    <row r="1103" spans="1:13" outlineLevel="1" x14ac:dyDescent="0.2">
      <c r="B1103" s="142" t="s">
        <v>954</v>
      </c>
      <c r="F1103" s="139">
        <f>SUBTOTAL(9,F1097:F1101)</f>
        <v>7664</v>
      </c>
      <c r="M1103" s="140"/>
    </row>
    <row r="1104" spans="1:13" outlineLevel="3" x14ac:dyDescent="0.2">
      <c r="A1104" s="136" t="s">
        <v>308</v>
      </c>
      <c r="B1104" s="137" t="s">
        <v>307</v>
      </c>
      <c r="C1104" s="136" t="s">
        <v>955</v>
      </c>
      <c r="D1104" s="138" t="s">
        <v>560</v>
      </c>
      <c r="E1104" s="136" t="s">
        <v>8</v>
      </c>
      <c r="F1104" s="139">
        <v>18645</v>
      </c>
      <c r="M1104" s="140"/>
    </row>
    <row r="1105" spans="1:13" outlineLevel="3" x14ac:dyDescent="0.2">
      <c r="A1105" s="136" t="s">
        <v>308</v>
      </c>
      <c r="B1105" s="137" t="s">
        <v>307</v>
      </c>
      <c r="C1105" s="136" t="s">
        <v>955</v>
      </c>
      <c r="D1105" s="138" t="s">
        <v>560</v>
      </c>
      <c r="E1105" s="136" t="s">
        <v>9</v>
      </c>
      <c r="F1105" s="139">
        <v>2276</v>
      </c>
      <c r="M1105" s="140"/>
    </row>
    <row r="1106" spans="1:13" outlineLevel="3" x14ac:dyDescent="0.2">
      <c r="A1106" s="136" t="s">
        <v>308</v>
      </c>
      <c r="B1106" s="137" t="s">
        <v>307</v>
      </c>
      <c r="C1106" s="136" t="s">
        <v>955</v>
      </c>
      <c r="D1106" s="138" t="s">
        <v>560</v>
      </c>
      <c r="E1106" s="136" t="s">
        <v>10</v>
      </c>
      <c r="F1106" s="139">
        <v>6941</v>
      </c>
      <c r="M1106" s="140"/>
    </row>
    <row r="1107" spans="1:13" outlineLevel="3" x14ac:dyDescent="0.2">
      <c r="A1107" s="136" t="s">
        <v>308</v>
      </c>
      <c r="B1107" s="137" t="s">
        <v>307</v>
      </c>
      <c r="C1107" s="136" t="s">
        <v>955</v>
      </c>
      <c r="D1107" s="138" t="s">
        <v>560</v>
      </c>
      <c r="E1107" s="136" t="s">
        <v>14</v>
      </c>
      <c r="F1107" s="139">
        <v>86</v>
      </c>
      <c r="M1107" s="140"/>
    </row>
    <row r="1108" spans="1:13" outlineLevel="3" x14ac:dyDescent="0.2">
      <c r="A1108" s="136" t="s">
        <v>308</v>
      </c>
      <c r="B1108" s="137" t="s">
        <v>307</v>
      </c>
      <c r="C1108" s="136" t="s">
        <v>955</v>
      </c>
      <c r="D1108" s="138" t="s">
        <v>560</v>
      </c>
      <c r="E1108" s="136" t="s">
        <v>15</v>
      </c>
      <c r="F1108" s="139">
        <v>803</v>
      </c>
      <c r="M1108" s="140"/>
    </row>
    <row r="1109" spans="1:13" outlineLevel="3" x14ac:dyDescent="0.2">
      <c r="A1109" s="136" t="s">
        <v>308</v>
      </c>
      <c r="B1109" s="137" t="s">
        <v>307</v>
      </c>
      <c r="C1109" s="136" t="s">
        <v>955</v>
      </c>
      <c r="D1109" s="138" t="s">
        <v>560</v>
      </c>
      <c r="E1109" s="136" t="s">
        <v>16</v>
      </c>
      <c r="F1109" s="139">
        <v>542</v>
      </c>
      <c r="M1109" s="140"/>
    </row>
    <row r="1110" spans="1:13" outlineLevel="3" x14ac:dyDescent="0.2">
      <c r="A1110" s="136" t="s">
        <v>308</v>
      </c>
      <c r="B1110" s="137" t="s">
        <v>307</v>
      </c>
      <c r="C1110" s="136" t="s">
        <v>955</v>
      </c>
      <c r="D1110" s="138" t="s">
        <v>560</v>
      </c>
      <c r="E1110" s="136" t="s">
        <v>12</v>
      </c>
      <c r="F1110" s="139">
        <v>2046</v>
      </c>
      <c r="M1110" s="140"/>
    </row>
    <row r="1111" spans="1:13" outlineLevel="3" x14ac:dyDescent="0.2">
      <c r="A1111" s="136" t="s">
        <v>308</v>
      </c>
      <c r="B1111" s="137" t="s">
        <v>307</v>
      </c>
      <c r="C1111" s="136" t="s">
        <v>955</v>
      </c>
      <c r="D1111" s="138" t="s">
        <v>560</v>
      </c>
      <c r="E1111" s="136" t="s">
        <v>26</v>
      </c>
      <c r="F1111" s="139">
        <v>942</v>
      </c>
      <c r="M1111" s="140"/>
    </row>
    <row r="1112" spans="1:13" outlineLevel="3" x14ac:dyDescent="0.2">
      <c r="A1112" s="136" t="s">
        <v>308</v>
      </c>
      <c r="B1112" s="137" t="s">
        <v>307</v>
      </c>
      <c r="C1112" s="136" t="s">
        <v>955</v>
      </c>
      <c r="D1112" s="138" t="s">
        <v>560</v>
      </c>
      <c r="E1112" s="136" t="s">
        <v>17</v>
      </c>
      <c r="F1112" s="139">
        <v>627</v>
      </c>
      <c r="M1112" s="140"/>
    </row>
    <row r="1113" spans="1:13" outlineLevel="3" x14ac:dyDescent="0.2">
      <c r="A1113" s="136" t="s">
        <v>308</v>
      </c>
      <c r="B1113" s="137" t="s">
        <v>307</v>
      </c>
      <c r="C1113" s="136" t="s">
        <v>955</v>
      </c>
      <c r="D1113" s="138" t="s">
        <v>560</v>
      </c>
      <c r="E1113" s="136" t="s">
        <v>18</v>
      </c>
      <c r="F1113" s="139">
        <v>773</v>
      </c>
      <c r="M1113" s="140"/>
    </row>
    <row r="1114" spans="1:13" outlineLevel="3" x14ac:dyDescent="0.2">
      <c r="A1114" s="136" t="s">
        <v>308</v>
      </c>
      <c r="B1114" s="137" t="s">
        <v>307</v>
      </c>
      <c r="C1114" s="136" t="s">
        <v>955</v>
      </c>
      <c r="D1114" s="138" t="s">
        <v>560</v>
      </c>
      <c r="E1114" s="136" t="s">
        <v>13</v>
      </c>
      <c r="F1114" s="139">
        <v>2430</v>
      </c>
      <c r="M1114" s="140"/>
    </row>
    <row r="1115" spans="1:13" outlineLevel="3" x14ac:dyDescent="0.2">
      <c r="A1115" s="136" t="s">
        <v>308</v>
      </c>
      <c r="B1115" s="137" t="s">
        <v>307</v>
      </c>
      <c r="C1115" s="136" t="s">
        <v>955</v>
      </c>
      <c r="D1115" s="138" t="s">
        <v>560</v>
      </c>
      <c r="E1115" s="136" t="s">
        <v>19</v>
      </c>
      <c r="F1115" s="139">
        <v>2499</v>
      </c>
      <c r="M1115" s="140"/>
    </row>
    <row r="1116" spans="1:13" outlineLevel="3" x14ac:dyDescent="0.2">
      <c r="A1116" s="136" t="s">
        <v>308</v>
      </c>
      <c r="B1116" s="137" t="s">
        <v>307</v>
      </c>
      <c r="C1116" s="136" t="s">
        <v>955</v>
      </c>
      <c r="D1116" s="138" t="s">
        <v>560</v>
      </c>
      <c r="E1116" s="136" t="s">
        <v>21</v>
      </c>
      <c r="F1116" s="139">
        <v>585</v>
      </c>
      <c r="M1116" s="140"/>
    </row>
    <row r="1117" spans="1:13" outlineLevel="3" x14ac:dyDescent="0.2">
      <c r="A1117" s="136" t="s">
        <v>308</v>
      </c>
      <c r="B1117" s="137" t="s">
        <v>307</v>
      </c>
      <c r="C1117" s="136" t="s">
        <v>955</v>
      </c>
      <c r="D1117" s="138" t="s">
        <v>560</v>
      </c>
      <c r="E1117" s="136" t="s">
        <v>11</v>
      </c>
      <c r="F1117" s="139">
        <v>1321</v>
      </c>
      <c r="M1117" s="140"/>
    </row>
    <row r="1118" spans="1:13" outlineLevel="3" x14ac:dyDescent="0.2">
      <c r="A1118" s="136" t="s">
        <v>308</v>
      </c>
      <c r="B1118" s="137" t="s">
        <v>307</v>
      </c>
      <c r="C1118" s="136" t="s">
        <v>955</v>
      </c>
      <c r="D1118" s="138" t="s">
        <v>560</v>
      </c>
      <c r="E1118" s="136" t="s">
        <v>20</v>
      </c>
      <c r="F1118" s="139">
        <v>1698</v>
      </c>
      <c r="M1118" s="140"/>
    </row>
    <row r="1119" spans="1:13" outlineLevel="3" x14ac:dyDescent="0.2">
      <c r="A1119" s="136" t="s">
        <v>308</v>
      </c>
      <c r="B1119" s="137" t="s">
        <v>307</v>
      </c>
      <c r="C1119" s="136" t="s">
        <v>955</v>
      </c>
      <c r="D1119" s="138" t="s">
        <v>560</v>
      </c>
      <c r="E1119" s="136" t="s">
        <v>22</v>
      </c>
      <c r="F1119" s="139">
        <v>6127</v>
      </c>
      <c r="M1119" s="140"/>
    </row>
    <row r="1120" spans="1:13" outlineLevel="2" x14ac:dyDescent="0.2">
      <c r="B1120" s="137"/>
      <c r="C1120" s="141" t="s">
        <v>956</v>
      </c>
      <c r="F1120" s="139">
        <f>SUBTOTAL(9,F1104:F1119)</f>
        <v>48341</v>
      </c>
      <c r="M1120" s="140"/>
    </row>
    <row r="1121" spans="1:13" outlineLevel="1" x14ac:dyDescent="0.2">
      <c r="B1121" s="142" t="s">
        <v>957</v>
      </c>
      <c r="F1121" s="139">
        <f>SUBTOTAL(9,F1104:F1119)</f>
        <v>48341</v>
      </c>
      <c r="M1121" s="140"/>
    </row>
    <row r="1122" spans="1:13" outlineLevel="3" x14ac:dyDescent="0.2">
      <c r="A1122" s="136" t="s">
        <v>141</v>
      </c>
      <c r="B1122" s="137" t="s">
        <v>140</v>
      </c>
      <c r="C1122" s="136" t="s">
        <v>563</v>
      </c>
      <c r="D1122" s="138" t="s">
        <v>560</v>
      </c>
      <c r="E1122" s="136" t="s">
        <v>12</v>
      </c>
      <c r="F1122" s="139">
        <v>3690</v>
      </c>
      <c r="M1122" s="140"/>
    </row>
    <row r="1123" spans="1:13" outlineLevel="2" x14ac:dyDescent="0.2">
      <c r="B1123" s="137"/>
      <c r="C1123" s="141" t="s">
        <v>564</v>
      </c>
      <c r="F1123" s="139">
        <f>SUBTOTAL(9,F1122:F1122)</f>
        <v>3690</v>
      </c>
      <c r="M1123" s="140"/>
    </row>
    <row r="1124" spans="1:13" outlineLevel="1" x14ac:dyDescent="0.2">
      <c r="B1124" s="142" t="s">
        <v>958</v>
      </c>
      <c r="F1124" s="139">
        <f>SUBTOTAL(9,F1122:F1122)</f>
        <v>3690</v>
      </c>
      <c r="M1124" s="140"/>
    </row>
    <row r="1125" spans="1:13" outlineLevel="3" x14ac:dyDescent="0.2">
      <c r="A1125" s="136" t="s">
        <v>143</v>
      </c>
      <c r="B1125" s="137" t="s">
        <v>142</v>
      </c>
      <c r="C1125" s="136" t="s">
        <v>563</v>
      </c>
      <c r="D1125" s="138" t="s">
        <v>560</v>
      </c>
      <c r="E1125" s="136" t="s">
        <v>8</v>
      </c>
      <c r="F1125" s="139">
        <v>6299</v>
      </c>
      <c r="M1125" s="140"/>
    </row>
    <row r="1126" spans="1:13" outlineLevel="3" x14ac:dyDescent="0.2">
      <c r="A1126" s="136" t="s">
        <v>143</v>
      </c>
      <c r="B1126" s="137" t="s">
        <v>142</v>
      </c>
      <c r="C1126" s="136" t="s">
        <v>563</v>
      </c>
      <c r="D1126" s="138" t="s">
        <v>560</v>
      </c>
      <c r="E1126" s="136" t="s">
        <v>9</v>
      </c>
      <c r="F1126" s="139">
        <v>0</v>
      </c>
      <c r="M1126" s="140"/>
    </row>
    <row r="1127" spans="1:13" outlineLevel="3" x14ac:dyDescent="0.2">
      <c r="A1127" s="136" t="s">
        <v>143</v>
      </c>
      <c r="B1127" s="137" t="s">
        <v>142</v>
      </c>
      <c r="C1127" s="136" t="s">
        <v>563</v>
      </c>
      <c r="D1127" s="138" t="s">
        <v>560</v>
      </c>
      <c r="E1127" s="136" t="s">
        <v>10</v>
      </c>
      <c r="F1127" s="139">
        <v>0</v>
      </c>
      <c r="M1127" s="140"/>
    </row>
    <row r="1128" spans="1:13" outlineLevel="3" x14ac:dyDescent="0.2">
      <c r="A1128" s="136" t="s">
        <v>143</v>
      </c>
      <c r="B1128" s="137" t="s">
        <v>142</v>
      </c>
      <c r="C1128" s="136" t="s">
        <v>563</v>
      </c>
      <c r="D1128" s="138" t="s">
        <v>560</v>
      </c>
      <c r="E1128" s="136" t="s">
        <v>11</v>
      </c>
      <c r="F1128" s="139">
        <v>0</v>
      </c>
      <c r="M1128" s="140"/>
    </row>
    <row r="1129" spans="1:13" outlineLevel="3" x14ac:dyDescent="0.2">
      <c r="A1129" s="136" t="s">
        <v>143</v>
      </c>
      <c r="B1129" s="137" t="s">
        <v>142</v>
      </c>
      <c r="C1129" s="136" t="s">
        <v>563</v>
      </c>
      <c r="D1129" s="138" t="s">
        <v>560</v>
      </c>
      <c r="E1129" s="136" t="s">
        <v>22</v>
      </c>
      <c r="F1129" s="139">
        <v>3931</v>
      </c>
      <c r="M1129" s="140"/>
    </row>
    <row r="1130" spans="1:13" outlineLevel="2" x14ac:dyDescent="0.2">
      <c r="B1130" s="137"/>
      <c r="C1130" s="141" t="s">
        <v>564</v>
      </c>
      <c r="F1130" s="139">
        <f>SUBTOTAL(9,F1125:F1129)</f>
        <v>10230</v>
      </c>
      <c r="M1130" s="140"/>
    </row>
    <row r="1131" spans="1:13" outlineLevel="1" x14ac:dyDescent="0.2">
      <c r="B1131" s="142" t="s">
        <v>959</v>
      </c>
      <c r="F1131" s="139">
        <f>SUBTOTAL(9,F1125:F1129)</f>
        <v>10230</v>
      </c>
      <c r="M1131" s="140"/>
    </row>
    <row r="1132" spans="1:13" outlineLevel="3" x14ac:dyDescent="0.2">
      <c r="A1132" s="136" t="s">
        <v>145</v>
      </c>
      <c r="B1132" s="137" t="s">
        <v>144</v>
      </c>
      <c r="C1132" s="136" t="s">
        <v>563</v>
      </c>
      <c r="D1132" s="138" t="s">
        <v>560</v>
      </c>
      <c r="E1132" s="136" t="s">
        <v>22</v>
      </c>
      <c r="F1132" s="139">
        <v>3075</v>
      </c>
      <c r="M1132" s="140"/>
    </row>
    <row r="1133" spans="1:13" outlineLevel="2" x14ac:dyDescent="0.2">
      <c r="B1133" s="137"/>
      <c r="C1133" s="141" t="s">
        <v>564</v>
      </c>
      <c r="F1133" s="139">
        <f>SUBTOTAL(9,F1132:F1132)</f>
        <v>3075</v>
      </c>
      <c r="M1133" s="140"/>
    </row>
    <row r="1134" spans="1:13" outlineLevel="1" x14ac:dyDescent="0.2">
      <c r="B1134" s="142" t="s">
        <v>960</v>
      </c>
      <c r="F1134" s="139">
        <f>SUBTOTAL(9,F1132:F1132)</f>
        <v>3075</v>
      </c>
      <c r="M1134" s="140"/>
    </row>
    <row r="1135" spans="1:13" outlineLevel="3" x14ac:dyDescent="0.2">
      <c r="A1135" s="136" t="s">
        <v>147</v>
      </c>
      <c r="B1135" s="137" t="s">
        <v>146</v>
      </c>
      <c r="C1135" s="136" t="s">
        <v>566</v>
      </c>
      <c r="D1135" s="138" t="s">
        <v>560</v>
      </c>
      <c r="E1135" s="136" t="s">
        <v>22</v>
      </c>
      <c r="F1135" s="139">
        <v>524</v>
      </c>
      <c r="M1135" s="140"/>
    </row>
    <row r="1136" spans="1:13" outlineLevel="2" x14ac:dyDescent="0.2">
      <c r="B1136" s="137"/>
      <c r="C1136" s="141" t="s">
        <v>567</v>
      </c>
      <c r="F1136" s="139">
        <f>SUBTOTAL(9,F1135:F1135)</f>
        <v>524</v>
      </c>
      <c r="M1136" s="140"/>
    </row>
    <row r="1137" spans="1:13" outlineLevel="1" x14ac:dyDescent="0.2">
      <c r="B1137" s="142" t="s">
        <v>961</v>
      </c>
      <c r="F1137" s="139">
        <f>SUBTOTAL(9,F1135:F1135)</f>
        <v>524</v>
      </c>
      <c r="M1137" s="140"/>
    </row>
    <row r="1138" spans="1:13" outlineLevel="3" x14ac:dyDescent="0.2">
      <c r="A1138" s="136" t="s">
        <v>147</v>
      </c>
      <c r="B1138" s="137" t="s">
        <v>148</v>
      </c>
      <c r="C1138" s="136" t="s">
        <v>563</v>
      </c>
      <c r="D1138" s="138" t="s">
        <v>560</v>
      </c>
      <c r="E1138" s="136" t="s">
        <v>22</v>
      </c>
      <c r="F1138" s="139">
        <v>1231</v>
      </c>
      <c r="M1138" s="140"/>
    </row>
    <row r="1139" spans="1:13" outlineLevel="2" x14ac:dyDescent="0.2">
      <c r="B1139" s="137"/>
      <c r="C1139" s="141" t="s">
        <v>564</v>
      </c>
      <c r="F1139" s="139">
        <f>SUBTOTAL(9,F1138:F1138)</f>
        <v>1231</v>
      </c>
      <c r="M1139" s="140"/>
    </row>
    <row r="1140" spans="1:13" outlineLevel="1" x14ac:dyDescent="0.2">
      <c r="B1140" s="142" t="s">
        <v>962</v>
      </c>
      <c r="F1140" s="139">
        <f>SUBTOTAL(9,F1138:F1138)</f>
        <v>1231</v>
      </c>
      <c r="M1140" s="140"/>
    </row>
    <row r="1141" spans="1:13" outlineLevel="3" x14ac:dyDescent="0.2">
      <c r="A1141" s="136" t="s">
        <v>147</v>
      </c>
      <c r="B1141" s="137" t="s">
        <v>149</v>
      </c>
      <c r="C1141" s="136" t="s">
        <v>566</v>
      </c>
      <c r="D1141" s="138" t="s">
        <v>560</v>
      </c>
      <c r="E1141" s="136" t="s">
        <v>8</v>
      </c>
      <c r="F1141" s="139">
        <v>290</v>
      </c>
      <c r="M1141" s="140"/>
    </row>
    <row r="1142" spans="1:13" outlineLevel="3" x14ac:dyDescent="0.2">
      <c r="A1142" s="136" t="s">
        <v>147</v>
      </c>
      <c r="B1142" s="137" t="s">
        <v>149</v>
      </c>
      <c r="C1142" s="136" t="s">
        <v>566</v>
      </c>
      <c r="D1142" s="138" t="s">
        <v>560</v>
      </c>
      <c r="E1142" s="136" t="s">
        <v>9</v>
      </c>
      <c r="F1142" s="139">
        <v>0</v>
      </c>
      <c r="M1142" s="140"/>
    </row>
    <row r="1143" spans="1:13" outlineLevel="3" x14ac:dyDescent="0.2">
      <c r="A1143" s="136" t="s">
        <v>147</v>
      </c>
      <c r="B1143" s="137" t="s">
        <v>149</v>
      </c>
      <c r="C1143" s="136" t="s">
        <v>566</v>
      </c>
      <c r="D1143" s="138" t="s">
        <v>560</v>
      </c>
      <c r="E1143" s="136" t="s">
        <v>10</v>
      </c>
      <c r="F1143" s="139">
        <v>0</v>
      </c>
      <c r="M1143" s="140"/>
    </row>
    <row r="1144" spans="1:13" outlineLevel="3" x14ac:dyDescent="0.2">
      <c r="A1144" s="136" t="s">
        <v>147</v>
      </c>
      <c r="B1144" s="137" t="s">
        <v>149</v>
      </c>
      <c r="C1144" s="136" t="s">
        <v>566</v>
      </c>
      <c r="D1144" s="138" t="s">
        <v>560</v>
      </c>
      <c r="E1144" s="136" t="s">
        <v>11</v>
      </c>
      <c r="F1144" s="139">
        <v>0</v>
      </c>
      <c r="M1144" s="140"/>
    </row>
    <row r="1145" spans="1:13" outlineLevel="3" x14ac:dyDescent="0.2">
      <c r="A1145" s="136" t="s">
        <v>147</v>
      </c>
      <c r="B1145" s="137" t="s">
        <v>149</v>
      </c>
      <c r="C1145" s="136" t="s">
        <v>566</v>
      </c>
      <c r="D1145" s="138" t="s">
        <v>560</v>
      </c>
      <c r="E1145" s="136" t="s">
        <v>22</v>
      </c>
      <c r="F1145" s="139">
        <v>181</v>
      </c>
      <c r="M1145" s="140"/>
    </row>
    <row r="1146" spans="1:13" outlineLevel="2" x14ac:dyDescent="0.2">
      <c r="B1146" s="137"/>
      <c r="C1146" s="141" t="s">
        <v>567</v>
      </c>
      <c r="F1146" s="139">
        <f>SUBTOTAL(9,F1141:F1145)</f>
        <v>471</v>
      </c>
      <c r="M1146" s="140"/>
    </row>
    <row r="1147" spans="1:13" outlineLevel="1" x14ac:dyDescent="0.2">
      <c r="B1147" s="142" t="s">
        <v>963</v>
      </c>
      <c r="F1147" s="139">
        <f>SUBTOTAL(9,F1141:F1145)</f>
        <v>471</v>
      </c>
      <c r="M1147" s="140"/>
    </row>
    <row r="1148" spans="1:13" outlineLevel="3" x14ac:dyDescent="0.2">
      <c r="A1148" s="136" t="s">
        <v>147</v>
      </c>
      <c r="B1148" s="137" t="s">
        <v>150</v>
      </c>
      <c r="C1148" s="136" t="s">
        <v>563</v>
      </c>
      <c r="D1148" s="138" t="s">
        <v>560</v>
      </c>
      <c r="E1148" s="136" t="s">
        <v>22</v>
      </c>
      <c r="F1148" s="139">
        <v>309</v>
      </c>
      <c r="M1148" s="140"/>
    </row>
    <row r="1149" spans="1:13" outlineLevel="2" x14ac:dyDescent="0.2">
      <c r="B1149" s="137"/>
      <c r="C1149" s="141" t="s">
        <v>564</v>
      </c>
      <c r="F1149" s="139">
        <f>SUBTOTAL(9,F1148:F1148)</f>
        <v>309</v>
      </c>
      <c r="M1149" s="140"/>
    </row>
    <row r="1150" spans="1:13" outlineLevel="1" x14ac:dyDescent="0.2">
      <c r="B1150" s="142" t="s">
        <v>964</v>
      </c>
      <c r="F1150" s="139">
        <f>SUBTOTAL(9,F1148:F1148)</f>
        <v>309</v>
      </c>
      <c r="M1150" s="140"/>
    </row>
    <row r="1151" spans="1:13" outlineLevel="3" x14ac:dyDescent="0.2">
      <c r="A1151" s="136" t="s">
        <v>147</v>
      </c>
      <c r="B1151" s="137" t="s">
        <v>151</v>
      </c>
      <c r="C1151" s="136" t="s">
        <v>566</v>
      </c>
      <c r="D1151" s="138" t="s">
        <v>560</v>
      </c>
      <c r="E1151" s="136" t="s">
        <v>8</v>
      </c>
      <c r="F1151" s="139">
        <v>2101</v>
      </c>
      <c r="M1151" s="140"/>
    </row>
    <row r="1152" spans="1:13" outlineLevel="3" x14ac:dyDescent="0.2">
      <c r="A1152" s="136" t="s">
        <v>147</v>
      </c>
      <c r="B1152" s="137" t="s">
        <v>151</v>
      </c>
      <c r="C1152" s="136" t="s">
        <v>566</v>
      </c>
      <c r="D1152" s="138" t="s">
        <v>560</v>
      </c>
      <c r="E1152" s="136" t="s">
        <v>9</v>
      </c>
      <c r="F1152" s="139">
        <v>0</v>
      </c>
      <c r="M1152" s="140"/>
    </row>
    <row r="1153" spans="1:13" outlineLevel="3" x14ac:dyDescent="0.2">
      <c r="A1153" s="136" t="s">
        <v>147</v>
      </c>
      <c r="B1153" s="137" t="s">
        <v>151</v>
      </c>
      <c r="C1153" s="136" t="s">
        <v>566</v>
      </c>
      <c r="D1153" s="138" t="s">
        <v>560</v>
      </c>
      <c r="E1153" s="136" t="s">
        <v>10</v>
      </c>
      <c r="F1153" s="139">
        <v>0</v>
      </c>
      <c r="M1153" s="140"/>
    </row>
    <row r="1154" spans="1:13" outlineLevel="3" x14ac:dyDescent="0.2">
      <c r="A1154" s="136" t="s">
        <v>147</v>
      </c>
      <c r="B1154" s="137" t="s">
        <v>151</v>
      </c>
      <c r="C1154" s="136" t="s">
        <v>566</v>
      </c>
      <c r="D1154" s="138" t="s">
        <v>560</v>
      </c>
      <c r="E1154" s="136" t="s">
        <v>11</v>
      </c>
      <c r="F1154" s="139">
        <v>0</v>
      </c>
      <c r="M1154" s="140"/>
    </row>
    <row r="1155" spans="1:13" outlineLevel="3" x14ac:dyDescent="0.2">
      <c r="A1155" s="136" t="s">
        <v>147</v>
      </c>
      <c r="B1155" s="137" t="s">
        <v>151</v>
      </c>
      <c r="C1155" s="136" t="s">
        <v>566</v>
      </c>
      <c r="D1155" s="138" t="s">
        <v>560</v>
      </c>
      <c r="E1155" s="136" t="s">
        <v>22</v>
      </c>
      <c r="F1155" s="139">
        <v>1313</v>
      </c>
      <c r="M1155" s="140"/>
    </row>
    <row r="1156" spans="1:13" outlineLevel="2" x14ac:dyDescent="0.2">
      <c r="B1156" s="137"/>
      <c r="C1156" s="141" t="s">
        <v>567</v>
      </c>
      <c r="F1156" s="139">
        <f>SUBTOTAL(9,F1151:F1155)</f>
        <v>3414</v>
      </c>
      <c r="M1156" s="140"/>
    </row>
    <row r="1157" spans="1:13" outlineLevel="1" x14ac:dyDescent="0.2">
      <c r="B1157" s="142" t="s">
        <v>965</v>
      </c>
      <c r="F1157" s="139">
        <f>SUBTOTAL(9,F1151:F1155)</f>
        <v>3414</v>
      </c>
      <c r="M1157" s="140"/>
    </row>
    <row r="1158" spans="1:13" outlineLevel="3" x14ac:dyDescent="0.2">
      <c r="A1158" s="136" t="s">
        <v>310</v>
      </c>
      <c r="B1158" s="137" t="s">
        <v>309</v>
      </c>
      <c r="C1158" s="136" t="s">
        <v>966</v>
      </c>
      <c r="D1158" s="138" t="s">
        <v>560</v>
      </c>
      <c r="E1158" s="136" t="s">
        <v>8</v>
      </c>
      <c r="F1158" s="139">
        <v>1</v>
      </c>
      <c r="M1158" s="140"/>
    </row>
    <row r="1159" spans="1:13" outlineLevel="3" x14ac:dyDescent="0.2">
      <c r="A1159" s="136" t="s">
        <v>310</v>
      </c>
      <c r="B1159" s="137" t="s">
        <v>309</v>
      </c>
      <c r="C1159" s="136" t="s">
        <v>966</v>
      </c>
      <c r="D1159" s="138" t="s">
        <v>560</v>
      </c>
      <c r="E1159" s="136" t="s">
        <v>9</v>
      </c>
      <c r="F1159" s="139">
        <v>0</v>
      </c>
      <c r="M1159" s="140"/>
    </row>
    <row r="1160" spans="1:13" outlineLevel="3" x14ac:dyDescent="0.2">
      <c r="A1160" s="136" t="s">
        <v>310</v>
      </c>
      <c r="B1160" s="137" t="s">
        <v>309</v>
      </c>
      <c r="C1160" s="136" t="s">
        <v>966</v>
      </c>
      <c r="D1160" s="138" t="s">
        <v>560</v>
      </c>
      <c r="E1160" s="136" t="s">
        <v>10</v>
      </c>
      <c r="F1160" s="139">
        <v>0</v>
      </c>
      <c r="M1160" s="140"/>
    </row>
    <row r="1161" spans="1:13" outlineLevel="3" x14ac:dyDescent="0.2">
      <c r="A1161" s="136" t="s">
        <v>310</v>
      </c>
      <c r="B1161" s="137" t="s">
        <v>309</v>
      </c>
      <c r="C1161" s="136" t="s">
        <v>966</v>
      </c>
      <c r="D1161" s="138" t="s">
        <v>560</v>
      </c>
      <c r="E1161" s="136" t="s">
        <v>11</v>
      </c>
      <c r="F1161" s="139">
        <v>0</v>
      </c>
      <c r="M1161" s="140"/>
    </row>
    <row r="1162" spans="1:13" outlineLevel="3" x14ac:dyDescent="0.2">
      <c r="A1162" s="136" t="s">
        <v>310</v>
      </c>
      <c r="B1162" s="137" t="s">
        <v>309</v>
      </c>
      <c r="C1162" s="136" t="s">
        <v>966</v>
      </c>
      <c r="D1162" s="138" t="s">
        <v>560</v>
      </c>
      <c r="E1162" s="136" t="s">
        <v>22</v>
      </c>
      <c r="F1162" s="139">
        <v>1</v>
      </c>
      <c r="M1162" s="140"/>
    </row>
    <row r="1163" spans="1:13" outlineLevel="2" x14ac:dyDescent="0.2">
      <c r="B1163" s="137"/>
      <c r="C1163" s="141" t="s">
        <v>967</v>
      </c>
      <c r="F1163" s="139">
        <f>SUBTOTAL(9,F1158:F1162)</f>
        <v>2</v>
      </c>
      <c r="M1163" s="140"/>
    </row>
    <row r="1164" spans="1:13" outlineLevel="1" x14ac:dyDescent="0.2">
      <c r="B1164" s="142" t="s">
        <v>968</v>
      </c>
      <c r="F1164" s="139">
        <f>SUBTOTAL(9,F1158:F1162)</f>
        <v>2</v>
      </c>
      <c r="M1164" s="140"/>
    </row>
    <row r="1165" spans="1:13" outlineLevel="3" x14ac:dyDescent="0.2">
      <c r="A1165" s="136" t="s">
        <v>153</v>
      </c>
      <c r="B1165" s="137" t="s">
        <v>152</v>
      </c>
      <c r="C1165" s="136" t="s">
        <v>563</v>
      </c>
      <c r="D1165" s="138" t="s">
        <v>560</v>
      </c>
      <c r="E1165" s="136" t="s">
        <v>8</v>
      </c>
      <c r="F1165" s="139">
        <v>257110</v>
      </c>
      <c r="M1165" s="140"/>
    </row>
    <row r="1166" spans="1:13" outlineLevel="3" x14ac:dyDescent="0.2">
      <c r="A1166" s="136" t="s">
        <v>153</v>
      </c>
      <c r="B1166" s="137" t="s">
        <v>152</v>
      </c>
      <c r="C1166" s="136" t="s">
        <v>563</v>
      </c>
      <c r="D1166" s="138" t="s">
        <v>560</v>
      </c>
      <c r="E1166" s="136" t="s">
        <v>9</v>
      </c>
      <c r="F1166" s="139">
        <v>31393</v>
      </c>
      <c r="M1166" s="140"/>
    </row>
    <row r="1167" spans="1:13" outlineLevel="3" x14ac:dyDescent="0.2">
      <c r="A1167" s="136" t="s">
        <v>153</v>
      </c>
      <c r="B1167" s="137" t="s">
        <v>152</v>
      </c>
      <c r="C1167" s="136" t="s">
        <v>563</v>
      </c>
      <c r="D1167" s="138" t="s">
        <v>560</v>
      </c>
      <c r="E1167" s="136" t="s">
        <v>10</v>
      </c>
      <c r="F1167" s="139">
        <v>95734</v>
      </c>
      <c r="M1167" s="140"/>
    </row>
    <row r="1168" spans="1:13" outlineLevel="3" x14ac:dyDescent="0.2">
      <c r="A1168" s="136" t="s">
        <v>153</v>
      </c>
      <c r="B1168" s="137" t="s">
        <v>152</v>
      </c>
      <c r="C1168" s="136" t="s">
        <v>563</v>
      </c>
      <c r="D1168" s="138" t="s">
        <v>560</v>
      </c>
      <c r="E1168" s="136" t="s">
        <v>12</v>
      </c>
      <c r="F1168" s="139">
        <v>79478</v>
      </c>
      <c r="M1168" s="140"/>
    </row>
    <row r="1169" spans="1:13" outlineLevel="3" x14ac:dyDescent="0.2">
      <c r="A1169" s="136" t="s">
        <v>153</v>
      </c>
      <c r="B1169" s="137" t="s">
        <v>152</v>
      </c>
      <c r="C1169" s="136" t="s">
        <v>563</v>
      </c>
      <c r="D1169" s="138" t="s">
        <v>560</v>
      </c>
      <c r="E1169" s="136" t="s">
        <v>13</v>
      </c>
      <c r="F1169" s="139">
        <v>94356</v>
      </c>
      <c r="M1169" s="140"/>
    </row>
    <row r="1170" spans="1:13" outlineLevel="3" x14ac:dyDescent="0.2">
      <c r="A1170" s="136" t="s">
        <v>153</v>
      </c>
      <c r="B1170" s="137" t="s">
        <v>152</v>
      </c>
      <c r="C1170" s="136" t="s">
        <v>563</v>
      </c>
      <c r="D1170" s="138" t="s">
        <v>560</v>
      </c>
      <c r="E1170" s="136" t="s">
        <v>20</v>
      </c>
      <c r="F1170" s="139">
        <v>65959</v>
      </c>
      <c r="M1170" s="140"/>
    </row>
    <row r="1171" spans="1:13" outlineLevel="2" x14ac:dyDescent="0.2">
      <c r="B1171" s="137"/>
      <c r="C1171" s="141" t="s">
        <v>564</v>
      </c>
      <c r="F1171" s="139">
        <f>SUBTOTAL(9,F1165:F1170)</f>
        <v>624030</v>
      </c>
      <c r="M1171" s="140"/>
    </row>
    <row r="1172" spans="1:13" outlineLevel="1" x14ac:dyDescent="0.2">
      <c r="B1172" s="142" t="s">
        <v>969</v>
      </c>
      <c r="F1172" s="139">
        <f>SUBTOTAL(9,F1165:F1170)</f>
        <v>624030</v>
      </c>
      <c r="M1172" s="140"/>
    </row>
    <row r="1173" spans="1:13" outlineLevel="3" x14ac:dyDescent="0.2">
      <c r="A1173" s="136" t="s">
        <v>153</v>
      </c>
      <c r="B1173" s="137" t="s">
        <v>154</v>
      </c>
      <c r="C1173" s="136" t="s">
        <v>559</v>
      </c>
      <c r="D1173" s="138" t="s">
        <v>560</v>
      </c>
      <c r="E1173" s="136" t="s">
        <v>8</v>
      </c>
      <c r="F1173" s="139">
        <v>66345</v>
      </c>
      <c r="M1173" s="140"/>
    </row>
    <row r="1174" spans="1:13" outlineLevel="3" x14ac:dyDescent="0.2">
      <c r="A1174" s="136" t="s">
        <v>153</v>
      </c>
      <c r="B1174" s="137" t="s">
        <v>154</v>
      </c>
      <c r="C1174" s="136" t="s">
        <v>559</v>
      </c>
      <c r="D1174" s="138" t="s">
        <v>560</v>
      </c>
      <c r="E1174" s="136" t="s">
        <v>9</v>
      </c>
      <c r="F1174" s="139">
        <v>8100</v>
      </c>
      <c r="M1174" s="140"/>
    </row>
    <row r="1175" spans="1:13" outlineLevel="3" x14ac:dyDescent="0.2">
      <c r="A1175" s="136" t="s">
        <v>153</v>
      </c>
      <c r="B1175" s="137" t="s">
        <v>154</v>
      </c>
      <c r="C1175" s="136" t="s">
        <v>559</v>
      </c>
      <c r="D1175" s="138" t="s">
        <v>560</v>
      </c>
      <c r="E1175" s="136" t="s">
        <v>10</v>
      </c>
      <c r="F1175" s="139">
        <v>24703</v>
      </c>
      <c r="M1175" s="140"/>
    </row>
    <row r="1176" spans="1:13" outlineLevel="3" x14ac:dyDescent="0.2">
      <c r="A1176" s="136" t="s">
        <v>153</v>
      </c>
      <c r="B1176" s="137" t="s">
        <v>154</v>
      </c>
      <c r="C1176" s="136" t="s">
        <v>559</v>
      </c>
      <c r="D1176" s="138" t="s">
        <v>560</v>
      </c>
      <c r="E1176" s="136" t="s">
        <v>12</v>
      </c>
      <c r="F1176" s="139">
        <v>20509</v>
      </c>
      <c r="M1176" s="140"/>
    </row>
    <row r="1177" spans="1:13" outlineLevel="3" x14ac:dyDescent="0.2">
      <c r="A1177" s="136" t="s">
        <v>153</v>
      </c>
      <c r="B1177" s="137" t="s">
        <v>154</v>
      </c>
      <c r="C1177" s="136" t="s">
        <v>559</v>
      </c>
      <c r="D1177" s="138" t="s">
        <v>560</v>
      </c>
      <c r="E1177" s="136" t="s">
        <v>13</v>
      </c>
      <c r="F1177" s="139">
        <v>24349</v>
      </c>
      <c r="M1177" s="140"/>
    </row>
    <row r="1178" spans="1:13" outlineLevel="3" x14ac:dyDescent="0.2">
      <c r="A1178" s="136" t="s">
        <v>153</v>
      </c>
      <c r="B1178" s="137" t="s">
        <v>154</v>
      </c>
      <c r="C1178" s="136" t="s">
        <v>559</v>
      </c>
      <c r="D1178" s="138" t="s">
        <v>560</v>
      </c>
      <c r="E1178" s="136" t="s">
        <v>20</v>
      </c>
      <c r="F1178" s="139">
        <v>17021</v>
      </c>
      <c r="M1178" s="140"/>
    </row>
    <row r="1179" spans="1:13" outlineLevel="2" x14ac:dyDescent="0.2">
      <c r="B1179" s="137"/>
      <c r="C1179" s="141" t="s">
        <v>561</v>
      </c>
      <c r="F1179" s="139">
        <f>SUBTOTAL(9,F1173:F1178)</f>
        <v>161027</v>
      </c>
      <c r="M1179" s="140"/>
    </row>
    <row r="1180" spans="1:13" outlineLevel="1" x14ac:dyDescent="0.2">
      <c r="B1180" s="142" t="s">
        <v>970</v>
      </c>
      <c r="F1180" s="139">
        <f>SUBTOTAL(9,F1173:F1178)</f>
        <v>161027</v>
      </c>
      <c r="M1180" s="140"/>
    </row>
    <row r="1181" spans="1:13" outlineLevel="3" x14ac:dyDescent="0.2">
      <c r="A1181" s="136" t="s">
        <v>153</v>
      </c>
      <c r="B1181" s="137" t="s">
        <v>155</v>
      </c>
      <c r="C1181" s="136" t="s">
        <v>566</v>
      </c>
      <c r="D1181" s="138" t="s">
        <v>560</v>
      </c>
      <c r="E1181" s="136" t="s">
        <v>8</v>
      </c>
      <c r="F1181" s="139">
        <v>85259</v>
      </c>
      <c r="M1181" s="140"/>
    </row>
    <row r="1182" spans="1:13" outlineLevel="3" x14ac:dyDescent="0.2">
      <c r="A1182" s="136" t="s">
        <v>153</v>
      </c>
      <c r="B1182" s="137" t="s">
        <v>155</v>
      </c>
      <c r="C1182" s="136" t="s">
        <v>566</v>
      </c>
      <c r="D1182" s="138" t="s">
        <v>560</v>
      </c>
      <c r="E1182" s="136" t="s">
        <v>9</v>
      </c>
      <c r="F1182" s="139">
        <v>10410</v>
      </c>
      <c r="M1182" s="140"/>
    </row>
    <row r="1183" spans="1:13" outlineLevel="3" x14ac:dyDescent="0.2">
      <c r="A1183" s="136" t="s">
        <v>153</v>
      </c>
      <c r="B1183" s="137" t="s">
        <v>155</v>
      </c>
      <c r="C1183" s="136" t="s">
        <v>566</v>
      </c>
      <c r="D1183" s="138" t="s">
        <v>560</v>
      </c>
      <c r="E1183" s="136" t="s">
        <v>10</v>
      </c>
      <c r="F1183" s="139">
        <v>31746</v>
      </c>
      <c r="M1183" s="140"/>
    </row>
    <row r="1184" spans="1:13" outlineLevel="3" x14ac:dyDescent="0.2">
      <c r="A1184" s="136" t="s">
        <v>153</v>
      </c>
      <c r="B1184" s="137" t="s">
        <v>155</v>
      </c>
      <c r="C1184" s="136" t="s">
        <v>566</v>
      </c>
      <c r="D1184" s="138" t="s">
        <v>560</v>
      </c>
      <c r="E1184" s="136" t="s">
        <v>12</v>
      </c>
      <c r="F1184" s="139">
        <v>26356</v>
      </c>
      <c r="M1184" s="140"/>
    </row>
    <row r="1185" spans="1:13" outlineLevel="3" x14ac:dyDescent="0.2">
      <c r="A1185" s="136" t="s">
        <v>153</v>
      </c>
      <c r="B1185" s="137" t="s">
        <v>155</v>
      </c>
      <c r="C1185" s="136" t="s">
        <v>566</v>
      </c>
      <c r="D1185" s="138" t="s">
        <v>560</v>
      </c>
      <c r="E1185" s="136" t="s">
        <v>13</v>
      </c>
      <c r="F1185" s="139">
        <v>31289</v>
      </c>
      <c r="M1185" s="140"/>
    </row>
    <row r="1186" spans="1:13" outlineLevel="3" x14ac:dyDescent="0.2">
      <c r="A1186" s="136" t="s">
        <v>153</v>
      </c>
      <c r="B1186" s="137" t="s">
        <v>155</v>
      </c>
      <c r="C1186" s="136" t="s">
        <v>566</v>
      </c>
      <c r="D1186" s="138" t="s">
        <v>560</v>
      </c>
      <c r="E1186" s="136" t="s">
        <v>20</v>
      </c>
      <c r="F1186" s="139">
        <v>21873</v>
      </c>
      <c r="M1186" s="140"/>
    </row>
    <row r="1187" spans="1:13" outlineLevel="2" x14ac:dyDescent="0.2">
      <c r="B1187" s="137"/>
      <c r="C1187" s="141" t="s">
        <v>567</v>
      </c>
      <c r="F1187" s="139">
        <f>SUBTOTAL(9,F1181:F1186)</f>
        <v>206933</v>
      </c>
      <c r="M1187" s="140"/>
    </row>
    <row r="1188" spans="1:13" outlineLevel="1" x14ac:dyDescent="0.2">
      <c r="B1188" s="142" t="s">
        <v>971</v>
      </c>
      <c r="F1188" s="139">
        <f>SUBTOTAL(9,F1181:F1186)</f>
        <v>206933</v>
      </c>
      <c r="M1188" s="140"/>
    </row>
    <row r="1189" spans="1:13" outlineLevel="3" x14ac:dyDescent="0.2">
      <c r="A1189" s="136" t="s">
        <v>153</v>
      </c>
      <c r="B1189" s="137" t="s">
        <v>156</v>
      </c>
      <c r="C1189" s="136" t="s">
        <v>569</v>
      </c>
      <c r="D1189" s="138" t="s">
        <v>560</v>
      </c>
      <c r="E1189" s="136" t="s">
        <v>8</v>
      </c>
      <c r="F1189" s="139">
        <v>54849</v>
      </c>
      <c r="M1189" s="140"/>
    </row>
    <row r="1190" spans="1:13" outlineLevel="3" x14ac:dyDescent="0.2">
      <c r="A1190" s="136" t="s">
        <v>153</v>
      </c>
      <c r="B1190" s="137" t="s">
        <v>156</v>
      </c>
      <c r="C1190" s="136" t="s">
        <v>569</v>
      </c>
      <c r="D1190" s="138" t="s">
        <v>560</v>
      </c>
      <c r="E1190" s="136" t="s">
        <v>9</v>
      </c>
      <c r="F1190" s="139">
        <v>6697</v>
      </c>
      <c r="M1190" s="140"/>
    </row>
    <row r="1191" spans="1:13" outlineLevel="3" x14ac:dyDescent="0.2">
      <c r="A1191" s="136" t="s">
        <v>153</v>
      </c>
      <c r="B1191" s="137" t="s">
        <v>156</v>
      </c>
      <c r="C1191" s="136" t="s">
        <v>569</v>
      </c>
      <c r="D1191" s="138" t="s">
        <v>560</v>
      </c>
      <c r="E1191" s="136" t="s">
        <v>10</v>
      </c>
      <c r="F1191" s="139">
        <v>20423</v>
      </c>
      <c r="M1191" s="140"/>
    </row>
    <row r="1192" spans="1:13" outlineLevel="3" x14ac:dyDescent="0.2">
      <c r="A1192" s="136" t="s">
        <v>153</v>
      </c>
      <c r="B1192" s="137" t="s">
        <v>156</v>
      </c>
      <c r="C1192" s="136" t="s">
        <v>569</v>
      </c>
      <c r="D1192" s="138" t="s">
        <v>560</v>
      </c>
      <c r="E1192" s="136" t="s">
        <v>12</v>
      </c>
      <c r="F1192" s="139">
        <v>16956</v>
      </c>
      <c r="M1192" s="140"/>
    </row>
    <row r="1193" spans="1:13" outlineLevel="3" x14ac:dyDescent="0.2">
      <c r="A1193" s="136" t="s">
        <v>153</v>
      </c>
      <c r="B1193" s="137" t="s">
        <v>156</v>
      </c>
      <c r="C1193" s="136" t="s">
        <v>569</v>
      </c>
      <c r="D1193" s="138" t="s">
        <v>560</v>
      </c>
      <c r="E1193" s="136" t="s">
        <v>13</v>
      </c>
      <c r="F1193" s="139">
        <v>20130</v>
      </c>
      <c r="M1193" s="140"/>
    </row>
    <row r="1194" spans="1:13" outlineLevel="3" x14ac:dyDescent="0.2">
      <c r="A1194" s="136" t="s">
        <v>153</v>
      </c>
      <c r="B1194" s="137" t="s">
        <v>156</v>
      </c>
      <c r="C1194" s="136" t="s">
        <v>569</v>
      </c>
      <c r="D1194" s="138" t="s">
        <v>560</v>
      </c>
      <c r="E1194" s="136" t="s">
        <v>20</v>
      </c>
      <c r="F1194" s="139">
        <v>14072</v>
      </c>
      <c r="M1194" s="140"/>
    </row>
    <row r="1195" spans="1:13" outlineLevel="2" x14ac:dyDescent="0.2">
      <c r="B1195" s="137"/>
      <c r="C1195" s="141" t="s">
        <v>570</v>
      </c>
      <c r="F1195" s="139">
        <f>SUBTOTAL(9,F1189:F1194)</f>
        <v>133127</v>
      </c>
      <c r="M1195" s="140"/>
    </row>
    <row r="1196" spans="1:13" outlineLevel="1" x14ac:dyDescent="0.2">
      <c r="B1196" s="142" t="s">
        <v>972</v>
      </c>
      <c r="F1196" s="139">
        <f>SUBTOTAL(9,F1189:F1194)</f>
        <v>133127</v>
      </c>
      <c r="M1196" s="140"/>
    </row>
    <row r="1197" spans="1:13" outlineLevel="3" x14ac:dyDescent="0.2">
      <c r="A1197" s="136" t="s">
        <v>153</v>
      </c>
      <c r="B1197" s="137" t="s">
        <v>157</v>
      </c>
      <c r="C1197" s="136" t="s">
        <v>563</v>
      </c>
      <c r="D1197" s="138" t="s">
        <v>560</v>
      </c>
      <c r="E1197" s="136" t="s">
        <v>12</v>
      </c>
      <c r="F1197" s="139">
        <v>17014</v>
      </c>
      <c r="M1197" s="140"/>
    </row>
    <row r="1198" spans="1:13" outlineLevel="3" x14ac:dyDescent="0.2">
      <c r="A1198" s="136" t="s">
        <v>153</v>
      </c>
      <c r="B1198" s="137" t="s">
        <v>157</v>
      </c>
      <c r="C1198" s="136" t="s">
        <v>563</v>
      </c>
      <c r="D1198" s="138" t="s">
        <v>560</v>
      </c>
      <c r="E1198" s="136" t="s">
        <v>13</v>
      </c>
      <c r="F1198" s="139">
        <v>20198</v>
      </c>
      <c r="M1198" s="140"/>
    </row>
    <row r="1199" spans="1:13" outlineLevel="3" x14ac:dyDescent="0.2">
      <c r="A1199" s="136" t="s">
        <v>153</v>
      </c>
      <c r="B1199" s="137" t="s">
        <v>157</v>
      </c>
      <c r="C1199" s="136" t="s">
        <v>563</v>
      </c>
      <c r="D1199" s="138" t="s">
        <v>560</v>
      </c>
      <c r="E1199" s="136" t="s">
        <v>20</v>
      </c>
      <c r="F1199" s="139">
        <v>14120</v>
      </c>
      <c r="M1199" s="140"/>
    </row>
    <row r="1200" spans="1:13" outlineLevel="2" x14ac:dyDescent="0.2">
      <c r="B1200" s="137"/>
      <c r="C1200" s="141" t="s">
        <v>564</v>
      </c>
      <c r="F1200" s="139">
        <f>SUBTOTAL(9,F1197:F1199)</f>
        <v>51332</v>
      </c>
      <c r="M1200" s="140"/>
    </row>
    <row r="1201" spans="1:13" outlineLevel="1" x14ac:dyDescent="0.2">
      <c r="B1201" s="142" t="s">
        <v>973</v>
      </c>
      <c r="F1201" s="139">
        <f>SUBTOTAL(9,F1197:F1199)</f>
        <v>51332</v>
      </c>
      <c r="M1201" s="140"/>
    </row>
    <row r="1202" spans="1:13" outlineLevel="3" x14ac:dyDescent="0.2">
      <c r="A1202" s="136" t="s">
        <v>153</v>
      </c>
      <c r="B1202" s="137" t="s">
        <v>158</v>
      </c>
      <c r="C1202" s="136" t="s">
        <v>566</v>
      </c>
      <c r="D1202" s="138" t="s">
        <v>560</v>
      </c>
      <c r="E1202" s="136" t="s">
        <v>8</v>
      </c>
      <c r="F1202" s="139">
        <v>1405</v>
      </c>
      <c r="M1202" s="140"/>
    </row>
    <row r="1203" spans="1:13" outlineLevel="3" x14ac:dyDescent="0.2">
      <c r="A1203" s="136" t="s">
        <v>153</v>
      </c>
      <c r="B1203" s="137" t="s">
        <v>158</v>
      </c>
      <c r="C1203" s="136" t="s">
        <v>566</v>
      </c>
      <c r="D1203" s="138" t="s">
        <v>560</v>
      </c>
      <c r="E1203" s="136" t="s">
        <v>9</v>
      </c>
      <c r="F1203" s="139">
        <v>170</v>
      </c>
      <c r="M1203" s="140"/>
    </row>
    <row r="1204" spans="1:13" outlineLevel="3" x14ac:dyDescent="0.2">
      <c r="A1204" s="136" t="s">
        <v>153</v>
      </c>
      <c r="B1204" s="137" t="s">
        <v>158</v>
      </c>
      <c r="C1204" s="136" t="s">
        <v>566</v>
      </c>
      <c r="D1204" s="138" t="s">
        <v>560</v>
      </c>
      <c r="E1204" s="136" t="s">
        <v>10</v>
      </c>
      <c r="F1204" s="139">
        <v>524</v>
      </c>
      <c r="M1204" s="140"/>
    </row>
    <row r="1205" spans="1:13" outlineLevel="3" x14ac:dyDescent="0.2">
      <c r="A1205" s="136" t="s">
        <v>153</v>
      </c>
      <c r="B1205" s="137" t="s">
        <v>158</v>
      </c>
      <c r="C1205" s="136" t="s">
        <v>566</v>
      </c>
      <c r="D1205" s="138" t="s">
        <v>560</v>
      </c>
      <c r="E1205" s="136" t="s">
        <v>12</v>
      </c>
      <c r="F1205" s="139">
        <v>436</v>
      </c>
      <c r="M1205" s="140"/>
    </row>
    <row r="1206" spans="1:13" outlineLevel="3" x14ac:dyDescent="0.2">
      <c r="A1206" s="136" t="s">
        <v>153</v>
      </c>
      <c r="B1206" s="137" t="s">
        <v>158</v>
      </c>
      <c r="C1206" s="136" t="s">
        <v>566</v>
      </c>
      <c r="D1206" s="138" t="s">
        <v>560</v>
      </c>
      <c r="E1206" s="136" t="s">
        <v>13</v>
      </c>
      <c r="F1206" s="139">
        <v>517</v>
      </c>
      <c r="M1206" s="140"/>
    </row>
    <row r="1207" spans="1:13" outlineLevel="3" x14ac:dyDescent="0.2">
      <c r="A1207" s="136" t="s">
        <v>153</v>
      </c>
      <c r="B1207" s="137" t="s">
        <v>158</v>
      </c>
      <c r="C1207" s="136" t="s">
        <v>566</v>
      </c>
      <c r="D1207" s="138" t="s">
        <v>560</v>
      </c>
      <c r="E1207" s="136" t="s">
        <v>13</v>
      </c>
      <c r="F1207" s="139">
        <v>1</v>
      </c>
      <c r="M1207" s="140"/>
    </row>
    <row r="1208" spans="1:13" outlineLevel="3" x14ac:dyDescent="0.2">
      <c r="A1208" s="136" t="s">
        <v>153</v>
      </c>
      <c r="B1208" s="137" t="s">
        <v>158</v>
      </c>
      <c r="C1208" s="136" t="s">
        <v>566</v>
      </c>
      <c r="D1208" s="138" t="s">
        <v>560</v>
      </c>
      <c r="E1208" s="136" t="s">
        <v>20</v>
      </c>
      <c r="F1208" s="139">
        <v>361</v>
      </c>
      <c r="M1208" s="140"/>
    </row>
    <row r="1209" spans="1:13" outlineLevel="2" x14ac:dyDescent="0.2">
      <c r="B1209" s="137"/>
      <c r="C1209" s="141" t="s">
        <v>567</v>
      </c>
      <c r="F1209" s="139">
        <f>SUBTOTAL(9,F1202:F1208)</f>
        <v>3414</v>
      </c>
      <c r="M1209" s="140"/>
    </row>
    <row r="1210" spans="1:13" outlineLevel="1" x14ac:dyDescent="0.2">
      <c r="B1210" s="142" t="s">
        <v>974</v>
      </c>
      <c r="F1210" s="139">
        <f>SUBTOTAL(9,F1202:F1208)</f>
        <v>3414</v>
      </c>
      <c r="M1210" s="140"/>
    </row>
    <row r="1211" spans="1:13" outlineLevel="3" x14ac:dyDescent="0.2">
      <c r="A1211" s="136" t="s">
        <v>153</v>
      </c>
      <c r="B1211" s="137" t="s">
        <v>159</v>
      </c>
      <c r="C1211" s="136" t="s">
        <v>563</v>
      </c>
      <c r="D1211" s="138" t="s">
        <v>560</v>
      </c>
      <c r="E1211" s="136" t="s">
        <v>12</v>
      </c>
      <c r="F1211" s="139">
        <v>3785</v>
      </c>
      <c r="M1211" s="140"/>
    </row>
    <row r="1212" spans="1:13" outlineLevel="3" x14ac:dyDescent="0.2">
      <c r="A1212" s="136" t="s">
        <v>153</v>
      </c>
      <c r="B1212" s="137" t="s">
        <v>159</v>
      </c>
      <c r="C1212" s="136" t="s">
        <v>563</v>
      </c>
      <c r="D1212" s="138" t="s">
        <v>560</v>
      </c>
      <c r="E1212" s="136" t="s">
        <v>13</v>
      </c>
      <c r="F1212" s="139">
        <v>4494</v>
      </c>
      <c r="M1212" s="140"/>
    </row>
    <row r="1213" spans="1:13" outlineLevel="3" x14ac:dyDescent="0.2">
      <c r="A1213" s="136" t="s">
        <v>153</v>
      </c>
      <c r="B1213" s="137" t="s">
        <v>159</v>
      </c>
      <c r="C1213" s="136" t="s">
        <v>563</v>
      </c>
      <c r="D1213" s="138" t="s">
        <v>560</v>
      </c>
      <c r="E1213" s="136" t="s">
        <v>20</v>
      </c>
      <c r="F1213" s="139">
        <v>3141</v>
      </c>
      <c r="M1213" s="140"/>
    </row>
    <row r="1214" spans="1:13" outlineLevel="2" x14ac:dyDescent="0.2">
      <c r="B1214" s="137"/>
      <c r="C1214" s="141" t="s">
        <v>564</v>
      </c>
      <c r="F1214" s="139">
        <f>SUBTOTAL(9,F1211:F1213)</f>
        <v>11420</v>
      </c>
      <c r="M1214" s="140"/>
    </row>
    <row r="1215" spans="1:13" outlineLevel="1" x14ac:dyDescent="0.2">
      <c r="B1215" s="142" t="s">
        <v>975</v>
      </c>
      <c r="F1215" s="139">
        <f>SUBTOTAL(9,F1211:F1213)</f>
        <v>11420</v>
      </c>
      <c r="M1215" s="140"/>
    </row>
    <row r="1216" spans="1:13" outlineLevel="3" x14ac:dyDescent="0.2">
      <c r="A1216" s="136" t="s">
        <v>153</v>
      </c>
      <c r="B1216" s="137" t="s">
        <v>160</v>
      </c>
      <c r="C1216" s="136" t="s">
        <v>566</v>
      </c>
      <c r="D1216" s="138" t="s">
        <v>560</v>
      </c>
      <c r="E1216" s="136" t="s">
        <v>12</v>
      </c>
      <c r="F1216" s="139">
        <v>1317</v>
      </c>
      <c r="M1216" s="140"/>
    </row>
    <row r="1217" spans="1:13" outlineLevel="3" x14ac:dyDescent="0.2">
      <c r="A1217" s="136" t="s">
        <v>153</v>
      </c>
      <c r="B1217" s="137" t="s">
        <v>160</v>
      </c>
      <c r="C1217" s="136" t="s">
        <v>566</v>
      </c>
      <c r="D1217" s="138" t="s">
        <v>560</v>
      </c>
      <c r="E1217" s="136" t="s">
        <v>13</v>
      </c>
      <c r="F1217" s="139">
        <v>1565</v>
      </c>
      <c r="M1217" s="140"/>
    </row>
    <row r="1218" spans="1:13" outlineLevel="3" x14ac:dyDescent="0.2">
      <c r="A1218" s="136" t="s">
        <v>153</v>
      </c>
      <c r="B1218" s="137" t="s">
        <v>160</v>
      </c>
      <c r="C1218" s="136" t="s">
        <v>566</v>
      </c>
      <c r="D1218" s="138" t="s">
        <v>560</v>
      </c>
      <c r="E1218" s="136" t="s">
        <v>20</v>
      </c>
      <c r="F1218" s="139">
        <v>1093</v>
      </c>
      <c r="M1218" s="140"/>
    </row>
    <row r="1219" spans="1:13" outlineLevel="2" x14ac:dyDescent="0.2">
      <c r="B1219" s="137"/>
      <c r="C1219" s="141" t="s">
        <v>567</v>
      </c>
      <c r="F1219" s="139">
        <f>SUBTOTAL(9,F1216:F1218)</f>
        <v>3975</v>
      </c>
      <c r="M1219" s="140"/>
    </row>
    <row r="1220" spans="1:13" outlineLevel="1" x14ac:dyDescent="0.2">
      <c r="B1220" s="142" t="s">
        <v>976</v>
      </c>
      <c r="F1220" s="139">
        <f>SUBTOTAL(9,F1216:F1218)</f>
        <v>3975</v>
      </c>
      <c r="M1220" s="140"/>
    </row>
    <row r="1221" spans="1:13" outlineLevel="3" x14ac:dyDescent="0.2">
      <c r="A1221" s="136" t="s">
        <v>312</v>
      </c>
      <c r="B1221" s="137" t="s">
        <v>311</v>
      </c>
      <c r="C1221" s="136" t="s">
        <v>977</v>
      </c>
      <c r="D1221" s="138" t="s">
        <v>560</v>
      </c>
      <c r="E1221" s="136" t="s">
        <v>8</v>
      </c>
      <c r="F1221" s="139">
        <v>37751</v>
      </c>
      <c r="M1221" s="140"/>
    </row>
    <row r="1222" spans="1:13" outlineLevel="3" x14ac:dyDescent="0.2">
      <c r="A1222" s="136" t="s">
        <v>312</v>
      </c>
      <c r="B1222" s="137" t="s">
        <v>311</v>
      </c>
      <c r="C1222" s="136" t="s">
        <v>977</v>
      </c>
      <c r="D1222" s="138" t="s">
        <v>560</v>
      </c>
      <c r="E1222" s="136" t="s">
        <v>9</v>
      </c>
      <c r="F1222" s="139">
        <v>0</v>
      </c>
      <c r="M1222" s="140"/>
    </row>
    <row r="1223" spans="1:13" outlineLevel="3" x14ac:dyDescent="0.2">
      <c r="A1223" s="136" t="s">
        <v>312</v>
      </c>
      <c r="B1223" s="137" t="s">
        <v>311</v>
      </c>
      <c r="C1223" s="136" t="s">
        <v>977</v>
      </c>
      <c r="D1223" s="138" t="s">
        <v>560</v>
      </c>
      <c r="E1223" s="136" t="s">
        <v>10</v>
      </c>
      <c r="F1223" s="139">
        <v>0</v>
      </c>
      <c r="M1223" s="140"/>
    </row>
    <row r="1224" spans="1:13" outlineLevel="3" x14ac:dyDescent="0.2">
      <c r="A1224" s="136" t="s">
        <v>312</v>
      </c>
      <c r="B1224" s="137" t="s">
        <v>311</v>
      </c>
      <c r="C1224" s="136" t="s">
        <v>977</v>
      </c>
      <c r="D1224" s="138" t="s">
        <v>560</v>
      </c>
      <c r="E1224" s="136" t="s">
        <v>11</v>
      </c>
      <c r="F1224" s="139">
        <v>0</v>
      </c>
      <c r="M1224" s="140"/>
    </row>
    <row r="1225" spans="1:13" outlineLevel="3" x14ac:dyDescent="0.2">
      <c r="A1225" s="136" t="s">
        <v>312</v>
      </c>
      <c r="B1225" s="137" t="s">
        <v>311</v>
      </c>
      <c r="C1225" s="136" t="s">
        <v>977</v>
      </c>
      <c r="D1225" s="138" t="s">
        <v>560</v>
      </c>
      <c r="E1225" s="136" t="s">
        <v>22</v>
      </c>
      <c r="F1225" s="139">
        <v>23561</v>
      </c>
      <c r="M1225" s="140"/>
    </row>
    <row r="1226" spans="1:13" outlineLevel="2" x14ac:dyDescent="0.2">
      <c r="B1226" s="137"/>
      <c r="C1226" s="141" t="s">
        <v>978</v>
      </c>
      <c r="F1226" s="139">
        <f>SUBTOTAL(9,F1221:F1225)</f>
        <v>61312</v>
      </c>
      <c r="M1226" s="140"/>
    </row>
    <row r="1227" spans="1:13" outlineLevel="3" x14ac:dyDescent="0.2">
      <c r="A1227" s="136" t="s">
        <v>312</v>
      </c>
      <c r="B1227" s="137" t="s">
        <v>311</v>
      </c>
      <c r="C1227" s="136" t="s">
        <v>979</v>
      </c>
      <c r="D1227" s="138" t="s">
        <v>560</v>
      </c>
      <c r="E1227" s="136" t="s">
        <v>8</v>
      </c>
      <c r="F1227" s="139">
        <v>704</v>
      </c>
      <c r="M1227" s="140"/>
    </row>
    <row r="1228" spans="1:13" outlineLevel="3" x14ac:dyDescent="0.2">
      <c r="A1228" s="136" t="s">
        <v>312</v>
      </c>
      <c r="B1228" s="137" t="s">
        <v>311</v>
      </c>
      <c r="C1228" s="136" t="s">
        <v>979</v>
      </c>
      <c r="D1228" s="138" t="s">
        <v>560</v>
      </c>
      <c r="E1228" s="136" t="s">
        <v>9</v>
      </c>
      <c r="F1228" s="139">
        <v>0</v>
      </c>
      <c r="M1228" s="140"/>
    </row>
    <row r="1229" spans="1:13" outlineLevel="3" x14ac:dyDescent="0.2">
      <c r="A1229" s="136" t="s">
        <v>312</v>
      </c>
      <c r="B1229" s="137" t="s">
        <v>311</v>
      </c>
      <c r="C1229" s="136" t="s">
        <v>979</v>
      </c>
      <c r="D1229" s="138" t="s">
        <v>560</v>
      </c>
      <c r="E1229" s="136" t="s">
        <v>10</v>
      </c>
      <c r="F1229" s="139">
        <v>0</v>
      </c>
      <c r="M1229" s="140"/>
    </row>
    <row r="1230" spans="1:13" outlineLevel="3" x14ac:dyDescent="0.2">
      <c r="A1230" s="136" t="s">
        <v>312</v>
      </c>
      <c r="B1230" s="137" t="s">
        <v>311</v>
      </c>
      <c r="C1230" s="136" t="s">
        <v>979</v>
      </c>
      <c r="D1230" s="138" t="s">
        <v>560</v>
      </c>
      <c r="E1230" s="136" t="s">
        <v>11</v>
      </c>
      <c r="F1230" s="139">
        <v>0</v>
      </c>
      <c r="M1230" s="140"/>
    </row>
    <row r="1231" spans="1:13" outlineLevel="3" x14ac:dyDescent="0.2">
      <c r="A1231" s="136" t="s">
        <v>312</v>
      </c>
      <c r="B1231" s="137" t="s">
        <v>311</v>
      </c>
      <c r="C1231" s="136" t="s">
        <v>979</v>
      </c>
      <c r="D1231" s="138" t="s">
        <v>560</v>
      </c>
      <c r="E1231" s="136" t="s">
        <v>22</v>
      </c>
      <c r="F1231" s="139">
        <v>440</v>
      </c>
      <c r="M1231" s="140"/>
    </row>
    <row r="1232" spans="1:13" outlineLevel="2" x14ac:dyDescent="0.2">
      <c r="B1232" s="137"/>
      <c r="C1232" s="141" t="s">
        <v>980</v>
      </c>
      <c r="F1232" s="139">
        <f>SUBTOTAL(9,F1227:F1231)</f>
        <v>1144</v>
      </c>
      <c r="M1232" s="140"/>
    </row>
    <row r="1233" spans="1:13" outlineLevel="3" x14ac:dyDescent="0.2">
      <c r="A1233" s="136" t="s">
        <v>312</v>
      </c>
      <c r="B1233" s="137" t="s">
        <v>311</v>
      </c>
      <c r="C1233" s="136" t="s">
        <v>981</v>
      </c>
      <c r="D1233" s="138" t="s">
        <v>560</v>
      </c>
      <c r="E1233" s="136" t="s">
        <v>8</v>
      </c>
      <c r="F1233" s="139">
        <v>1340</v>
      </c>
      <c r="M1233" s="140"/>
    </row>
    <row r="1234" spans="1:13" outlineLevel="3" x14ac:dyDescent="0.2">
      <c r="A1234" s="136" t="s">
        <v>312</v>
      </c>
      <c r="B1234" s="137" t="s">
        <v>311</v>
      </c>
      <c r="C1234" s="136" t="s">
        <v>981</v>
      </c>
      <c r="D1234" s="138" t="s">
        <v>560</v>
      </c>
      <c r="E1234" s="136" t="s">
        <v>9</v>
      </c>
      <c r="F1234" s="139">
        <v>0</v>
      </c>
      <c r="M1234" s="140"/>
    </row>
    <row r="1235" spans="1:13" outlineLevel="3" x14ac:dyDescent="0.2">
      <c r="A1235" s="136" t="s">
        <v>312</v>
      </c>
      <c r="B1235" s="137" t="s">
        <v>311</v>
      </c>
      <c r="C1235" s="136" t="s">
        <v>981</v>
      </c>
      <c r="D1235" s="138" t="s">
        <v>560</v>
      </c>
      <c r="E1235" s="136" t="s">
        <v>10</v>
      </c>
      <c r="F1235" s="139">
        <v>0</v>
      </c>
      <c r="M1235" s="140"/>
    </row>
    <row r="1236" spans="1:13" outlineLevel="3" x14ac:dyDescent="0.2">
      <c r="A1236" s="136" t="s">
        <v>312</v>
      </c>
      <c r="B1236" s="137" t="s">
        <v>311</v>
      </c>
      <c r="C1236" s="136" t="s">
        <v>981</v>
      </c>
      <c r="D1236" s="138" t="s">
        <v>560</v>
      </c>
      <c r="E1236" s="136" t="s">
        <v>11</v>
      </c>
      <c r="F1236" s="139">
        <v>0</v>
      </c>
      <c r="M1236" s="140"/>
    </row>
    <row r="1237" spans="1:13" outlineLevel="3" x14ac:dyDescent="0.2">
      <c r="A1237" s="136" t="s">
        <v>312</v>
      </c>
      <c r="B1237" s="137" t="s">
        <v>311</v>
      </c>
      <c r="C1237" s="136" t="s">
        <v>981</v>
      </c>
      <c r="D1237" s="138" t="s">
        <v>560</v>
      </c>
      <c r="E1237" s="136" t="s">
        <v>22</v>
      </c>
      <c r="F1237" s="139">
        <v>837</v>
      </c>
      <c r="M1237" s="140"/>
    </row>
    <row r="1238" spans="1:13" outlineLevel="2" x14ac:dyDescent="0.2">
      <c r="B1238" s="137"/>
      <c r="C1238" s="141" t="s">
        <v>982</v>
      </c>
      <c r="F1238" s="139">
        <f>SUBTOTAL(9,F1233:F1237)</f>
        <v>2177</v>
      </c>
      <c r="M1238" s="140"/>
    </row>
    <row r="1239" spans="1:13" outlineLevel="3" x14ac:dyDescent="0.2">
      <c r="A1239" s="136" t="s">
        <v>312</v>
      </c>
      <c r="B1239" s="137" t="s">
        <v>311</v>
      </c>
      <c r="C1239" s="136" t="s">
        <v>983</v>
      </c>
      <c r="D1239" s="138" t="s">
        <v>560</v>
      </c>
      <c r="E1239" s="136" t="s">
        <v>8</v>
      </c>
      <c r="F1239" s="139">
        <v>1881</v>
      </c>
      <c r="M1239" s="140"/>
    </row>
    <row r="1240" spans="1:13" outlineLevel="3" x14ac:dyDescent="0.2">
      <c r="A1240" s="136" t="s">
        <v>312</v>
      </c>
      <c r="B1240" s="137" t="s">
        <v>311</v>
      </c>
      <c r="C1240" s="136" t="s">
        <v>983</v>
      </c>
      <c r="D1240" s="138" t="s">
        <v>560</v>
      </c>
      <c r="E1240" s="136" t="s">
        <v>9</v>
      </c>
      <c r="F1240" s="139">
        <v>0</v>
      </c>
      <c r="M1240" s="140"/>
    </row>
    <row r="1241" spans="1:13" outlineLevel="3" x14ac:dyDescent="0.2">
      <c r="A1241" s="136" t="s">
        <v>312</v>
      </c>
      <c r="B1241" s="137" t="s">
        <v>311</v>
      </c>
      <c r="C1241" s="136" t="s">
        <v>983</v>
      </c>
      <c r="D1241" s="138" t="s">
        <v>560</v>
      </c>
      <c r="E1241" s="136" t="s">
        <v>10</v>
      </c>
      <c r="F1241" s="139">
        <v>0</v>
      </c>
      <c r="M1241" s="140"/>
    </row>
    <row r="1242" spans="1:13" outlineLevel="3" x14ac:dyDescent="0.2">
      <c r="A1242" s="136" t="s">
        <v>312</v>
      </c>
      <c r="B1242" s="137" t="s">
        <v>311</v>
      </c>
      <c r="C1242" s="136" t="s">
        <v>983</v>
      </c>
      <c r="D1242" s="138" t="s">
        <v>560</v>
      </c>
      <c r="E1242" s="136" t="s">
        <v>11</v>
      </c>
      <c r="F1242" s="139">
        <v>0</v>
      </c>
      <c r="M1242" s="140"/>
    </row>
    <row r="1243" spans="1:13" outlineLevel="3" x14ac:dyDescent="0.2">
      <c r="A1243" s="136" t="s">
        <v>312</v>
      </c>
      <c r="B1243" s="137" t="s">
        <v>311</v>
      </c>
      <c r="C1243" s="136" t="s">
        <v>983</v>
      </c>
      <c r="D1243" s="138" t="s">
        <v>560</v>
      </c>
      <c r="E1243" s="136" t="s">
        <v>22</v>
      </c>
      <c r="F1243" s="139">
        <v>1174</v>
      </c>
      <c r="M1243" s="140"/>
    </row>
    <row r="1244" spans="1:13" outlineLevel="2" x14ac:dyDescent="0.2">
      <c r="B1244" s="137"/>
      <c r="C1244" s="141" t="s">
        <v>984</v>
      </c>
      <c r="F1244" s="139">
        <f>SUBTOTAL(9,F1239:F1243)</f>
        <v>3055</v>
      </c>
      <c r="M1244" s="140"/>
    </row>
    <row r="1245" spans="1:13" outlineLevel="3" x14ac:dyDescent="0.2">
      <c r="A1245" s="136" t="s">
        <v>312</v>
      </c>
      <c r="B1245" s="137" t="s">
        <v>311</v>
      </c>
      <c r="C1245" s="136" t="s">
        <v>985</v>
      </c>
      <c r="D1245" s="138" t="s">
        <v>560</v>
      </c>
      <c r="E1245" s="136" t="s">
        <v>8</v>
      </c>
      <c r="F1245" s="139">
        <v>264</v>
      </c>
      <c r="M1245" s="140"/>
    </row>
    <row r="1246" spans="1:13" outlineLevel="3" x14ac:dyDescent="0.2">
      <c r="A1246" s="136" t="s">
        <v>312</v>
      </c>
      <c r="B1246" s="137" t="s">
        <v>311</v>
      </c>
      <c r="C1246" s="136" t="s">
        <v>985</v>
      </c>
      <c r="D1246" s="138" t="s">
        <v>560</v>
      </c>
      <c r="E1246" s="136" t="s">
        <v>9</v>
      </c>
      <c r="F1246" s="139">
        <v>0</v>
      </c>
      <c r="M1246" s="140"/>
    </row>
    <row r="1247" spans="1:13" outlineLevel="3" x14ac:dyDescent="0.2">
      <c r="A1247" s="136" t="s">
        <v>312</v>
      </c>
      <c r="B1247" s="137" t="s">
        <v>311</v>
      </c>
      <c r="C1247" s="136" t="s">
        <v>985</v>
      </c>
      <c r="D1247" s="138" t="s">
        <v>560</v>
      </c>
      <c r="E1247" s="136" t="s">
        <v>10</v>
      </c>
      <c r="F1247" s="139">
        <v>0</v>
      </c>
      <c r="M1247" s="140"/>
    </row>
    <row r="1248" spans="1:13" outlineLevel="3" x14ac:dyDescent="0.2">
      <c r="A1248" s="136" t="s">
        <v>312</v>
      </c>
      <c r="B1248" s="137" t="s">
        <v>311</v>
      </c>
      <c r="C1248" s="136" t="s">
        <v>985</v>
      </c>
      <c r="D1248" s="138" t="s">
        <v>560</v>
      </c>
      <c r="E1248" s="136" t="s">
        <v>11</v>
      </c>
      <c r="F1248" s="139">
        <v>0</v>
      </c>
      <c r="M1248" s="140"/>
    </row>
    <row r="1249" spans="1:13" outlineLevel="3" x14ac:dyDescent="0.2">
      <c r="A1249" s="136" t="s">
        <v>312</v>
      </c>
      <c r="B1249" s="137" t="s">
        <v>311</v>
      </c>
      <c r="C1249" s="136" t="s">
        <v>985</v>
      </c>
      <c r="D1249" s="138" t="s">
        <v>560</v>
      </c>
      <c r="E1249" s="136" t="s">
        <v>22</v>
      </c>
      <c r="F1249" s="139">
        <v>166</v>
      </c>
      <c r="M1249" s="140"/>
    </row>
    <row r="1250" spans="1:13" outlineLevel="2" x14ac:dyDescent="0.2">
      <c r="B1250" s="137"/>
      <c r="C1250" s="141" t="s">
        <v>986</v>
      </c>
      <c r="F1250" s="139">
        <f>SUBTOTAL(9,F1245:F1249)</f>
        <v>430</v>
      </c>
      <c r="M1250" s="140"/>
    </row>
    <row r="1251" spans="1:13" outlineLevel="3" x14ac:dyDescent="0.2">
      <c r="A1251" s="136" t="s">
        <v>312</v>
      </c>
      <c r="B1251" s="137" t="s">
        <v>311</v>
      </c>
      <c r="C1251" s="136" t="s">
        <v>940</v>
      </c>
      <c r="D1251" s="138" t="s">
        <v>560</v>
      </c>
      <c r="E1251" s="136" t="s">
        <v>8</v>
      </c>
      <c r="F1251" s="139">
        <v>1554</v>
      </c>
      <c r="M1251" s="140"/>
    </row>
    <row r="1252" spans="1:13" outlineLevel="3" x14ac:dyDescent="0.2">
      <c r="A1252" s="136" t="s">
        <v>312</v>
      </c>
      <c r="B1252" s="137" t="s">
        <v>311</v>
      </c>
      <c r="C1252" s="136" t="s">
        <v>940</v>
      </c>
      <c r="D1252" s="138" t="s">
        <v>560</v>
      </c>
      <c r="E1252" s="136" t="s">
        <v>9</v>
      </c>
      <c r="F1252" s="139">
        <v>0</v>
      </c>
      <c r="M1252" s="140"/>
    </row>
    <row r="1253" spans="1:13" outlineLevel="3" x14ac:dyDescent="0.2">
      <c r="A1253" s="136" t="s">
        <v>312</v>
      </c>
      <c r="B1253" s="137" t="s">
        <v>311</v>
      </c>
      <c r="C1253" s="136" t="s">
        <v>940</v>
      </c>
      <c r="D1253" s="138" t="s">
        <v>560</v>
      </c>
      <c r="E1253" s="136" t="s">
        <v>10</v>
      </c>
      <c r="F1253" s="139">
        <v>0</v>
      </c>
      <c r="M1253" s="140"/>
    </row>
    <row r="1254" spans="1:13" outlineLevel="3" x14ac:dyDescent="0.2">
      <c r="A1254" s="136" t="s">
        <v>312</v>
      </c>
      <c r="B1254" s="137" t="s">
        <v>311</v>
      </c>
      <c r="C1254" s="136" t="s">
        <v>940</v>
      </c>
      <c r="D1254" s="138" t="s">
        <v>560</v>
      </c>
      <c r="E1254" s="136" t="s">
        <v>11</v>
      </c>
      <c r="F1254" s="139">
        <v>0</v>
      </c>
      <c r="M1254" s="140"/>
    </row>
    <row r="1255" spans="1:13" outlineLevel="3" x14ac:dyDescent="0.2">
      <c r="A1255" s="136" t="s">
        <v>312</v>
      </c>
      <c r="B1255" s="137" t="s">
        <v>311</v>
      </c>
      <c r="C1255" s="136" t="s">
        <v>940</v>
      </c>
      <c r="D1255" s="138" t="s">
        <v>560</v>
      </c>
      <c r="E1255" s="136" t="s">
        <v>22</v>
      </c>
      <c r="F1255" s="139">
        <v>970</v>
      </c>
      <c r="M1255" s="140"/>
    </row>
    <row r="1256" spans="1:13" outlineLevel="2" x14ac:dyDescent="0.2">
      <c r="B1256" s="137"/>
      <c r="C1256" s="141" t="s">
        <v>941</v>
      </c>
      <c r="F1256" s="139">
        <f>SUBTOTAL(9,F1251:F1255)</f>
        <v>2524</v>
      </c>
      <c r="M1256" s="140"/>
    </row>
    <row r="1257" spans="1:13" outlineLevel="3" x14ac:dyDescent="0.2">
      <c r="A1257" s="136" t="s">
        <v>312</v>
      </c>
      <c r="B1257" s="137" t="s">
        <v>311</v>
      </c>
      <c r="C1257" s="136" t="s">
        <v>891</v>
      </c>
      <c r="D1257" s="138" t="s">
        <v>560</v>
      </c>
      <c r="E1257" s="136" t="s">
        <v>8</v>
      </c>
      <c r="F1257" s="139">
        <v>4954</v>
      </c>
      <c r="M1257" s="140"/>
    </row>
    <row r="1258" spans="1:13" outlineLevel="3" x14ac:dyDescent="0.2">
      <c r="A1258" s="136" t="s">
        <v>312</v>
      </c>
      <c r="B1258" s="137" t="s">
        <v>311</v>
      </c>
      <c r="C1258" s="136" t="s">
        <v>891</v>
      </c>
      <c r="D1258" s="138" t="s">
        <v>560</v>
      </c>
      <c r="E1258" s="136" t="s">
        <v>9</v>
      </c>
      <c r="F1258" s="139">
        <v>0</v>
      </c>
      <c r="M1258" s="140"/>
    </row>
    <row r="1259" spans="1:13" outlineLevel="3" x14ac:dyDescent="0.2">
      <c r="A1259" s="136" t="s">
        <v>312</v>
      </c>
      <c r="B1259" s="137" t="s">
        <v>311</v>
      </c>
      <c r="C1259" s="136" t="s">
        <v>891</v>
      </c>
      <c r="D1259" s="138" t="s">
        <v>560</v>
      </c>
      <c r="E1259" s="136" t="s">
        <v>10</v>
      </c>
      <c r="F1259" s="139">
        <v>0</v>
      </c>
      <c r="M1259" s="140"/>
    </row>
    <row r="1260" spans="1:13" outlineLevel="3" x14ac:dyDescent="0.2">
      <c r="A1260" s="136" t="s">
        <v>312</v>
      </c>
      <c r="B1260" s="137" t="s">
        <v>311</v>
      </c>
      <c r="C1260" s="136" t="s">
        <v>891</v>
      </c>
      <c r="D1260" s="138" t="s">
        <v>560</v>
      </c>
      <c r="E1260" s="136" t="s">
        <v>11</v>
      </c>
      <c r="F1260" s="139">
        <v>0</v>
      </c>
      <c r="M1260" s="140"/>
    </row>
    <row r="1261" spans="1:13" outlineLevel="3" x14ac:dyDescent="0.2">
      <c r="A1261" s="136" t="s">
        <v>312</v>
      </c>
      <c r="B1261" s="137" t="s">
        <v>311</v>
      </c>
      <c r="C1261" s="136" t="s">
        <v>891</v>
      </c>
      <c r="D1261" s="138" t="s">
        <v>560</v>
      </c>
      <c r="E1261" s="136" t="s">
        <v>22</v>
      </c>
      <c r="F1261" s="139">
        <v>3092</v>
      </c>
      <c r="M1261" s="140"/>
    </row>
    <row r="1262" spans="1:13" outlineLevel="2" x14ac:dyDescent="0.2">
      <c r="B1262" s="137"/>
      <c r="C1262" s="141" t="s">
        <v>892</v>
      </c>
      <c r="F1262" s="139">
        <f>SUBTOTAL(9,F1257:F1261)</f>
        <v>8046</v>
      </c>
      <c r="M1262" s="140"/>
    </row>
    <row r="1263" spans="1:13" outlineLevel="1" x14ac:dyDescent="0.2">
      <c r="B1263" s="142" t="s">
        <v>987</v>
      </c>
      <c r="F1263" s="139">
        <f>SUBTOTAL(9,F1221:F1261)</f>
        <v>78688</v>
      </c>
      <c r="M1263" s="140"/>
    </row>
    <row r="1264" spans="1:13" outlineLevel="3" x14ac:dyDescent="0.2">
      <c r="A1264" s="136" t="s">
        <v>192</v>
      </c>
      <c r="B1264" s="137" t="s">
        <v>313</v>
      </c>
      <c r="C1264" s="136" t="s">
        <v>988</v>
      </c>
      <c r="D1264" s="138" t="s">
        <v>560</v>
      </c>
      <c r="E1264" s="136" t="s">
        <v>8</v>
      </c>
      <c r="F1264" s="139">
        <v>4738</v>
      </c>
      <c r="M1264" s="140"/>
    </row>
    <row r="1265" spans="1:13" outlineLevel="3" x14ac:dyDescent="0.2">
      <c r="A1265" s="136" t="s">
        <v>192</v>
      </c>
      <c r="B1265" s="137" t="s">
        <v>313</v>
      </c>
      <c r="C1265" s="136" t="s">
        <v>988</v>
      </c>
      <c r="D1265" s="138" t="s">
        <v>560</v>
      </c>
      <c r="E1265" s="136" t="s">
        <v>9</v>
      </c>
      <c r="F1265" s="139">
        <v>0</v>
      </c>
      <c r="M1265" s="140"/>
    </row>
    <row r="1266" spans="1:13" outlineLevel="3" x14ac:dyDescent="0.2">
      <c r="A1266" s="136" t="s">
        <v>192</v>
      </c>
      <c r="B1266" s="137" t="s">
        <v>313</v>
      </c>
      <c r="C1266" s="136" t="s">
        <v>988</v>
      </c>
      <c r="D1266" s="138" t="s">
        <v>560</v>
      </c>
      <c r="E1266" s="136" t="s">
        <v>10</v>
      </c>
      <c r="F1266" s="139">
        <v>0</v>
      </c>
      <c r="M1266" s="140"/>
    </row>
    <row r="1267" spans="1:13" outlineLevel="3" x14ac:dyDescent="0.2">
      <c r="A1267" s="136" t="s">
        <v>192</v>
      </c>
      <c r="B1267" s="137" t="s">
        <v>313</v>
      </c>
      <c r="C1267" s="136" t="s">
        <v>988</v>
      </c>
      <c r="D1267" s="138" t="s">
        <v>560</v>
      </c>
      <c r="E1267" s="136" t="s">
        <v>11</v>
      </c>
      <c r="F1267" s="139">
        <v>0</v>
      </c>
      <c r="M1267" s="140"/>
    </row>
    <row r="1268" spans="1:13" outlineLevel="3" x14ac:dyDescent="0.2">
      <c r="A1268" s="136" t="s">
        <v>192</v>
      </c>
      <c r="B1268" s="137" t="s">
        <v>313</v>
      </c>
      <c r="C1268" s="136" t="s">
        <v>988</v>
      </c>
      <c r="D1268" s="138" t="s">
        <v>560</v>
      </c>
      <c r="E1268" s="136" t="s">
        <v>22</v>
      </c>
      <c r="F1268" s="139">
        <v>2957</v>
      </c>
      <c r="M1268" s="140"/>
    </row>
    <row r="1269" spans="1:13" outlineLevel="2" x14ac:dyDescent="0.2">
      <c r="B1269" s="137"/>
      <c r="C1269" s="141" t="s">
        <v>989</v>
      </c>
      <c r="F1269" s="139">
        <f>SUBTOTAL(9,F1264:F1268)</f>
        <v>7695</v>
      </c>
      <c r="M1269" s="140"/>
    </row>
    <row r="1270" spans="1:13" outlineLevel="3" x14ac:dyDescent="0.2">
      <c r="A1270" s="136" t="s">
        <v>192</v>
      </c>
      <c r="B1270" s="137" t="s">
        <v>313</v>
      </c>
      <c r="C1270" s="136" t="s">
        <v>990</v>
      </c>
      <c r="D1270" s="138" t="s">
        <v>560</v>
      </c>
      <c r="E1270" s="136" t="s">
        <v>8</v>
      </c>
      <c r="F1270" s="139">
        <v>3350</v>
      </c>
      <c r="M1270" s="140"/>
    </row>
    <row r="1271" spans="1:13" outlineLevel="3" x14ac:dyDescent="0.2">
      <c r="A1271" s="136" t="s">
        <v>192</v>
      </c>
      <c r="B1271" s="137" t="s">
        <v>313</v>
      </c>
      <c r="C1271" s="136" t="s">
        <v>990</v>
      </c>
      <c r="D1271" s="138" t="s">
        <v>560</v>
      </c>
      <c r="E1271" s="136" t="s">
        <v>9</v>
      </c>
      <c r="F1271" s="139">
        <v>0</v>
      </c>
      <c r="M1271" s="140"/>
    </row>
    <row r="1272" spans="1:13" outlineLevel="3" x14ac:dyDescent="0.2">
      <c r="A1272" s="136" t="s">
        <v>192</v>
      </c>
      <c r="B1272" s="137" t="s">
        <v>313</v>
      </c>
      <c r="C1272" s="136" t="s">
        <v>990</v>
      </c>
      <c r="D1272" s="138" t="s">
        <v>560</v>
      </c>
      <c r="E1272" s="136" t="s">
        <v>10</v>
      </c>
      <c r="F1272" s="139">
        <v>0</v>
      </c>
      <c r="M1272" s="140"/>
    </row>
    <row r="1273" spans="1:13" outlineLevel="3" x14ac:dyDescent="0.2">
      <c r="A1273" s="136" t="s">
        <v>192</v>
      </c>
      <c r="B1273" s="137" t="s">
        <v>313</v>
      </c>
      <c r="C1273" s="136" t="s">
        <v>990</v>
      </c>
      <c r="D1273" s="138" t="s">
        <v>560</v>
      </c>
      <c r="E1273" s="136" t="s">
        <v>11</v>
      </c>
      <c r="F1273" s="139">
        <v>0</v>
      </c>
      <c r="M1273" s="140"/>
    </row>
    <row r="1274" spans="1:13" outlineLevel="3" x14ac:dyDescent="0.2">
      <c r="A1274" s="136" t="s">
        <v>192</v>
      </c>
      <c r="B1274" s="137" t="s">
        <v>313</v>
      </c>
      <c r="C1274" s="136" t="s">
        <v>990</v>
      </c>
      <c r="D1274" s="138" t="s">
        <v>560</v>
      </c>
      <c r="E1274" s="136" t="s">
        <v>22</v>
      </c>
      <c r="F1274" s="139">
        <v>2091</v>
      </c>
      <c r="M1274" s="140"/>
    </row>
    <row r="1275" spans="1:13" outlineLevel="2" x14ac:dyDescent="0.2">
      <c r="B1275" s="137"/>
      <c r="C1275" s="141" t="s">
        <v>991</v>
      </c>
      <c r="F1275" s="139">
        <f>SUBTOTAL(9,F1270:F1274)</f>
        <v>5441</v>
      </c>
      <c r="M1275" s="140"/>
    </row>
    <row r="1276" spans="1:13" outlineLevel="3" x14ac:dyDescent="0.2">
      <c r="A1276" s="136" t="s">
        <v>192</v>
      </c>
      <c r="B1276" s="137" t="s">
        <v>313</v>
      </c>
      <c r="C1276" s="136" t="s">
        <v>992</v>
      </c>
      <c r="D1276" s="138" t="s">
        <v>560</v>
      </c>
      <c r="E1276" s="136" t="s">
        <v>8</v>
      </c>
      <c r="F1276" s="139">
        <v>2683</v>
      </c>
      <c r="M1276" s="140"/>
    </row>
    <row r="1277" spans="1:13" outlineLevel="3" x14ac:dyDescent="0.2">
      <c r="A1277" s="136" t="s">
        <v>192</v>
      </c>
      <c r="B1277" s="137" t="s">
        <v>313</v>
      </c>
      <c r="C1277" s="136" t="s">
        <v>992</v>
      </c>
      <c r="D1277" s="138" t="s">
        <v>560</v>
      </c>
      <c r="E1277" s="136" t="s">
        <v>9</v>
      </c>
      <c r="F1277" s="139">
        <v>0</v>
      </c>
      <c r="M1277" s="140"/>
    </row>
    <row r="1278" spans="1:13" outlineLevel="3" x14ac:dyDescent="0.2">
      <c r="A1278" s="136" t="s">
        <v>192</v>
      </c>
      <c r="B1278" s="137" t="s">
        <v>313</v>
      </c>
      <c r="C1278" s="136" t="s">
        <v>992</v>
      </c>
      <c r="D1278" s="138" t="s">
        <v>560</v>
      </c>
      <c r="E1278" s="136" t="s">
        <v>10</v>
      </c>
      <c r="F1278" s="139">
        <v>0</v>
      </c>
      <c r="M1278" s="140"/>
    </row>
    <row r="1279" spans="1:13" outlineLevel="3" x14ac:dyDescent="0.2">
      <c r="A1279" s="136" t="s">
        <v>192</v>
      </c>
      <c r="B1279" s="137" t="s">
        <v>313</v>
      </c>
      <c r="C1279" s="136" t="s">
        <v>992</v>
      </c>
      <c r="D1279" s="138" t="s">
        <v>560</v>
      </c>
      <c r="E1279" s="136" t="s">
        <v>11</v>
      </c>
      <c r="F1279" s="139">
        <v>0</v>
      </c>
      <c r="M1279" s="140"/>
    </row>
    <row r="1280" spans="1:13" outlineLevel="3" x14ac:dyDescent="0.2">
      <c r="A1280" s="136" t="s">
        <v>192</v>
      </c>
      <c r="B1280" s="137" t="s">
        <v>313</v>
      </c>
      <c r="C1280" s="136" t="s">
        <v>992</v>
      </c>
      <c r="D1280" s="138" t="s">
        <v>560</v>
      </c>
      <c r="E1280" s="136" t="s">
        <v>22</v>
      </c>
      <c r="F1280" s="139">
        <v>1674</v>
      </c>
      <c r="M1280" s="140"/>
    </row>
    <row r="1281" spans="1:13" outlineLevel="2" x14ac:dyDescent="0.2">
      <c r="B1281" s="137"/>
      <c r="C1281" s="141" t="s">
        <v>993</v>
      </c>
      <c r="F1281" s="139">
        <f>SUBTOTAL(9,F1276:F1280)</f>
        <v>4357</v>
      </c>
      <c r="M1281" s="140"/>
    </row>
    <row r="1282" spans="1:13" outlineLevel="3" x14ac:dyDescent="0.2">
      <c r="A1282" s="136" t="s">
        <v>192</v>
      </c>
      <c r="B1282" s="137" t="s">
        <v>313</v>
      </c>
      <c r="C1282" s="136" t="s">
        <v>994</v>
      </c>
      <c r="D1282" s="138" t="s">
        <v>560</v>
      </c>
      <c r="E1282" s="136" t="s">
        <v>8</v>
      </c>
      <c r="F1282" s="139">
        <v>2503</v>
      </c>
      <c r="M1282" s="140"/>
    </row>
    <row r="1283" spans="1:13" outlineLevel="3" x14ac:dyDescent="0.2">
      <c r="A1283" s="136" t="s">
        <v>192</v>
      </c>
      <c r="B1283" s="137" t="s">
        <v>313</v>
      </c>
      <c r="C1283" s="136" t="s">
        <v>994</v>
      </c>
      <c r="D1283" s="138" t="s">
        <v>560</v>
      </c>
      <c r="E1283" s="136" t="s">
        <v>9</v>
      </c>
      <c r="F1283" s="139">
        <v>0</v>
      </c>
      <c r="M1283" s="140"/>
    </row>
    <row r="1284" spans="1:13" outlineLevel="3" x14ac:dyDescent="0.2">
      <c r="A1284" s="136" t="s">
        <v>192</v>
      </c>
      <c r="B1284" s="137" t="s">
        <v>313</v>
      </c>
      <c r="C1284" s="136" t="s">
        <v>994</v>
      </c>
      <c r="D1284" s="138" t="s">
        <v>560</v>
      </c>
      <c r="E1284" s="136" t="s">
        <v>10</v>
      </c>
      <c r="F1284" s="139">
        <v>0</v>
      </c>
      <c r="M1284" s="140"/>
    </row>
    <row r="1285" spans="1:13" outlineLevel="3" x14ac:dyDescent="0.2">
      <c r="A1285" s="136" t="s">
        <v>192</v>
      </c>
      <c r="B1285" s="137" t="s">
        <v>313</v>
      </c>
      <c r="C1285" s="136" t="s">
        <v>994</v>
      </c>
      <c r="D1285" s="138" t="s">
        <v>560</v>
      </c>
      <c r="E1285" s="136" t="s">
        <v>11</v>
      </c>
      <c r="F1285" s="139">
        <v>0</v>
      </c>
      <c r="M1285" s="140"/>
    </row>
    <row r="1286" spans="1:13" outlineLevel="3" x14ac:dyDescent="0.2">
      <c r="A1286" s="136" t="s">
        <v>192</v>
      </c>
      <c r="B1286" s="137" t="s">
        <v>313</v>
      </c>
      <c r="C1286" s="136" t="s">
        <v>994</v>
      </c>
      <c r="D1286" s="138" t="s">
        <v>560</v>
      </c>
      <c r="E1286" s="136" t="s">
        <v>22</v>
      </c>
      <c r="F1286" s="139">
        <v>1563</v>
      </c>
      <c r="M1286" s="140"/>
    </row>
    <row r="1287" spans="1:13" outlineLevel="2" x14ac:dyDescent="0.2">
      <c r="B1287" s="137"/>
      <c r="C1287" s="141" t="s">
        <v>995</v>
      </c>
      <c r="F1287" s="139">
        <f>SUBTOTAL(9,F1282:F1286)</f>
        <v>4066</v>
      </c>
      <c r="M1287" s="140"/>
    </row>
    <row r="1288" spans="1:13" outlineLevel="3" x14ac:dyDescent="0.2">
      <c r="A1288" s="136" t="s">
        <v>192</v>
      </c>
      <c r="B1288" s="137" t="s">
        <v>313</v>
      </c>
      <c r="C1288" s="136" t="s">
        <v>996</v>
      </c>
      <c r="D1288" s="138" t="s">
        <v>560</v>
      </c>
      <c r="E1288" s="136" t="s">
        <v>8</v>
      </c>
      <c r="F1288" s="139">
        <v>89090</v>
      </c>
      <c r="M1288" s="140"/>
    </row>
    <row r="1289" spans="1:13" outlineLevel="3" x14ac:dyDescent="0.2">
      <c r="A1289" s="136" t="s">
        <v>192</v>
      </c>
      <c r="B1289" s="137" t="s">
        <v>313</v>
      </c>
      <c r="C1289" s="136" t="s">
        <v>996</v>
      </c>
      <c r="D1289" s="138" t="s">
        <v>560</v>
      </c>
      <c r="E1289" s="136" t="s">
        <v>9</v>
      </c>
      <c r="F1289" s="139">
        <v>0</v>
      </c>
      <c r="M1289" s="140"/>
    </row>
    <row r="1290" spans="1:13" outlineLevel="3" x14ac:dyDescent="0.2">
      <c r="A1290" s="136" t="s">
        <v>192</v>
      </c>
      <c r="B1290" s="137" t="s">
        <v>313</v>
      </c>
      <c r="C1290" s="136" t="s">
        <v>996</v>
      </c>
      <c r="D1290" s="138" t="s">
        <v>560</v>
      </c>
      <c r="E1290" s="136" t="s">
        <v>10</v>
      </c>
      <c r="F1290" s="139">
        <v>0</v>
      </c>
      <c r="M1290" s="140"/>
    </row>
    <row r="1291" spans="1:13" outlineLevel="3" x14ac:dyDescent="0.2">
      <c r="A1291" s="136" t="s">
        <v>192</v>
      </c>
      <c r="B1291" s="137" t="s">
        <v>313</v>
      </c>
      <c r="C1291" s="136" t="s">
        <v>996</v>
      </c>
      <c r="D1291" s="138" t="s">
        <v>560</v>
      </c>
      <c r="E1291" s="136" t="s">
        <v>11</v>
      </c>
      <c r="F1291" s="139">
        <v>0</v>
      </c>
      <c r="M1291" s="140"/>
    </row>
    <row r="1292" spans="1:13" outlineLevel="3" x14ac:dyDescent="0.2">
      <c r="A1292" s="136" t="s">
        <v>192</v>
      </c>
      <c r="B1292" s="137" t="s">
        <v>313</v>
      </c>
      <c r="C1292" s="136" t="s">
        <v>996</v>
      </c>
      <c r="D1292" s="138" t="s">
        <v>560</v>
      </c>
      <c r="E1292" s="136" t="s">
        <v>22</v>
      </c>
      <c r="F1292" s="139">
        <v>55601</v>
      </c>
      <c r="M1292" s="140"/>
    </row>
    <row r="1293" spans="1:13" outlineLevel="2" x14ac:dyDescent="0.2">
      <c r="B1293" s="137"/>
      <c r="C1293" s="141" t="s">
        <v>997</v>
      </c>
      <c r="F1293" s="139">
        <f>SUBTOTAL(9,F1288:F1292)</f>
        <v>144691</v>
      </c>
      <c r="M1293" s="140"/>
    </row>
    <row r="1294" spans="1:13" outlineLevel="3" x14ac:dyDescent="0.2">
      <c r="A1294" s="136" t="s">
        <v>192</v>
      </c>
      <c r="B1294" s="137" t="s">
        <v>313</v>
      </c>
      <c r="C1294" s="136" t="s">
        <v>998</v>
      </c>
      <c r="D1294" s="138" t="s">
        <v>560</v>
      </c>
      <c r="E1294" s="136" t="s">
        <v>8</v>
      </c>
      <c r="F1294" s="139">
        <v>1771</v>
      </c>
      <c r="M1294" s="140"/>
    </row>
    <row r="1295" spans="1:13" outlineLevel="3" x14ac:dyDescent="0.2">
      <c r="A1295" s="136" t="s">
        <v>192</v>
      </c>
      <c r="B1295" s="137" t="s">
        <v>313</v>
      </c>
      <c r="C1295" s="136" t="s">
        <v>998</v>
      </c>
      <c r="D1295" s="138" t="s">
        <v>560</v>
      </c>
      <c r="E1295" s="136" t="s">
        <v>9</v>
      </c>
      <c r="F1295" s="139">
        <v>0</v>
      </c>
      <c r="M1295" s="140"/>
    </row>
    <row r="1296" spans="1:13" outlineLevel="3" x14ac:dyDescent="0.2">
      <c r="A1296" s="136" t="s">
        <v>192</v>
      </c>
      <c r="B1296" s="137" t="s">
        <v>313</v>
      </c>
      <c r="C1296" s="136" t="s">
        <v>998</v>
      </c>
      <c r="D1296" s="138" t="s">
        <v>560</v>
      </c>
      <c r="E1296" s="136" t="s">
        <v>10</v>
      </c>
      <c r="F1296" s="139">
        <v>0</v>
      </c>
      <c r="M1296" s="140"/>
    </row>
    <row r="1297" spans="1:13" outlineLevel="3" x14ac:dyDescent="0.2">
      <c r="A1297" s="136" t="s">
        <v>192</v>
      </c>
      <c r="B1297" s="137" t="s">
        <v>313</v>
      </c>
      <c r="C1297" s="136" t="s">
        <v>998</v>
      </c>
      <c r="D1297" s="138" t="s">
        <v>560</v>
      </c>
      <c r="E1297" s="136" t="s">
        <v>11</v>
      </c>
      <c r="F1297" s="139">
        <v>0</v>
      </c>
      <c r="M1297" s="140"/>
    </row>
    <row r="1298" spans="1:13" outlineLevel="3" x14ac:dyDescent="0.2">
      <c r="A1298" s="136" t="s">
        <v>192</v>
      </c>
      <c r="B1298" s="137" t="s">
        <v>313</v>
      </c>
      <c r="C1298" s="136" t="s">
        <v>998</v>
      </c>
      <c r="D1298" s="138" t="s">
        <v>560</v>
      </c>
      <c r="E1298" s="136" t="s">
        <v>22</v>
      </c>
      <c r="F1298" s="139">
        <v>1106</v>
      </c>
      <c r="M1298" s="140"/>
    </row>
    <row r="1299" spans="1:13" outlineLevel="2" x14ac:dyDescent="0.2">
      <c r="B1299" s="137"/>
      <c r="C1299" s="141" t="s">
        <v>999</v>
      </c>
      <c r="F1299" s="139">
        <f>SUBTOTAL(9,F1294:F1298)</f>
        <v>2877</v>
      </c>
      <c r="M1299" s="140"/>
    </row>
    <row r="1300" spans="1:13" outlineLevel="3" x14ac:dyDescent="0.2">
      <c r="A1300" s="136" t="s">
        <v>192</v>
      </c>
      <c r="B1300" s="137" t="s">
        <v>313</v>
      </c>
      <c r="C1300" s="136" t="s">
        <v>1000</v>
      </c>
      <c r="D1300" s="138" t="s">
        <v>560</v>
      </c>
      <c r="E1300" s="136" t="s">
        <v>8</v>
      </c>
      <c r="F1300" s="139">
        <v>3562</v>
      </c>
      <c r="M1300" s="140"/>
    </row>
    <row r="1301" spans="1:13" outlineLevel="3" x14ac:dyDescent="0.2">
      <c r="A1301" s="136" t="s">
        <v>192</v>
      </c>
      <c r="B1301" s="137" t="s">
        <v>313</v>
      </c>
      <c r="C1301" s="136" t="s">
        <v>1000</v>
      </c>
      <c r="D1301" s="138" t="s">
        <v>560</v>
      </c>
      <c r="E1301" s="136" t="s">
        <v>9</v>
      </c>
      <c r="F1301" s="139">
        <v>0</v>
      </c>
      <c r="M1301" s="140"/>
    </row>
    <row r="1302" spans="1:13" outlineLevel="3" x14ac:dyDescent="0.2">
      <c r="A1302" s="136" t="s">
        <v>192</v>
      </c>
      <c r="B1302" s="137" t="s">
        <v>313</v>
      </c>
      <c r="C1302" s="136" t="s">
        <v>1000</v>
      </c>
      <c r="D1302" s="138" t="s">
        <v>560</v>
      </c>
      <c r="E1302" s="136" t="s">
        <v>10</v>
      </c>
      <c r="F1302" s="139">
        <v>0</v>
      </c>
      <c r="M1302" s="140"/>
    </row>
    <row r="1303" spans="1:13" outlineLevel="3" x14ac:dyDescent="0.2">
      <c r="A1303" s="136" t="s">
        <v>192</v>
      </c>
      <c r="B1303" s="137" t="s">
        <v>313</v>
      </c>
      <c r="C1303" s="136" t="s">
        <v>1000</v>
      </c>
      <c r="D1303" s="138" t="s">
        <v>560</v>
      </c>
      <c r="E1303" s="136" t="s">
        <v>11</v>
      </c>
      <c r="F1303" s="139">
        <v>0</v>
      </c>
      <c r="M1303" s="140"/>
    </row>
    <row r="1304" spans="1:13" outlineLevel="3" x14ac:dyDescent="0.2">
      <c r="A1304" s="136" t="s">
        <v>192</v>
      </c>
      <c r="B1304" s="137" t="s">
        <v>313</v>
      </c>
      <c r="C1304" s="136" t="s">
        <v>1000</v>
      </c>
      <c r="D1304" s="138" t="s">
        <v>560</v>
      </c>
      <c r="E1304" s="136" t="s">
        <v>22</v>
      </c>
      <c r="F1304" s="139">
        <v>2223</v>
      </c>
      <c r="M1304" s="140"/>
    </row>
    <row r="1305" spans="1:13" outlineLevel="2" x14ac:dyDescent="0.2">
      <c r="B1305" s="137"/>
      <c r="C1305" s="141" t="s">
        <v>1001</v>
      </c>
      <c r="F1305" s="139">
        <f>SUBTOTAL(9,F1300:F1304)</f>
        <v>5785</v>
      </c>
      <c r="M1305" s="140"/>
    </row>
    <row r="1306" spans="1:13" outlineLevel="3" x14ac:dyDescent="0.2">
      <c r="A1306" s="136" t="s">
        <v>192</v>
      </c>
      <c r="B1306" s="137" t="s">
        <v>313</v>
      </c>
      <c r="C1306" s="136" t="s">
        <v>1002</v>
      </c>
      <c r="D1306" s="138" t="s">
        <v>560</v>
      </c>
      <c r="E1306" s="136" t="s">
        <v>8</v>
      </c>
      <c r="F1306" s="139">
        <v>85256</v>
      </c>
      <c r="M1306" s="140"/>
    </row>
    <row r="1307" spans="1:13" outlineLevel="3" x14ac:dyDescent="0.2">
      <c r="A1307" s="136" t="s">
        <v>192</v>
      </c>
      <c r="B1307" s="137" t="s">
        <v>313</v>
      </c>
      <c r="C1307" s="136" t="s">
        <v>1002</v>
      </c>
      <c r="D1307" s="138" t="s">
        <v>560</v>
      </c>
      <c r="E1307" s="136" t="s">
        <v>9</v>
      </c>
      <c r="F1307" s="139">
        <v>0</v>
      </c>
      <c r="M1307" s="140"/>
    </row>
    <row r="1308" spans="1:13" outlineLevel="3" x14ac:dyDescent="0.2">
      <c r="A1308" s="136" t="s">
        <v>192</v>
      </c>
      <c r="B1308" s="137" t="s">
        <v>313</v>
      </c>
      <c r="C1308" s="136" t="s">
        <v>1002</v>
      </c>
      <c r="D1308" s="138" t="s">
        <v>560</v>
      </c>
      <c r="E1308" s="136" t="s">
        <v>10</v>
      </c>
      <c r="F1308" s="139">
        <v>0</v>
      </c>
      <c r="M1308" s="140"/>
    </row>
    <row r="1309" spans="1:13" outlineLevel="3" x14ac:dyDescent="0.2">
      <c r="A1309" s="136" t="s">
        <v>192</v>
      </c>
      <c r="B1309" s="137" t="s">
        <v>313</v>
      </c>
      <c r="C1309" s="136" t="s">
        <v>1002</v>
      </c>
      <c r="D1309" s="138" t="s">
        <v>560</v>
      </c>
      <c r="E1309" s="136" t="s">
        <v>11</v>
      </c>
      <c r="F1309" s="139">
        <v>0</v>
      </c>
      <c r="M1309" s="140"/>
    </row>
    <row r="1310" spans="1:13" outlineLevel="3" x14ac:dyDescent="0.2">
      <c r="A1310" s="136" t="s">
        <v>192</v>
      </c>
      <c r="B1310" s="137" t="s">
        <v>313</v>
      </c>
      <c r="C1310" s="136" t="s">
        <v>1002</v>
      </c>
      <c r="D1310" s="138" t="s">
        <v>560</v>
      </c>
      <c r="E1310" s="136" t="s">
        <v>22</v>
      </c>
      <c r="F1310" s="139">
        <v>53208</v>
      </c>
      <c r="M1310" s="140"/>
    </row>
    <row r="1311" spans="1:13" outlineLevel="2" x14ac:dyDescent="0.2">
      <c r="B1311" s="137"/>
      <c r="C1311" s="141" t="s">
        <v>1003</v>
      </c>
      <c r="F1311" s="139">
        <f>SUBTOTAL(9,F1306:F1310)</f>
        <v>138464</v>
      </c>
      <c r="M1311" s="140"/>
    </row>
    <row r="1312" spans="1:13" outlineLevel="3" x14ac:dyDescent="0.2">
      <c r="A1312" s="136" t="s">
        <v>192</v>
      </c>
      <c r="B1312" s="137" t="s">
        <v>313</v>
      </c>
      <c r="C1312" s="136" t="s">
        <v>1004</v>
      </c>
      <c r="D1312" s="138" t="s">
        <v>560</v>
      </c>
      <c r="E1312" s="136" t="s">
        <v>8</v>
      </c>
      <c r="F1312" s="139">
        <v>5590</v>
      </c>
      <c r="M1312" s="140"/>
    </row>
    <row r="1313" spans="1:13" outlineLevel="3" x14ac:dyDescent="0.2">
      <c r="A1313" s="136" t="s">
        <v>192</v>
      </c>
      <c r="B1313" s="137" t="s">
        <v>313</v>
      </c>
      <c r="C1313" s="136" t="s">
        <v>1004</v>
      </c>
      <c r="D1313" s="138" t="s">
        <v>560</v>
      </c>
      <c r="E1313" s="136" t="s">
        <v>9</v>
      </c>
      <c r="F1313" s="139">
        <v>0</v>
      </c>
      <c r="M1313" s="140"/>
    </row>
    <row r="1314" spans="1:13" outlineLevel="3" x14ac:dyDescent="0.2">
      <c r="A1314" s="136" t="s">
        <v>192</v>
      </c>
      <c r="B1314" s="137" t="s">
        <v>313</v>
      </c>
      <c r="C1314" s="136" t="s">
        <v>1004</v>
      </c>
      <c r="D1314" s="138" t="s">
        <v>560</v>
      </c>
      <c r="E1314" s="136" t="s">
        <v>10</v>
      </c>
      <c r="F1314" s="139">
        <v>0</v>
      </c>
      <c r="M1314" s="140"/>
    </row>
    <row r="1315" spans="1:13" outlineLevel="3" x14ac:dyDescent="0.2">
      <c r="A1315" s="136" t="s">
        <v>192</v>
      </c>
      <c r="B1315" s="137" t="s">
        <v>313</v>
      </c>
      <c r="C1315" s="136" t="s">
        <v>1004</v>
      </c>
      <c r="D1315" s="138" t="s">
        <v>560</v>
      </c>
      <c r="E1315" s="136" t="s">
        <v>11</v>
      </c>
      <c r="F1315" s="139">
        <v>0</v>
      </c>
      <c r="M1315" s="140"/>
    </row>
    <row r="1316" spans="1:13" outlineLevel="3" x14ac:dyDescent="0.2">
      <c r="A1316" s="136" t="s">
        <v>192</v>
      </c>
      <c r="B1316" s="137" t="s">
        <v>313</v>
      </c>
      <c r="C1316" s="136" t="s">
        <v>1004</v>
      </c>
      <c r="D1316" s="138" t="s">
        <v>560</v>
      </c>
      <c r="E1316" s="136" t="s">
        <v>22</v>
      </c>
      <c r="F1316" s="139">
        <v>3489</v>
      </c>
      <c r="M1316" s="140"/>
    </row>
    <row r="1317" spans="1:13" outlineLevel="2" x14ac:dyDescent="0.2">
      <c r="B1317" s="137"/>
      <c r="C1317" s="141" t="s">
        <v>1005</v>
      </c>
      <c r="F1317" s="139">
        <f>SUBTOTAL(9,F1312:F1316)</f>
        <v>9079</v>
      </c>
      <c r="M1317" s="140"/>
    </row>
    <row r="1318" spans="1:13" outlineLevel="3" x14ac:dyDescent="0.2">
      <c r="A1318" s="136" t="s">
        <v>192</v>
      </c>
      <c r="B1318" s="137" t="s">
        <v>313</v>
      </c>
      <c r="C1318" s="136" t="s">
        <v>1006</v>
      </c>
      <c r="D1318" s="138" t="s">
        <v>560</v>
      </c>
      <c r="E1318" s="136" t="s">
        <v>8</v>
      </c>
      <c r="F1318" s="139">
        <v>9164</v>
      </c>
      <c r="M1318" s="140"/>
    </row>
    <row r="1319" spans="1:13" outlineLevel="3" x14ac:dyDescent="0.2">
      <c r="A1319" s="136" t="s">
        <v>192</v>
      </c>
      <c r="B1319" s="137" t="s">
        <v>313</v>
      </c>
      <c r="C1319" s="136" t="s">
        <v>1006</v>
      </c>
      <c r="D1319" s="138" t="s">
        <v>560</v>
      </c>
      <c r="E1319" s="136" t="s">
        <v>9</v>
      </c>
      <c r="F1319" s="139">
        <v>0</v>
      </c>
      <c r="M1319" s="140"/>
    </row>
    <row r="1320" spans="1:13" outlineLevel="3" x14ac:dyDescent="0.2">
      <c r="A1320" s="136" t="s">
        <v>192</v>
      </c>
      <c r="B1320" s="137" t="s">
        <v>313</v>
      </c>
      <c r="C1320" s="136" t="s">
        <v>1006</v>
      </c>
      <c r="D1320" s="138" t="s">
        <v>560</v>
      </c>
      <c r="E1320" s="136" t="s">
        <v>10</v>
      </c>
      <c r="F1320" s="139">
        <v>0</v>
      </c>
      <c r="M1320" s="140"/>
    </row>
    <row r="1321" spans="1:13" outlineLevel="3" x14ac:dyDescent="0.2">
      <c r="A1321" s="136" t="s">
        <v>192</v>
      </c>
      <c r="B1321" s="137" t="s">
        <v>313</v>
      </c>
      <c r="C1321" s="136" t="s">
        <v>1006</v>
      </c>
      <c r="D1321" s="138" t="s">
        <v>560</v>
      </c>
      <c r="E1321" s="136" t="s">
        <v>11</v>
      </c>
      <c r="F1321" s="139">
        <v>0</v>
      </c>
      <c r="M1321" s="140"/>
    </row>
    <row r="1322" spans="1:13" outlineLevel="3" x14ac:dyDescent="0.2">
      <c r="A1322" s="136" t="s">
        <v>192</v>
      </c>
      <c r="B1322" s="137" t="s">
        <v>313</v>
      </c>
      <c r="C1322" s="136" t="s">
        <v>1006</v>
      </c>
      <c r="D1322" s="138" t="s">
        <v>560</v>
      </c>
      <c r="E1322" s="136" t="s">
        <v>22</v>
      </c>
      <c r="F1322" s="139">
        <v>5719</v>
      </c>
      <c r="M1322" s="140"/>
    </row>
    <row r="1323" spans="1:13" outlineLevel="2" x14ac:dyDescent="0.2">
      <c r="B1323" s="137"/>
      <c r="C1323" s="141" t="s">
        <v>1007</v>
      </c>
      <c r="F1323" s="139">
        <f>SUBTOTAL(9,F1318:F1322)</f>
        <v>14883</v>
      </c>
      <c r="M1323" s="140"/>
    </row>
    <row r="1324" spans="1:13" outlineLevel="3" x14ac:dyDescent="0.2">
      <c r="A1324" s="136" t="s">
        <v>192</v>
      </c>
      <c r="B1324" s="137" t="s">
        <v>313</v>
      </c>
      <c r="C1324" s="136" t="s">
        <v>1008</v>
      </c>
      <c r="D1324" s="138" t="s">
        <v>560</v>
      </c>
      <c r="E1324" s="136" t="s">
        <v>8</v>
      </c>
      <c r="F1324" s="139">
        <v>0</v>
      </c>
      <c r="M1324" s="140"/>
    </row>
    <row r="1325" spans="1:13" outlineLevel="3" x14ac:dyDescent="0.2">
      <c r="A1325" s="136" t="s">
        <v>192</v>
      </c>
      <c r="B1325" s="137" t="s">
        <v>313</v>
      </c>
      <c r="C1325" s="136" t="s">
        <v>1008</v>
      </c>
      <c r="D1325" s="138" t="s">
        <v>560</v>
      </c>
      <c r="E1325" s="136" t="s">
        <v>9</v>
      </c>
      <c r="F1325" s="139">
        <v>0</v>
      </c>
      <c r="M1325" s="140"/>
    </row>
    <row r="1326" spans="1:13" outlineLevel="3" x14ac:dyDescent="0.2">
      <c r="A1326" s="136" t="s">
        <v>192</v>
      </c>
      <c r="B1326" s="137" t="s">
        <v>313</v>
      </c>
      <c r="C1326" s="136" t="s">
        <v>1008</v>
      </c>
      <c r="D1326" s="138" t="s">
        <v>560</v>
      </c>
      <c r="E1326" s="136" t="s">
        <v>10</v>
      </c>
      <c r="F1326" s="139">
        <v>0</v>
      </c>
      <c r="M1326" s="140"/>
    </row>
    <row r="1327" spans="1:13" outlineLevel="3" x14ac:dyDescent="0.2">
      <c r="A1327" s="136" t="s">
        <v>192</v>
      </c>
      <c r="B1327" s="137" t="s">
        <v>313</v>
      </c>
      <c r="C1327" s="136" t="s">
        <v>1008</v>
      </c>
      <c r="D1327" s="138" t="s">
        <v>560</v>
      </c>
      <c r="E1327" s="136" t="s">
        <v>11</v>
      </c>
      <c r="F1327" s="139">
        <v>0</v>
      </c>
      <c r="M1327" s="140"/>
    </row>
    <row r="1328" spans="1:13" outlineLevel="3" x14ac:dyDescent="0.2">
      <c r="A1328" s="136" t="s">
        <v>192</v>
      </c>
      <c r="B1328" s="137" t="s">
        <v>313</v>
      </c>
      <c r="C1328" s="136" t="s">
        <v>1008</v>
      </c>
      <c r="D1328" s="138" t="s">
        <v>560</v>
      </c>
      <c r="E1328" s="136" t="s">
        <v>22</v>
      </c>
      <c r="F1328" s="139">
        <v>0</v>
      </c>
      <c r="M1328" s="140"/>
    </row>
    <row r="1329" spans="1:13" outlineLevel="2" x14ac:dyDescent="0.2">
      <c r="B1329" s="137"/>
      <c r="C1329" s="141" t="s">
        <v>1009</v>
      </c>
      <c r="F1329" s="139">
        <f>SUBTOTAL(9,F1324:F1328)</f>
        <v>0</v>
      </c>
      <c r="M1329" s="140"/>
    </row>
    <row r="1330" spans="1:13" outlineLevel="3" x14ac:dyDescent="0.2">
      <c r="A1330" s="136" t="s">
        <v>192</v>
      </c>
      <c r="B1330" s="137" t="s">
        <v>313</v>
      </c>
      <c r="C1330" s="136" t="s">
        <v>1010</v>
      </c>
      <c r="D1330" s="138" t="s">
        <v>560</v>
      </c>
      <c r="E1330" s="136" t="s">
        <v>8</v>
      </c>
      <c r="F1330" s="139">
        <v>0</v>
      </c>
      <c r="M1330" s="140"/>
    </row>
    <row r="1331" spans="1:13" outlineLevel="3" x14ac:dyDescent="0.2">
      <c r="A1331" s="136" t="s">
        <v>192</v>
      </c>
      <c r="B1331" s="137" t="s">
        <v>313</v>
      </c>
      <c r="C1331" s="136" t="s">
        <v>1010</v>
      </c>
      <c r="D1331" s="138" t="s">
        <v>560</v>
      </c>
      <c r="E1331" s="136" t="s">
        <v>9</v>
      </c>
      <c r="F1331" s="139">
        <v>0</v>
      </c>
      <c r="M1331" s="140"/>
    </row>
    <row r="1332" spans="1:13" outlineLevel="3" x14ac:dyDescent="0.2">
      <c r="A1332" s="136" t="s">
        <v>192</v>
      </c>
      <c r="B1332" s="137" t="s">
        <v>313</v>
      </c>
      <c r="C1332" s="136" t="s">
        <v>1010</v>
      </c>
      <c r="D1332" s="138" t="s">
        <v>560</v>
      </c>
      <c r="E1332" s="136" t="s">
        <v>10</v>
      </c>
      <c r="F1332" s="139">
        <v>0</v>
      </c>
      <c r="M1332" s="140"/>
    </row>
    <row r="1333" spans="1:13" outlineLevel="3" x14ac:dyDescent="0.2">
      <c r="A1333" s="136" t="s">
        <v>192</v>
      </c>
      <c r="B1333" s="137" t="s">
        <v>313</v>
      </c>
      <c r="C1333" s="136" t="s">
        <v>1010</v>
      </c>
      <c r="D1333" s="138" t="s">
        <v>560</v>
      </c>
      <c r="E1333" s="136" t="s">
        <v>11</v>
      </c>
      <c r="F1333" s="139">
        <v>0</v>
      </c>
      <c r="M1333" s="140"/>
    </row>
    <row r="1334" spans="1:13" outlineLevel="3" x14ac:dyDescent="0.2">
      <c r="A1334" s="136" t="s">
        <v>192</v>
      </c>
      <c r="B1334" s="137" t="s">
        <v>313</v>
      </c>
      <c r="C1334" s="136" t="s">
        <v>1010</v>
      </c>
      <c r="D1334" s="138" t="s">
        <v>560</v>
      </c>
      <c r="E1334" s="136" t="s">
        <v>22</v>
      </c>
      <c r="F1334" s="139">
        <v>0</v>
      </c>
      <c r="M1334" s="140"/>
    </row>
    <row r="1335" spans="1:13" outlineLevel="2" x14ac:dyDescent="0.2">
      <c r="B1335" s="137"/>
      <c r="C1335" s="141" t="s">
        <v>1011</v>
      </c>
      <c r="F1335" s="139">
        <f>SUBTOTAL(9,F1330:F1334)</f>
        <v>0</v>
      </c>
      <c r="M1335" s="140"/>
    </row>
    <row r="1336" spans="1:13" outlineLevel="3" x14ac:dyDescent="0.2">
      <c r="A1336" s="136" t="s">
        <v>192</v>
      </c>
      <c r="B1336" s="137" t="s">
        <v>313</v>
      </c>
      <c r="C1336" s="136" t="s">
        <v>1012</v>
      </c>
      <c r="D1336" s="138" t="s">
        <v>560</v>
      </c>
      <c r="E1336" s="136" t="s">
        <v>8</v>
      </c>
      <c r="F1336" s="139">
        <v>0</v>
      </c>
      <c r="M1336" s="140"/>
    </row>
    <row r="1337" spans="1:13" outlineLevel="3" x14ac:dyDescent="0.2">
      <c r="A1337" s="136" t="s">
        <v>192</v>
      </c>
      <c r="B1337" s="137" t="s">
        <v>313</v>
      </c>
      <c r="C1337" s="136" t="s">
        <v>1012</v>
      </c>
      <c r="D1337" s="138" t="s">
        <v>560</v>
      </c>
      <c r="E1337" s="136" t="s">
        <v>9</v>
      </c>
      <c r="F1337" s="139">
        <v>0</v>
      </c>
      <c r="M1337" s="140"/>
    </row>
    <row r="1338" spans="1:13" outlineLevel="3" x14ac:dyDescent="0.2">
      <c r="A1338" s="136" t="s">
        <v>192</v>
      </c>
      <c r="B1338" s="137" t="s">
        <v>313</v>
      </c>
      <c r="C1338" s="136" t="s">
        <v>1012</v>
      </c>
      <c r="D1338" s="138" t="s">
        <v>560</v>
      </c>
      <c r="E1338" s="136" t="s">
        <v>10</v>
      </c>
      <c r="F1338" s="139">
        <v>0</v>
      </c>
      <c r="M1338" s="140"/>
    </row>
    <row r="1339" spans="1:13" outlineLevel="3" x14ac:dyDescent="0.2">
      <c r="A1339" s="136" t="s">
        <v>192</v>
      </c>
      <c r="B1339" s="137" t="s">
        <v>313</v>
      </c>
      <c r="C1339" s="136" t="s">
        <v>1012</v>
      </c>
      <c r="D1339" s="138" t="s">
        <v>560</v>
      </c>
      <c r="E1339" s="136" t="s">
        <v>11</v>
      </c>
      <c r="F1339" s="139">
        <v>0</v>
      </c>
      <c r="M1339" s="140"/>
    </row>
    <row r="1340" spans="1:13" outlineLevel="3" x14ac:dyDescent="0.2">
      <c r="A1340" s="136" t="s">
        <v>192</v>
      </c>
      <c r="B1340" s="137" t="s">
        <v>313</v>
      </c>
      <c r="C1340" s="136" t="s">
        <v>1012</v>
      </c>
      <c r="D1340" s="138" t="s">
        <v>560</v>
      </c>
      <c r="E1340" s="136" t="s">
        <v>22</v>
      </c>
      <c r="F1340" s="139">
        <v>0</v>
      </c>
      <c r="M1340" s="140"/>
    </row>
    <row r="1341" spans="1:13" outlineLevel="2" x14ac:dyDescent="0.2">
      <c r="B1341" s="137"/>
      <c r="C1341" s="141" t="s">
        <v>1013</v>
      </c>
      <c r="F1341" s="139">
        <f>SUBTOTAL(9,F1336:F1340)</f>
        <v>0</v>
      </c>
      <c r="M1341" s="140"/>
    </row>
    <row r="1342" spans="1:13" outlineLevel="1" x14ac:dyDescent="0.2">
      <c r="B1342" s="142" t="s">
        <v>1014</v>
      </c>
      <c r="F1342" s="139">
        <f>SUBTOTAL(9,F1264:F1340)</f>
        <v>337338</v>
      </c>
      <c r="M1342" s="140"/>
    </row>
    <row r="1343" spans="1:13" outlineLevel="3" x14ac:dyDescent="0.2">
      <c r="A1343" s="136" t="s">
        <v>192</v>
      </c>
      <c r="B1343" s="137" t="s">
        <v>191</v>
      </c>
      <c r="C1343" s="136" t="s">
        <v>1015</v>
      </c>
      <c r="D1343" s="138" t="s">
        <v>560</v>
      </c>
      <c r="E1343" s="136" t="s">
        <v>8</v>
      </c>
      <c r="F1343" s="139">
        <v>94485</v>
      </c>
      <c r="M1343" s="140"/>
    </row>
    <row r="1344" spans="1:13" outlineLevel="3" x14ac:dyDescent="0.2">
      <c r="A1344" s="136" t="s">
        <v>192</v>
      </c>
      <c r="B1344" s="137" t="s">
        <v>191</v>
      </c>
      <c r="C1344" s="136" t="s">
        <v>1015</v>
      </c>
      <c r="D1344" s="138" t="s">
        <v>560</v>
      </c>
      <c r="E1344" s="136" t="s">
        <v>9</v>
      </c>
      <c r="F1344" s="139">
        <v>0</v>
      </c>
      <c r="M1344" s="140"/>
    </row>
    <row r="1345" spans="1:13" outlineLevel="3" x14ac:dyDescent="0.2">
      <c r="A1345" s="136" t="s">
        <v>192</v>
      </c>
      <c r="B1345" s="137" t="s">
        <v>191</v>
      </c>
      <c r="C1345" s="136" t="s">
        <v>1015</v>
      </c>
      <c r="D1345" s="138" t="s">
        <v>560</v>
      </c>
      <c r="E1345" s="136" t="s">
        <v>10</v>
      </c>
      <c r="F1345" s="139">
        <v>0</v>
      </c>
      <c r="M1345" s="140"/>
    </row>
    <row r="1346" spans="1:13" outlineLevel="3" x14ac:dyDescent="0.2">
      <c r="A1346" s="136" t="s">
        <v>192</v>
      </c>
      <c r="B1346" s="137" t="s">
        <v>191</v>
      </c>
      <c r="C1346" s="136" t="s">
        <v>1015</v>
      </c>
      <c r="D1346" s="138" t="s">
        <v>560</v>
      </c>
      <c r="E1346" s="136" t="s">
        <v>11</v>
      </c>
      <c r="F1346" s="139">
        <v>0</v>
      </c>
      <c r="M1346" s="140"/>
    </row>
    <row r="1347" spans="1:13" outlineLevel="3" x14ac:dyDescent="0.2">
      <c r="A1347" s="136" t="s">
        <v>192</v>
      </c>
      <c r="B1347" s="137" t="s">
        <v>191</v>
      </c>
      <c r="C1347" s="136" t="s">
        <v>1015</v>
      </c>
      <c r="D1347" s="138" t="s">
        <v>560</v>
      </c>
      <c r="E1347" s="136" t="s">
        <v>22</v>
      </c>
      <c r="F1347" s="139">
        <v>58965</v>
      </c>
      <c r="M1347" s="140"/>
    </row>
    <row r="1348" spans="1:13" outlineLevel="2" x14ac:dyDescent="0.2">
      <c r="B1348" s="137"/>
      <c r="C1348" s="141" t="s">
        <v>1016</v>
      </c>
      <c r="F1348" s="139">
        <f>SUBTOTAL(9,F1343:F1347)</f>
        <v>153450</v>
      </c>
      <c r="M1348" s="140"/>
    </row>
    <row r="1349" spans="1:13" outlineLevel="1" x14ac:dyDescent="0.2">
      <c r="B1349" s="142" t="s">
        <v>1017</v>
      </c>
      <c r="F1349" s="139">
        <f>SUBTOTAL(9,F1343:F1347)</f>
        <v>153450</v>
      </c>
      <c r="M1349" s="140"/>
    </row>
    <row r="1350" spans="1:13" outlineLevel="3" x14ac:dyDescent="0.2">
      <c r="A1350" s="136" t="s">
        <v>192</v>
      </c>
      <c r="B1350" s="137" t="s">
        <v>161</v>
      </c>
      <c r="C1350" s="136" t="s">
        <v>563</v>
      </c>
      <c r="D1350" s="138" t="s">
        <v>560</v>
      </c>
      <c r="E1350" s="136" t="s">
        <v>22</v>
      </c>
      <c r="F1350" s="139">
        <v>985</v>
      </c>
      <c r="M1350" s="140"/>
    </row>
    <row r="1351" spans="1:13" outlineLevel="2" x14ac:dyDescent="0.2">
      <c r="B1351" s="137"/>
      <c r="C1351" s="141" t="s">
        <v>564</v>
      </c>
      <c r="F1351" s="139">
        <f>SUBTOTAL(9,F1350:F1350)</f>
        <v>985</v>
      </c>
      <c r="M1351" s="140"/>
    </row>
    <row r="1352" spans="1:13" outlineLevel="1" x14ac:dyDescent="0.2">
      <c r="B1352" s="142" t="s">
        <v>1018</v>
      </c>
      <c r="F1352" s="139">
        <f>SUBTOTAL(9,F1350:F1350)</f>
        <v>985</v>
      </c>
      <c r="M1352" s="140"/>
    </row>
    <row r="1353" spans="1:13" outlineLevel="3" x14ac:dyDescent="0.2">
      <c r="A1353" s="136" t="s">
        <v>270</v>
      </c>
      <c r="B1353" s="137" t="s">
        <v>269</v>
      </c>
      <c r="C1353" s="136" t="s">
        <v>1019</v>
      </c>
      <c r="D1353" s="138" t="s">
        <v>577</v>
      </c>
      <c r="E1353" s="136" t="s">
        <v>8</v>
      </c>
      <c r="F1353" s="139">
        <v>99</v>
      </c>
      <c r="M1353" s="140"/>
    </row>
    <row r="1354" spans="1:13" outlineLevel="2" x14ac:dyDescent="0.2">
      <c r="B1354" s="137"/>
      <c r="C1354" s="141" t="s">
        <v>1020</v>
      </c>
      <c r="F1354" s="139">
        <f>SUBTOTAL(9,F1353:F1353)</f>
        <v>99</v>
      </c>
      <c r="M1354" s="140"/>
    </row>
    <row r="1355" spans="1:13" outlineLevel="1" x14ac:dyDescent="0.2">
      <c r="B1355" s="142" t="s">
        <v>1021</v>
      </c>
      <c r="F1355" s="139">
        <f>SUBTOTAL(9,F1353:F1353)</f>
        <v>99</v>
      </c>
      <c r="M1355" s="140"/>
    </row>
    <row r="1356" spans="1:13" outlineLevel="3" x14ac:dyDescent="0.2">
      <c r="A1356" s="136" t="s">
        <v>36</v>
      </c>
      <c r="B1356" s="137" t="s">
        <v>35</v>
      </c>
      <c r="C1356" s="136" t="s">
        <v>815</v>
      </c>
      <c r="D1356" s="138" t="s">
        <v>560</v>
      </c>
      <c r="E1356" s="136" t="s">
        <v>22</v>
      </c>
      <c r="F1356" s="139">
        <v>51150</v>
      </c>
      <c r="M1356" s="140"/>
    </row>
    <row r="1357" spans="1:13" outlineLevel="2" x14ac:dyDescent="0.2">
      <c r="B1357" s="137"/>
      <c r="C1357" s="141" t="s">
        <v>816</v>
      </c>
      <c r="F1357" s="139">
        <f>SUBTOTAL(9,F1356:F1356)</f>
        <v>51150</v>
      </c>
      <c r="M1357" s="140"/>
    </row>
    <row r="1358" spans="1:13" outlineLevel="1" x14ac:dyDescent="0.2">
      <c r="B1358" s="142" t="s">
        <v>1022</v>
      </c>
      <c r="F1358" s="139">
        <f>SUBTOTAL(9,F1356:F1356)</f>
        <v>51150</v>
      </c>
      <c r="M1358" s="140"/>
    </row>
    <row r="1359" spans="1:13" outlineLevel="3" x14ac:dyDescent="0.2">
      <c r="A1359" s="136" t="s">
        <v>36</v>
      </c>
      <c r="B1359" s="137" t="s">
        <v>37</v>
      </c>
      <c r="C1359" s="136" t="s">
        <v>1023</v>
      </c>
      <c r="D1359" s="138" t="s">
        <v>560</v>
      </c>
      <c r="E1359" s="136" t="s">
        <v>19</v>
      </c>
      <c r="F1359" s="139">
        <v>10000</v>
      </c>
      <c r="M1359" s="140"/>
    </row>
    <row r="1360" spans="1:13" outlineLevel="2" x14ac:dyDescent="0.2">
      <c r="B1360" s="137"/>
      <c r="C1360" s="141" t="s">
        <v>1024</v>
      </c>
      <c r="F1360" s="139">
        <f>SUBTOTAL(9,F1359:F1359)</f>
        <v>10000</v>
      </c>
      <c r="M1360" s="140"/>
    </row>
    <row r="1361" spans="1:13" outlineLevel="1" x14ac:dyDescent="0.2">
      <c r="B1361" s="142" t="s">
        <v>1025</v>
      </c>
      <c r="F1361" s="139">
        <f>SUBTOTAL(9,F1359:F1359)</f>
        <v>10000</v>
      </c>
      <c r="M1361" s="140"/>
    </row>
    <row r="1362" spans="1:13" outlineLevel="3" x14ac:dyDescent="0.2">
      <c r="A1362" s="136" t="s">
        <v>163</v>
      </c>
      <c r="B1362" s="137" t="s">
        <v>162</v>
      </c>
      <c r="C1362" s="136" t="s">
        <v>566</v>
      </c>
      <c r="D1362" s="138" t="s">
        <v>560</v>
      </c>
      <c r="E1362" s="136" t="s">
        <v>22</v>
      </c>
      <c r="F1362" s="139">
        <v>3975</v>
      </c>
      <c r="M1362" s="140"/>
    </row>
    <row r="1363" spans="1:13" outlineLevel="2" x14ac:dyDescent="0.2">
      <c r="B1363" s="137"/>
      <c r="C1363" s="141" t="s">
        <v>567</v>
      </c>
      <c r="F1363" s="139">
        <f>SUBTOTAL(9,F1362:F1362)</f>
        <v>3975</v>
      </c>
      <c r="M1363" s="140"/>
    </row>
    <row r="1364" spans="1:13" outlineLevel="1" x14ac:dyDescent="0.2">
      <c r="B1364" s="142" t="s">
        <v>1026</v>
      </c>
      <c r="F1364" s="139">
        <f>SUBTOTAL(9,F1362:F1362)</f>
        <v>3975</v>
      </c>
      <c r="M1364" s="140"/>
    </row>
    <row r="1365" spans="1:13" outlineLevel="3" x14ac:dyDescent="0.2">
      <c r="A1365" s="136" t="s">
        <v>163</v>
      </c>
      <c r="B1365" s="137" t="s">
        <v>164</v>
      </c>
      <c r="C1365" s="136" t="s">
        <v>563</v>
      </c>
      <c r="D1365" s="138" t="s">
        <v>560</v>
      </c>
      <c r="E1365" s="136" t="s">
        <v>22</v>
      </c>
      <c r="F1365" s="139">
        <v>820</v>
      </c>
      <c r="M1365" s="140"/>
    </row>
    <row r="1366" spans="1:13" outlineLevel="2" x14ac:dyDescent="0.2">
      <c r="B1366" s="137"/>
      <c r="C1366" s="141" t="s">
        <v>564</v>
      </c>
      <c r="F1366" s="139">
        <f>SUBTOTAL(9,F1365:F1365)</f>
        <v>820</v>
      </c>
      <c r="M1366" s="140"/>
    </row>
    <row r="1367" spans="1:13" outlineLevel="1" x14ac:dyDescent="0.2">
      <c r="B1367" s="142" t="s">
        <v>1027</v>
      </c>
      <c r="F1367" s="139">
        <f>SUBTOTAL(9,F1365:F1365)</f>
        <v>820</v>
      </c>
      <c r="M1367" s="140"/>
    </row>
    <row r="1368" spans="1:13" outlineLevel="3" x14ac:dyDescent="0.2">
      <c r="A1368" s="136" t="s">
        <v>163</v>
      </c>
      <c r="B1368" s="137" t="s">
        <v>165</v>
      </c>
      <c r="C1368" s="136" t="s">
        <v>559</v>
      </c>
      <c r="D1368" s="138" t="s">
        <v>560</v>
      </c>
      <c r="E1368" s="136" t="s">
        <v>8</v>
      </c>
      <c r="F1368" s="139">
        <v>25860</v>
      </c>
      <c r="M1368" s="140"/>
    </row>
    <row r="1369" spans="1:13" outlineLevel="3" x14ac:dyDescent="0.2">
      <c r="A1369" s="136" t="s">
        <v>163</v>
      </c>
      <c r="B1369" s="137" t="s">
        <v>165</v>
      </c>
      <c r="C1369" s="136" t="s">
        <v>559</v>
      </c>
      <c r="D1369" s="138" t="s">
        <v>560</v>
      </c>
      <c r="E1369" s="136" t="s">
        <v>9</v>
      </c>
      <c r="F1369" s="139">
        <v>0</v>
      </c>
      <c r="M1369" s="140"/>
    </row>
    <row r="1370" spans="1:13" outlineLevel="3" x14ac:dyDescent="0.2">
      <c r="A1370" s="136" t="s">
        <v>163</v>
      </c>
      <c r="B1370" s="137" t="s">
        <v>165</v>
      </c>
      <c r="C1370" s="136" t="s">
        <v>559</v>
      </c>
      <c r="D1370" s="138" t="s">
        <v>560</v>
      </c>
      <c r="E1370" s="136" t="s">
        <v>10</v>
      </c>
      <c r="F1370" s="139">
        <v>0</v>
      </c>
      <c r="M1370" s="140"/>
    </row>
    <row r="1371" spans="1:13" outlineLevel="3" x14ac:dyDescent="0.2">
      <c r="A1371" s="136" t="s">
        <v>163</v>
      </c>
      <c r="B1371" s="137" t="s">
        <v>165</v>
      </c>
      <c r="C1371" s="136" t="s">
        <v>559</v>
      </c>
      <c r="D1371" s="138" t="s">
        <v>560</v>
      </c>
      <c r="E1371" s="136" t="s">
        <v>11</v>
      </c>
      <c r="F1371" s="139">
        <v>0</v>
      </c>
      <c r="M1371" s="140"/>
    </row>
    <row r="1372" spans="1:13" outlineLevel="3" x14ac:dyDescent="0.2">
      <c r="A1372" s="136" t="s">
        <v>163</v>
      </c>
      <c r="B1372" s="137" t="s">
        <v>165</v>
      </c>
      <c r="C1372" s="136" t="s">
        <v>559</v>
      </c>
      <c r="D1372" s="138" t="s">
        <v>560</v>
      </c>
      <c r="E1372" s="136" t="s">
        <v>22</v>
      </c>
      <c r="F1372" s="139">
        <v>16140</v>
      </c>
      <c r="M1372" s="140"/>
    </row>
    <row r="1373" spans="1:13" outlineLevel="2" x14ac:dyDescent="0.2">
      <c r="B1373" s="137"/>
      <c r="C1373" s="141" t="s">
        <v>561</v>
      </c>
      <c r="F1373" s="139">
        <f>SUBTOTAL(9,F1368:F1372)</f>
        <v>42000</v>
      </c>
      <c r="M1373" s="140"/>
    </row>
    <row r="1374" spans="1:13" outlineLevel="1" x14ac:dyDescent="0.2">
      <c r="B1374" s="142" t="s">
        <v>1028</v>
      </c>
      <c r="F1374" s="139">
        <f>SUBTOTAL(9,F1368:F1372)</f>
        <v>42000</v>
      </c>
      <c r="M1374" s="140"/>
    </row>
    <row r="1375" spans="1:13" outlineLevel="3" x14ac:dyDescent="0.2">
      <c r="A1375" s="136" t="s">
        <v>163</v>
      </c>
      <c r="B1375" s="137" t="s">
        <v>166</v>
      </c>
      <c r="C1375" s="136" t="s">
        <v>566</v>
      </c>
      <c r="D1375" s="138" t="s">
        <v>560</v>
      </c>
      <c r="E1375" s="136" t="s">
        <v>8</v>
      </c>
      <c r="F1375" s="139">
        <v>2101</v>
      </c>
      <c r="M1375" s="140"/>
    </row>
    <row r="1376" spans="1:13" outlineLevel="3" x14ac:dyDescent="0.2">
      <c r="A1376" s="136" t="s">
        <v>163</v>
      </c>
      <c r="B1376" s="137" t="s">
        <v>166</v>
      </c>
      <c r="C1376" s="136" t="s">
        <v>566</v>
      </c>
      <c r="D1376" s="138" t="s">
        <v>560</v>
      </c>
      <c r="E1376" s="136" t="s">
        <v>9</v>
      </c>
      <c r="F1376" s="139">
        <v>0</v>
      </c>
      <c r="M1376" s="140"/>
    </row>
    <row r="1377" spans="1:13" outlineLevel="3" x14ac:dyDescent="0.2">
      <c r="A1377" s="136" t="s">
        <v>163</v>
      </c>
      <c r="B1377" s="137" t="s">
        <v>166</v>
      </c>
      <c r="C1377" s="136" t="s">
        <v>566</v>
      </c>
      <c r="D1377" s="138" t="s">
        <v>560</v>
      </c>
      <c r="E1377" s="136" t="s">
        <v>10</v>
      </c>
      <c r="F1377" s="139">
        <v>0</v>
      </c>
      <c r="M1377" s="140"/>
    </row>
    <row r="1378" spans="1:13" outlineLevel="3" x14ac:dyDescent="0.2">
      <c r="A1378" s="136" t="s">
        <v>163</v>
      </c>
      <c r="B1378" s="137" t="s">
        <v>166</v>
      </c>
      <c r="C1378" s="136" t="s">
        <v>566</v>
      </c>
      <c r="D1378" s="138" t="s">
        <v>560</v>
      </c>
      <c r="E1378" s="136" t="s">
        <v>11</v>
      </c>
      <c r="F1378" s="139">
        <v>0</v>
      </c>
      <c r="M1378" s="140"/>
    </row>
    <row r="1379" spans="1:13" outlineLevel="3" x14ac:dyDescent="0.2">
      <c r="A1379" s="136" t="s">
        <v>163</v>
      </c>
      <c r="B1379" s="137" t="s">
        <v>166</v>
      </c>
      <c r="C1379" s="136" t="s">
        <v>566</v>
      </c>
      <c r="D1379" s="138" t="s">
        <v>560</v>
      </c>
      <c r="E1379" s="136" t="s">
        <v>22</v>
      </c>
      <c r="F1379" s="139">
        <v>1312</v>
      </c>
      <c r="M1379" s="140"/>
    </row>
    <row r="1380" spans="1:13" outlineLevel="2" x14ac:dyDescent="0.2">
      <c r="B1380" s="137"/>
      <c r="C1380" s="141" t="s">
        <v>567</v>
      </c>
      <c r="F1380" s="139">
        <f>SUBTOTAL(9,F1375:F1379)</f>
        <v>3413</v>
      </c>
      <c r="M1380" s="140"/>
    </row>
    <row r="1381" spans="1:13" outlineLevel="1" x14ac:dyDescent="0.2">
      <c r="B1381" s="142" t="s">
        <v>1029</v>
      </c>
      <c r="F1381" s="139">
        <f>SUBTOTAL(9,F1375:F1379)</f>
        <v>3413</v>
      </c>
      <c r="M1381" s="140"/>
    </row>
    <row r="1382" spans="1:13" outlineLevel="3" x14ac:dyDescent="0.2">
      <c r="A1382" s="136" t="s">
        <v>168</v>
      </c>
      <c r="B1382" s="137" t="s">
        <v>167</v>
      </c>
      <c r="C1382" s="136" t="s">
        <v>559</v>
      </c>
      <c r="D1382" s="138" t="s">
        <v>560</v>
      </c>
      <c r="E1382" s="136" t="s">
        <v>8</v>
      </c>
      <c r="F1382" s="139">
        <v>35383</v>
      </c>
      <c r="M1382" s="140"/>
    </row>
    <row r="1383" spans="1:13" outlineLevel="3" x14ac:dyDescent="0.2">
      <c r="A1383" s="136" t="s">
        <v>168</v>
      </c>
      <c r="B1383" s="137" t="s">
        <v>167</v>
      </c>
      <c r="C1383" s="136" t="s">
        <v>559</v>
      </c>
      <c r="D1383" s="138" t="s">
        <v>560</v>
      </c>
      <c r="E1383" s="136" t="s">
        <v>9</v>
      </c>
      <c r="F1383" s="139">
        <v>0</v>
      </c>
      <c r="M1383" s="140"/>
    </row>
    <row r="1384" spans="1:13" outlineLevel="3" x14ac:dyDescent="0.2">
      <c r="A1384" s="136" t="s">
        <v>168</v>
      </c>
      <c r="B1384" s="137" t="s">
        <v>167</v>
      </c>
      <c r="C1384" s="136" t="s">
        <v>559</v>
      </c>
      <c r="D1384" s="138" t="s">
        <v>560</v>
      </c>
      <c r="E1384" s="136" t="s">
        <v>10</v>
      </c>
      <c r="F1384" s="139">
        <v>0</v>
      </c>
      <c r="M1384" s="140"/>
    </row>
    <row r="1385" spans="1:13" outlineLevel="3" x14ac:dyDescent="0.2">
      <c r="A1385" s="136" t="s">
        <v>168</v>
      </c>
      <c r="B1385" s="137" t="s">
        <v>167</v>
      </c>
      <c r="C1385" s="136" t="s">
        <v>559</v>
      </c>
      <c r="D1385" s="138" t="s">
        <v>560</v>
      </c>
      <c r="E1385" s="136" t="s">
        <v>11</v>
      </c>
      <c r="F1385" s="139">
        <v>0</v>
      </c>
      <c r="M1385" s="140"/>
    </row>
    <row r="1386" spans="1:13" outlineLevel="3" x14ac:dyDescent="0.2">
      <c r="A1386" s="136" t="s">
        <v>168</v>
      </c>
      <c r="B1386" s="137" t="s">
        <v>167</v>
      </c>
      <c r="C1386" s="136" t="s">
        <v>559</v>
      </c>
      <c r="D1386" s="138" t="s">
        <v>560</v>
      </c>
      <c r="E1386" s="136" t="s">
        <v>22</v>
      </c>
      <c r="F1386" s="139">
        <v>22082</v>
      </c>
      <c r="M1386" s="140"/>
    </row>
    <row r="1387" spans="1:13" outlineLevel="2" x14ac:dyDescent="0.2">
      <c r="B1387" s="137"/>
      <c r="C1387" s="141" t="s">
        <v>561</v>
      </c>
      <c r="F1387" s="139">
        <f>SUBTOTAL(9,F1382:F1386)</f>
        <v>57465</v>
      </c>
      <c r="M1387" s="140"/>
    </row>
    <row r="1388" spans="1:13" outlineLevel="1" x14ac:dyDescent="0.2">
      <c r="B1388" s="142" t="s">
        <v>1030</v>
      </c>
      <c r="F1388" s="139">
        <f>SUBTOTAL(9,F1382:F1386)</f>
        <v>57465</v>
      </c>
      <c r="M1388" s="140"/>
    </row>
    <row r="1389" spans="1:13" outlineLevel="3" x14ac:dyDescent="0.2">
      <c r="A1389" s="136" t="s">
        <v>168</v>
      </c>
      <c r="B1389" s="137" t="s">
        <v>169</v>
      </c>
      <c r="C1389" s="136" t="s">
        <v>566</v>
      </c>
      <c r="D1389" s="138" t="s">
        <v>560</v>
      </c>
      <c r="E1389" s="136" t="s">
        <v>8</v>
      </c>
      <c r="F1389" s="139">
        <v>41293</v>
      </c>
      <c r="M1389" s="140"/>
    </row>
    <row r="1390" spans="1:13" outlineLevel="3" x14ac:dyDescent="0.2">
      <c r="A1390" s="136" t="s">
        <v>168</v>
      </c>
      <c r="B1390" s="137" t="s">
        <v>169</v>
      </c>
      <c r="C1390" s="136" t="s">
        <v>566</v>
      </c>
      <c r="D1390" s="138" t="s">
        <v>560</v>
      </c>
      <c r="E1390" s="136" t="s">
        <v>9</v>
      </c>
      <c r="F1390" s="139">
        <v>0</v>
      </c>
      <c r="M1390" s="140"/>
    </row>
    <row r="1391" spans="1:13" outlineLevel="3" x14ac:dyDescent="0.2">
      <c r="A1391" s="136" t="s">
        <v>168</v>
      </c>
      <c r="B1391" s="137" t="s">
        <v>169</v>
      </c>
      <c r="C1391" s="136" t="s">
        <v>566</v>
      </c>
      <c r="D1391" s="138" t="s">
        <v>560</v>
      </c>
      <c r="E1391" s="136" t="s">
        <v>10</v>
      </c>
      <c r="F1391" s="139">
        <v>0</v>
      </c>
      <c r="M1391" s="140"/>
    </row>
    <row r="1392" spans="1:13" outlineLevel="3" x14ac:dyDescent="0.2">
      <c r="A1392" s="136" t="s">
        <v>168</v>
      </c>
      <c r="B1392" s="137" t="s">
        <v>169</v>
      </c>
      <c r="C1392" s="136" t="s">
        <v>566</v>
      </c>
      <c r="D1392" s="138" t="s">
        <v>560</v>
      </c>
      <c r="E1392" s="136" t="s">
        <v>11</v>
      </c>
      <c r="F1392" s="139">
        <v>0</v>
      </c>
      <c r="M1392" s="140"/>
    </row>
    <row r="1393" spans="1:13" outlineLevel="3" x14ac:dyDescent="0.2">
      <c r="A1393" s="136" t="s">
        <v>168</v>
      </c>
      <c r="B1393" s="137" t="s">
        <v>169</v>
      </c>
      <c r="C1393" s="136" t="s">
        <v>566</v>
      </c>
      <c r="D1393" s="138" t="s">
        <v>560</v>
      </c>
      <c r="E1393" s="136" t="s">
        <v>22</v>
      </c>
      <c r="F1393" s="139">
        <v>25769</v>
      </c>
      <c r="M1393" s="140"/>
    </row>
    <row r="1394" spans="1:13" outlineLevel="2" x14ac:dyDescent="0.2">
      <c r="B1394" s="137"/>
      <c r="C1394" s="141" t="s">
        <v>567</v>
      </c>
      <c r="F1394" s="139">
        <f>SUBTOTAL(9,F1389:F1393)</f>
        <v>67062</v>
      </c>
      <c r="M1394" s="140"/>
    </row>
    <row r="1395" spans="1:13" outlineLevel="1" x14ac:dyDescent="0.2">
      <c r="B1395" s="142" t="s">
        <v>1031</v>
      </c>
      <c r="F1395" s="139">
        <f>SUBTOTAL(9,F1389:F1393)</f>
        <v>67062</v>
      </c>
      <c r="M1395" s="140"/>
    </row>
    <row r="1396" spans="1:13" outlineLevel="3" x14ac:dyDescent="0.2">
      <c r="A1396" s="136" t="s">
        <v>168</v>
      </c>
      <c r="B1396" s="137" t="s">
        <v>170</v>
      </c>
      <c r="C1396" s="136" t="s">
        <v>569</v>
      </c>
      <c r="D1396" s="138" t="s">
        <v>560</v>
      </c>
      <c r="E1396" s="136" t="s">
        <v>8</v>
      </c>
      <c r="F1396" s="139">
        <v>33556</v>
      </c>
      <c r="M1396" s="140"/>
    </row>
    <row r="1397" spans="1:13" outlineLevel="3" x14ac:dyDescent="0.2">
      <c r="A1397" s="136" t="s">
        <v>168</v>
      </c>
      <c r="B1397" s="137" t="s">
        <v>170</v>
      </c>
      <c r="C1397" s="136" t="s">
        <v>569</v>
      </c>
      <c r="D1397" s="138" t="s">
        <v>560</v>
      </c>
      <c r="E1397" s="136" t="s">
        <v>9</v>
      </c>
      <c r="F1397" s="139">
        <v>0</v>
      </c>
      <c r="M1397" s="140"/>
    </row>
    <row r="1398" spans="1:13" outlineLevel="3" x14ac:dyDescent="0.2">
      <c r="A1398" s="136" t="s">
        <v>168</v>
      </c>
      <c r="B1398" s="137" t="s">
        <v>170</v>
      </c>
      <c r="C1398" s="136" t="s">
        <v>569</v>
      </c>
      <c r="D1398" s="138" t="s">
        <v>560</v>
      </c>
      <c r="E1398" s="136" t="s">
        <v>10</v>
      </c>
      <c r="F1398" s="139">
        <v>0</v>
      </c>
      <c r="M1398" s="140"/>
    </row>
    <row r="1399" spans="1:13" outlineLevel="3" x14ac:dyDescent="0.2">
      <c r="A1399" s="136" t="s">
        <v>168</v>
      </c>
      <c r="B1399" s="137" t="s">
        <v>170</v>
      </c>
      <c r="C1399" s="136" t="s">
        <v>569</v>
      </c>
      <c r="D1399" s="138" t="s">
        <v>560</v>
      </c>
      <c r="E1399" s="136" t="s">
        <v>11</v>
      </c>
      <c r="F1399" s="139">
        <v>0</v>
      </c>
      <c r="M1399" s="140"/>
    </row>
    <row r="1400" spans="1:13" outlineLevel="3" x14ac:dyDescent="0.2">
      <c r="A1400" s="136" t="s">
        <v>168</v>
      </c>
      <c r="B1400" s="137" t="s">
        <v>170</v>
      </c>
      <c r="C1400" s="136" t="s">
        <v>569</v>
      </c>
      <c r="D1400" s="138" t="s">
        <v>560</v>
      </c>
      <c r="E1400" s="136" t="s">
        <v>22</v>
      </c>
      <c r="F1400" s="139">
        <v>20942</v>
      </c>
      <c r="M1400" s="140"/>
    </row>
    <row r="1401" spans="1:13" outlineLevel="2" x14ac:dyDescent="0.2">
      <c r="B1401" s="137"/>
      <c r="C1401" s="141" t="s">
        <v>570</v>
      </c>
      <c r="F1401" s="139">
        <f>SUBTOTAL(9,F1396:F1400)</f>
        <v>54498</v>
      </c>
      <c r="M1401" s="140"/>
    </row>
    <row r="1402" spans="1:13" outlineLevel="1" x14ac:dyDescent="0.2">
      <c r="B1402" s="142" t="s">
        <v>1032</v>
      </c>
      <c r="F1402" s="139">
        <f>SUBTOTAL(9,F1396:F1400)</f>
        <v>54498</v>
      </c>
      <c r="M1402" s="140"/>
    </row>
    <row r="1403" spans="1:13" outlineLevel="3" x14ac:dyDescent="0.2">
      <c r="A1403" s="136" t="s">
        <v>168</v>
      </c>
      <c r="B1403" s="137" t="s">
        <v>171</v>
      </c>
      <c r="C1403" s="136" t="s">
        <v>563</v>
      </c>
      <c r="D1403" s="138" t="s">
        <v>560</v>
      </c>
      <c r="E1403" s="136" t="s">
        <v>22</v>
      </c>
      <c r="F1403" s="139">
        <v>8199</v>
      </c>
      <c r="M1403" s="140"/>
    </row>
    <row r="1404" spans="1:13" outlineLevel="2" x14ac:dyDescent="0.2">
      <c r="B1404" s="137"/>
      <c r="C1404" s="141" t="s">
        <v>564</v>
      </c>
      <c r="F1404" s="139">
        <f>SUBTOTAL(9,F1403:F1403)</f>
        <v>8199</v>
      </c>
      <c r="M1404" s="140"/>
    </row>
    <row r="1405" spans="1:13" outlineLevel="1" x14ac:dyDescent="0.2">
      <c r="B1405" s="142" t="s">
        <v>1033</v>
      </c>
      <c r="F1405" s="139">
        <f>SUBTOTAL(9,F1403:F1403)</f>
        <v>8199</v>
      </c>
      <c r="M1405" s="140"/>
    </row>
    <row r="1406" spans="1:13" outlineLevel="3" x14ac:dyDescent="0.2">
      <c r="A1406" s="136" t="s">
        <v>272</v>
      </c>
      <c r="B1406" s="137" t="s">
        <v>271</v>
      </c>
      <c r="C1406" s="136" t="s">
        <v>1034</v>
      </c>
      <c r="D1406" s="138" t="s">
        <v>577</v>
      </c>
      <c r="E1406" s="136" t="s">
        <v>8</v>
      </c>
      <c r="F1406" s="139">
        <v>193</v>
      </c>
      <c r="M1406" s="140"/>
    </row>
    <row r="1407" spans="1:13" outlineLevel="3" x14ac:dyDescent="0.2">
      <c r="A1407" s="136" t="s">
        <v>272</v>
      </c>
      <c r="B1407" s="137" t="s">
        <v>271</v>
      </c>
      <c r="C1407" s="136" t="s">
        <v>1034</v>
      </c>
      <c r="D1407" s="138" t="s">
        <v>577</v>
      </c>
      <c r="E1407" s="136" t="s">
        <v>12</v>
      </c>
      <c r="F1407" s="139">
        <v>25</v>
      </c>
      <c r="M1407" s="140"/>
    </row>
    <row r="1408" spans="1:13" outlineLevel="2" x14ac:dyDescent="0.2">
      <c r="B1408" s="137"/>
      <c r="C1408" s="141" t="s">
        <v>1035</v>
      </c>
      <c r="F1408" s="139">
        <f>SUBTOTAL(9,F1406:F1407)</f>
        <v>218</v>
      </c>
      <c r="M1408" s="140"/>
    </row>
    <row r="1409" spans="1:13" outlineLevel="1" x14ac:dyDescent="0.2">
      <c r="B1409" s="142" t="s">
        <v>1036</v>
      </c>
      <c r="F1409" s="139">
        <f>SUBTOTAL(9,F1406:F1407)</f>
        <v>218</v>
      </c>
      <c r="M1409" s="140"/>
    </row>
    <row r="1410" spans="1:13" outlineLevel="3" x14ac:dyDescent="0.2">
      <c r="A1410" s="136" t="s">
        <v>173</v>
      </c>
      <c r="B1410" s="137" t="s">
        <v>172</v>
      </c>
      <c r="C1410" s="136" t="s">
        <v>559</v>
      </c>
      <c r="D1410" s="138" t="s">
        <v>560</v>
      </c>
      <c r="E1410" s="136" t="s">
        <v>8</v>
      </c>
      <c r="F1410" s="139">
        <v>8002</v>
      </c>
      <c r="M1410" s="140"/>
    </row>
    <row r="1411" spans="1:13" outlineLevel="3" x14ac:dyDescent="0.2">
      <c r="A1411" s="136" t="s">
        <v>173</v>
      </c>
      <c r="B1411" s="137" t="s">
        <v>172</v>
      </c>
      <c r="C1411" s="136" t="s">
        <v>559</v>
      </c>
      <c r="D1411" s="138" t="s">
        <v>560</v>
      </c>
      <c r="E1411" s="136" t="s">
        <v>9</v>
      </c>
      <c r="F1411" s="139">
        <v>0</v>
      </c>
      <c r="M1411" s="140"/>
    </row>
    <row r="1412" spans="1:13" outlineLevel="3" x14ac:dyDescent="0.2">
      <c r="A1412" s="136" t="s">
        <v>173</v>
      </c>
      <c r="B1412" s="137" t="s">
        <v>172</v>
      </c>
      <c r="C1412" s="136" t="s">
        <v>559</v>
      </c>
      <c r="D1412" s="138" t="s">
        <v>560</v>
      </c>
      <c r="E1412" s="136" t="s">
        <v>10</v>
      </c>
      <c r="F1412" s="139">
        <v>0</v>
      </c>
      <c r="M1412" s="140"/>
    </row>
    <row r="1413" spans="1:13" outlineLevel="3" x14ac:dyDescent="0.2">
      <c r="A1413" s="136" t="s">
        <v>173</v>
      </c>
      <c r="B1413" s="137" t="s">
        <v>172</v>
      </c>
      <c r="C1413" s="136" t="s">
        <v>559</v>
      </c>
      <c r="D1413" s="138" t="s">
        <v>560</v>
      </c>
      <c r="E1413" s="136" t="s">
        <v>11</v>
      </c>
      <c r="F1413" s="139">
        <v>0</v>
      </c>
      <c r="M1413" s="140"/>
    </row>
    <row r="1414" spans="1:13" outlineLevel="3" x14ac:dyDescent="0.2">
      <c r="A1414" s="136" t="s">
        <v>173</v>
      </c>
      <c r="B1414" s="137" t="s">
        <v>172</v>
      </c>
      <c r="C1414" s="136" t="s">
        <v>559</v>
      </c>
      <c r="D1414" s="138" t="s">
        <v>560</v>
      </c>
      <c r="E1414" s="136" t="s">
        <v>22</v>
      </c>
      <c r="F1414" s="139">
        <v>4998</v>
      </c>
      <c r="M1414" s="140"/>
    </row>
    <row r="1415" spans="1:13" outlineLevel="2" x14ac:dyDescent="0.2">
      <c r="B1415" s="137"/>
      <c r="C1415" s="141" t="s">
        <v>561</v>
      </c>
      <c r="F1415" s="139">
        <f>SUBTOTAL(9,F1410:F1414)</f>
        <v>13000</v>
      </c>
      <c r="M1415" s="140"/>
    </row>
    <row r="1416" spans="1:13" outlineLevel="1" x14ac:dyDescent="0.2">
      <c r="B1416" s="142" t="s">
        <v>1037</v>
      </c>
      <c r="F1416" s="139">
        <f>SUBTOTAL(9,F1410:F1414)</f>
        <v>13000</v>
      </c>
      <c r="M1416" s="140"/>
    </row>
    <row r="1417" spans="1:13" outlineLevel="3" x14ac:dyDescent="0.2">
      <c r="A1417" s="136" t="s">
        <v>175</v>
      </c>
      <c r="B1417" s="137" t="s">
        <v>174</v>
      </c>
      <c r="C1417" s="136" t="s">
        <v>566</v>
      </c>
      <c r="D1417" s="138" t="s">
        <v>560</v>
      </c>
      <c r="E1417" s="136" t="s">
        <v>8</v>
      </c>
      <c r="F1417" s="139">
        <v>0</v>
      </c>
      <c r="M1417" s="140"/>
    </row>
    <row r="1418" spans="1:13" outlineLevel="3" x14ac:dyDescent="0.2">
      <c r="A1418" s="136" t="s">
        <v>175</v>
      </c>
      <c r="B1418" s="137" t="s">
        <v>174</v>
      </c>
      <c r="C1418" s="136" t="s">
        <v>566</v>
      </c>
      <c r="D1418" s="138" t="s">
        <v>560</v>
      </c>
      <c r="E1418" s="136" t="s">
        <v>9</v>
      </c>
      <c r="F1418" s="139">
        <v>0</v>
      </c>
      <c r="M1418" s="140"/>
    </row>
    <row r="1419" spans="1:13" outlineLevel="3" x14ac:dyDescent="0.2">
      <c r="A1419" s="136" t="s">
        <v>175</v>
      </c>
      <c r="B1419" s="137" t="s">
        <v>174</v>
      </c>
      <c r="C1419" s="136" t="s">
        <v>566</v>
      </c>
      <c r="D1419" s="138" t="s">
        <v>560</v>
      </c>
      <c r="E1419" s="136" t="s">
        <v>10</v>
      </c>
      <c r="F1419" s="139">
        <v>4483</v>
      </c>
      <c r="M1419" s="140"/>
    </row>
    <row r="1420" spans="1:13" outlineLevel="3" x14ac:dyDescent="0.2">
      <c r="A1420" s="136" t="s">
        <v>175</v>
      </c>
      <c r="B1420" s="137" t="s">
        <v>174</v>
      </c>
      <c r="C1420" s="136" t="s">
        <v>566</v>
      </c>
      <c r="D1420" s="138" t="s">
        <v>560</v>
      </c>
      <c r="E1420" s="136" t="s">
        <v>13</v>
      </c>
      <c r="F1420" s="139">
        <v>36</v>
      </c>
      <c r="M1420" s="140"/>
    </row>
    <row r="1421" spans="1:13" outlineLevel="3" x14ac:dyDescent="0.2">
      <c r="A1421" s="136" t="s">
        <v>175</v>
      </c>
      <c r="B1421" s="137" t="s">
        <v>174</v>
      </c>
      <c r="C1421" s="136" t="s">
        <v>566</v>
      </c>
      <c r="D1421" s="138" t="s">
        <v>560</v>
      </c>
      <c r="E1421" s="136" t="s">
        <v>11</v>
      </c>
      <c r="F1421" s="139">
        <v>0</v>
      </c>
      <c r="M1421" s="140"/>
    </row>
    <row r="1422" spans="1:13" outlineLevel="3" x14ac:dyDescent="0.2">
      <c r="A1422" s="136" t="s">
        <v>175</v>
      </c>
      <c r="B1422" s="137" t="s">
        <v>174</v>
      </c>
      <c r="C1422" s="136" t="s">
        <v>566</v>
      </c>
      <c r="D1422" s="138" t="s">
        <v>560</v>
      </c>
      <c r="E1422" s="136" t="s">
        <v>20</v>
      </c>
      <c r="F1422" s="139">
        <v>1694</v>
      </c>
      <c r="M1422" s="140"/>
    </row>
    <row r="1423" spans="1:13" outlineLevel="3" x14ac:dyDescent="0.2">
      <c r="A1423" s="136" t="s">
        <v>175</v>
      </c>
      <c r="B1423" s="137" t="s">
        <v>174</v>
      </c>
      <c r="C1423" s="136" t="s">
        <v>566</v>
      </c>
      <c r="D1423" s="138" t="s">
        <v>560</v>
      </c>
      <c r="E1423" s="136" t="s">
        <v>22</v>
      </c>
      <c r="F1423" s="139">
        <v>1068</v>
      </c>
      <c r="M1423" s="140"/>
    </row>
    <row r="1424" spans="1:13" outlineLevel="2" x14ac:dyDescent="0.2">
      <c r="B1424" s="137"/>
      <c r="C1424" s="141" t="s">
        <v>567</v>
      </c>
      <c r="F1424" s="139">
        <f>SUBTOTAL(9,F1417:F1423)</f>
        <v>7281</v>
      </c>
      <c r="M1424" s="140"/>
    </row>
    <row r="1425" spans="1:13" outlineLevel="1" x14ac:dyDescent="0.2">
      <c r="B1425" s="142" t="s">
        <v>1038</v>
      </c>
      <c r="F1425" s="139">
        <f>SUBTOTAL(9,F1417:F1423)</f>
        <v>7281</v>
      </c>
      <c r="M1425" s="140"/>
    </row>
    <row r="1426" spans="1:13" outlineLevel="3" x14ac:dyDescent="0.2">
      <c r="A1426" s="136" t="s">
        <v>175</v>
      </c>
      <c r="B1426" s="137" t="s">
        <v>176</v>
      </c>
      <c r="C1426" s="136" t="s">
        <v>569</v>
      </c>
      <c r="D1426" s="138" t="s">
        <v>560</v>
      </c>
      <c r="E1426" s="136" t="s">
        <v>8</v>
      </c>
      <c r="F1426" s="139">
        <v>0</v>
      </c>
      <c r="M1426" s="140"/>
    </row>
    <row r="1427" spans="1:13" outlineLevel="3" x14ac:dyDescent="0.2">
      <c r="A1427" s="136" t="s">
        <v>175</v>
      </c>
      <c r="B1427" s="137" t="s">
        <v>176</v>
      </c>
      <c r="C1427" s="136" t="s">
        <v>569</v>
      </c>
      <c r="D1427" s="138" t="s">
        <v>560</v>
      </c>
      <c r="E1427" s="136" t="s">
        <v>9</v>
      </c>
      <c r="F1427" s="139">
        <v>0</v>
      </c>
      <c r="M1427" s="140"/>
    </row>
    <row r="1428" spans="1:13" outlineLevel="3" x14ac:dyDescent="0.2">
      <c r="A1428" s="136" t="s">
        <v>175</v>
      </c>
      <c r="B1428" s="137" t="s">
        <v>176</v>
      </c>
      <c r="C1428" s="136" t="s">
        <v>569</v>
      </c>
      <c r="D1428" s="138" t="s">
        <v>560</v>
      </c>
      <c r="E1428" s="136" t="s">
        <v>10</v>
      </c>
      <c r="F1428" s="139">
        <v>7484</v>
      </c>
      <c r="M1428" s="140"/>
    </row>
    <row r="1429" spans="1:13" outlineLevel="3" x14ac:dyDescent="0.2">
      <c r="A1429" s="136" t="s">
        <v>175</v>
      </c>
      <c r="B1429" s="137" t="s">
        <v>176</v>
      </c>
      <c r="C1429" s="136" t="s">
        <v>569</v>
      </c>
      <c r="D1429" s="138" t="s">
        <v>560</v>
      </c>
      <c r="E1429" s="136" t="s">
        <v>13</v>
      </c>
      <c r="F1429" s="139">
        <v>60</v>
      </c>
      <c r="M1429" s="140"/>
    </row>
    <row r="1430" spans="1:13" outlineLevel="3" x14ac:dyDescent="0.2">
      <c r="A1430" s="136" t="s">
        <v>175</v>
      </c>
      <c r="B1430" s="137" t="s">
        <v>176</v>
      </c>
      <c r="C1430" s="136" t="s">
        <v>569</v>
      </c>
      <c r="D1430" s="138" t="s">
        <v>560</v>
      </c>
      <c r="E1430" s="136" t="s">
        <v>11</v>
      </c>
      <c r="F1430" s="139">
        <v>0</v>
      </c>
      <c r="M1430" s="140"/>
    </row>
    <row r="1431" spans="1:13" outlineLevel="3" x14ac:dyDescent="0.2">
      <c r="A1431" s="136" t="s">
        <v>175</v>
      </c>
      <c r="B1431" s="137" t="s">
        <v>176</v>
      </c>
      <c r="C1431" s="136" t="s">
        <v>569</v>
      </c>
      <c r="D1431" s="138" t="s">
        <v>560</v>
      </c>
      <c r="E1431" s="136" t="s">
        <v>20</v>
      </c>
      <c r="F1431" s="139">
        <v>2828</v>
      </c>
      <c r="M1431" s="140"/>
    </row>
    <row r="1432" spans="1:13" outlineLevel="3" x14ac:dyDescent="0.2">
      <c r="A1432" s="136" t="s">
        <v>175</v>
      </c>
      <c r="B1432" s="137" t="s">
        <v>176</v>
      </c>
      <c r="C1432" s="136" t="s">
        <v>569</v>
      </c>
      <c r="D1432" s="138" t="s">
        <v>560</v>
      </c>
      <c r="E1432" s="136" t="s">
        <v>22</v>
      </c>
      <c r="F1432" s="139">
        <v>1784</v>
      </c>
      <c r="M1432" s="140"/>
    </row>
    <row r="1433" spans="1:13" outlineLevel="2" x14ac:dyDescent="0.2">
      <c r="B1433" s="137"/>
      <c r="C1433" s="141" t="s">
        <v>570</v>
      </c>
      <c r="F1433" s="139">
        <f>SUBTOTAL(9,F1426:F1432)</f>
        <v>12156</v>
      </c>
      <c r="M1433" s="140"/>
    </row>
    <row r="1434" spans="1:13" outlineLevel="1" x14ac:dyDescent="0.2">
      <c r="B1434" s="142" t="s">
        <v>1039</v>
      </c>
      <c r="F1434" s="139">
        <f>SUBTOTAL(9,F1426:F1432)</f>
        <v>12156</v>
      </c>
      <c r="M1434" s="140"/>
    </row>
    <row r="1435" spans="1:13" outlineLevel="3" x14ac:dyDescent="0.2">
      <c r="A1435" s="136" t="s">
        <v>178</v>
      </c>
      <c r="B1435" s="137" t="s">
        <v>177</v>
      </c>
      <c r="C1435" s="136" t="s">
        <v>563</v>
      </c>
      <c r="D1435" s="138" t="s">
        <v>560</v>
      </c>
      <c r="E1435" s="136" t="s">
        <v>22</v>
      </c>
      <c r="F1435" s="139">
        <v>206</v>
      </c>
      <c r="M1435" s="140"/>
    </row>
    <row r="1436" spans="1:13" outlineLevel="2" x14ac:dyDescent="0.2">
      <c r="B1436" s="137"/>
      <c r="C1436" s="141" t="s">
        <v>564</v>
      </c>
      <c r="F1436" s="139">
        <f>SUBTOTAL(9,F1435:F1435)</f>
        <v>206</v>
      </c>
      <c r="M1436" s="140"/>
    </row>
    <row r="1437" spans="1:13" outlineLevel="1" x14ac:dyDescent="0.2">
      <c r="B1437" s="142" t="s">
        <v>1040</v>
      </c>
      <c r="F1437" s="139">
        <f>SUBTOTAL(9,F1435:F1435)</f>
        <v>206</v>
      </c>
      <c r="M1437" s="140"/>
    </row>
    <row r="1438" spans="1:13" outlineLevel="3" x14ac:dyDescent="0.2">
      <c r="A1438" s="136" t="s">
        <v>178</v>
      </c>
      <c r="B1438" s="137" t="s">
        <v>179</v>
      </c>
      <c r="C1438" s="136" t="s">
        <v>566</v>
      </c>
      <c r="D1438" s="138" t="s">
        <v>560</v>
      </c>
      <c r="E1438" s="136" t="s">
        <v>8</v>
      </c>
      <c r="F1438" s="139">
        <v>144</v>
      </c>
      <c r="M1438" s="140"/>
    </row>
    <row r="1439" spans="1:13" outlineLevel="3" x14ac:dyDescent="0.2">
      <c r="A1439" s="136" t="s">
        <v>178</v>
      </c>
      <c r="B1439" s="137" t="s">
        <v>179</v>
      </c>
      <c r="C1439" s="136" t="s">
        <v>566</v>
      </c>
      <c r="D1439" s="138" t="s">
        <v>560</v>
      </c>
      <c r="E1439" s="136" t="s">
        <v>9</v>
      </c>
      <c r="F1439" s="139">
        <v>0</v>
      </c>
      <c r="M1439" s="140"/>
    </row>
    <row r="1440" spans="1:13" outlineLevel="3" x14ac:dyDescent="0.2">
      <c r="A1440" s="136" t="s">
        <v>178</v>
      </c>
      <c r="B1440" s="137" t="s">
        <v>179</v>
      </c>
      <c r="C1440" s="136" t="s">
        <v>566</v>
      </c>
      <c r="D1440" s="138" t="s">
        <v>560</v>
      </c>
      <c r="E1440" s="136" t="s">
        <v>10</v>
      </c>
      <c r="F1440" s="139">
        <v>0</v>
      </c>
      <c r="M1440" s="140"/>
    </row>
    <row r="1441" spans="1:13" outlineLevel="3" x14ac:dyDescent="0.2">
      <c r="A1441" s="136" t="s">
        <v>178</v>
      </c>
      <c r="B1441" s="137" t="s">
        <v>179</v>
      </c>
      <c r="C1441" s="136" t="s">
        <v>566</v>
      </c>
      <c r="D1441" s="138" t="s">
        <v>560</v>
      </c>
      <c r="E1441" s="136" t="s">
        <v>11</v>
      </c>
      <c r="F1441" s="139">
        <v>0</v>
      </c>
      <c r="M1441" s="140"/>
    </row>
    <row r="1442" spans="1:13" outlineLevel="3" x14ac:dyDescent="0.2">
      <c r="A1442" s="136" t="s">
        <v>178</v>
      </c>
      <c r="B1442" s="137" t="s">
        <v>179</v>
      </c>
      <c r="C1442" s="136" t="s">
        <v>566</v>
      </c>
      <c r="D1442" s="138" t="s">
        <v>560</v>
      </c>
      <c r="E1442" s="136" t="s">
        <v>22</v>
      </c>
      <c r="F1442" s="139">
        <v>92</v>
      </c>
      <c r="M1442" s="140"/>
    </row>
    <row r="1443" spans="1:13" outlineLevel="2" x14ac:dyDescent="0.2">
      <c r="B1443" s="137"/>
      <c r="C1443" s="141" t="s">
        <v>567</v>
      </c>
      <c r="F1443" s="139">
        <f>SUBTOTAL(9,F1438:F1442)</f>
        <v>236</v>
      </c>
      <c r="M1443" s="140"/>
    </row>
    <row r="1444" spans="1:13" outlineLevel="1" x14ac:dyDescent="0.2">
      <c r="B1444" s="142" t="s">
        <v>1041</v>
      </c>
      <c r="F1444" s="139">
        <f>SUBTOTAL(9,F1438:F1442)</f>
        <v>236</v>
      </c>
      <c r="M1444" s="140"/>
    </row>
    <row r="1445" spans="1:13" outlineLevel="3" x14ac:dyDescent="0.2">
      <c r="A1445" s="136" t="s">
        <v>39</v>
      </c>
      <c r="B1445" s="137" t="s">
        <v>38</v>
      </c>
      <c r="C1445" s="136" t="s">
        <v>665</v>
      </c>
      <c r="D1445" s="138" t="s">
        <v>560</v>
      </c>
      <c r="E1445" s="136" t="s">
        <v>22</v>
      </c>
      <c r="F1445" s="139">
        <v>35000</v>
      </c>
      <c r="M1445" s="140"/>
    </row>
    <row r="1446" spans="1:13" outlineLevel="2" x14ac:dyDescent="0.2">
      <c r="B1446" s="137"/>
      <c r="C1446" s="141" t="s">
        <v>666</v>
      </c>
      <c r="F1446" s="139">
        <f>SUBTOTAL(9,F1445:F1445)</f>
        <v>35000</v>
      </c>
      <c r="M1446" s="140"/>
    </row>
    <row r="1447" spans="1:13" outlineLevel="1" x14ac:dyDescent="0.2">
      <c r="B1447" s="142" t="s">
        <v>1042</v>
      </c>
      <c r="F1447" s="139">
        <f>SUBTOTAL(9,F1445:F1445)</f>
        <v>35000</v>
      </c>
      <c r="M1447" s="140"/>
    </row>
    <row r="1448" spans="1:13" outlineLevel="3" x14ac:dyDescent="0.2">
      <c r="A1448" s="136" t="s">
        <v>197</v>
      </c>
      <c r="B1448" s="137" t="s">
        <v>196</v>
      </c>
      <c r="C1448" s="136" t="s">
        <v>1043</v>
      </c>
      <c r="D1448" s="138" t="s">
        <v>560</v>
      </c>
      <c r="E1448" s="136" t="s">
        <v>8</v>
      </c>
      <c r="F1448" s="139">
        <v>338</v>
      </c>
      <c r="M1448" s="140"/>
    </row>
    <row r="1449" spans="1:13" outlineLevel="3" x14ac:dyDescent="0.2">
      <c r="A1449" s="136" t="s">
        <v>197</v>
      </c>
      <c r="B1449" s="137" t="s">
        <v>196</v>
      </c>
      <c r="C1449" s="136" t="s">
        <v>1043</v>
      </c>
      <c r="D1449" s="138" t="s">
        <v>560</v>
      </c>
      <c r="E1449" s="136" t="s">
        <v>9</v>
      </c>
      <c r="F1449" s="139">
        <v>0</v>
      </c>
      <c r="M1449" s="140"/>
    </row>
    <row r="1450" spans="1:13" outlineLevel="3" x14ac:dyDescent="0.2">
      <c r="A1450" s="136" t="s">
        <v>197</v>
      </c>
      <c r="B1450" s="137" t="s">
        <v>196</v>
      </c>
      <c r="C1450" s="136" t="s">
        <v>1043</v>
      </c>
      <c r="D1450" s="138" t="s">
        <v>560</v>
      </c>
      <c r="E1450" s="136" t="s">
        <v>10</v>
      </c>
      <c r="F1450" s="139">
        <v>0</v>
      </c>
      <c r="M1450" s="140"/>
    </row>
    <row r="1451" spans="1:13" outlineLevel="3" x14ac:dyDescent="0.2">
      <c r="A1451" s="136" t="s">
        <v>197</v>
      </c>
      <c r="B1451" s="137" t="s">
        <v>196</v>
      </c>
      <c r="C1451" s="136" t="s">
        <v>1043</v>
      </c>
      <c r="D1451" s="138" t="s">
        <v>560</v>
      </c>
      <c r="E1451" s="136" t="s">
        <v>11</v>
      </c>
      <c r="F1451" s="139">
        <v>0</v>
      </c>
      <c r="M1451" s="140"/>
    </row>
    <row r="1452" spans="1:13" outlineLevel="3" x14ac:dyDescent="0.2">
      <c r="A1452" s="136" t="s">
        <v>197</v>
      </c>
      <c r="B1452" s="137" t="s">
        <v>196</v>
      </c>
      <c r="C1452" s="136" t="s">
        <v>1043</v>
      </c>
      <c r="D1452" s="138" t="s">
        <v>560</v>
      </c>
      <c r="E1452" s="136" t="s">
        <v>22</v>
      </c>
      <c r="F1452" s="139">
        <v>212</v>
      </c>
      <c r="M1452" s="140"/>
    </row>
    <row r="1453" spans="1:13" outlineLevel="2" x14ac:dyDescent="0.2">
      <c r="B1453" s="137"/>
      <c r="C1453" s="141" t="s">
        <v>1044</v>
      </c>
      <c r="F1453" s="139">
        <f>SUBTOTAL(9,F1448:F1452)</f>
        <v>550</v>
      </c>
      <c r="M1453" s="140"/>
    </row>
    <row r="1454" spans="1:13" outlineLevel="3" x14ac:dyDescent="0.2">
      <c r="A1454" s="136" t="s">
        <v>197</v>
      </c>
      <c r="B1454" s="137" t="s">
        <v>196</v>
      </c>
      <c r="C1454" s="136" t="s">
        <v>1045</v>
      </c>
      <c r="D1454" s="138" t="s">
        <v>560</v>
      </c>
      <c r="E1454" s="136" t="s">
        <v>8</v>
      </c>
      <c r="F1454" s="139">
        <v>0</v>
      </c>
      <c r="M1454" s="140"/>
    </row>
    <row r="1455" spans="1:13" outlineLevel="3" x14ac:dyDescent="0.2">
      <c r="A1455" s="136" t="s">
        <v>197</v>
      </c>
      <c r="B1455" s="137" t="s">
        <v>196</v>
      </c>
      <c r="C1455" s="136" t="s">
        <v>1045</v>
      </c>
      <c r="D1455" s="138" t="s">
        <v>560</v>
      </c>
      <c r="E1455" s="136" t="s">
        <v>9</v>
      </c>
      <c r="F1455" s="139">
        <v>0</v>
      </c>
      <c r="M1455" s="140"/>
    </row>
    <row r="1456" spans="1:13" outlineLevel="3" x14ac:dyDescent="0.2">
      <c r="A1456" s="136" t="s">
        <v>197</v>
      </c>
      <c r="B1456" s="137" t="s">
        <v>196</v>
      </c>
      <c r="C1456" s="136" t="s">
        <v>1045</v>
      </c>
      <c r="D1456" s="138" t="s">
        <v>560</v>
      </c>
      <c r="E1456" s="136" t="s">
        <v>10</v>
      </c>
      <c r="F1456" s="139">
        <v>0</v>
      </c>
      <c r="M1456" s="140"/>
    </row>
    <row r="1457" spans="1:13" outlineLevel="3" x14ac:dyDescent="0.2">
      <c r="A1457" s="136" t="s">
        <v>197</v>
      </c>
      <c r="B1457" s="137" t="s">
        <v>196</v>
      </c>
      <c r="C1457" s="136" t="s">
        <v>1045</v>
      </c>
      <c r="D1457" s="138" t="s">
        <v>560</v>
      </c>
      <c r="E1457" s="136" t="s">
        <v>11</v>
      </c>
      <c r="F1457" s="139">
        <v>0</v>
      </c>
      <c r="M1457" s="140"/>
    </row>
    <row r="1458" spans="1:13" outlineLevel="3" x14ac:dyDescent="0.2">
      <c r="A1458" s="136" t="s">
        <v>197</v>
      </c>
      <c r="B1458" s="137" t="s">
        <v>196</v>
      </c>
      <c r="C1458" s="136" t="s">
        <v>1045</v>
      </c>
      <c r="D1458" s="138" t="s">
        <v>560</v>
      </c>
      <c r="E1458" s="136" t="s">
        <v>22</v>
      </c>
      <c r="F1458" s="139">
        <v>0</v>
      </c>
      <c r="M1458" s="140"/>
    </row>
    <row r="1459" spans="1:13" outlineLevel="2" x14ac:dyDescent="0.2">
      <c r="B1459" s="137"/>
      <c r="C1459" s="141" t="s">
        <v>1046</v>
      </c>
      <c r="F1459" s="139">
        <f>SUBTOTAL(9,F1454:F1458)</f>
        <v>0</v>
      </c>
      <c r="M1459" s="140"/>
    </row>
    <row r="1460" spans="1:13" outlineLevel="3" x14ac:dyDescent="0.2">
      <c r="A1460" s="136" t="s">
        <v>197</v>
      </c>
      <c r="B1460" s="137" t="s">
        <v>196</v>
      </c>
      <c r="C1460" s="136" t="s">
        <v>1047</v>
      </c>
      <c r="D1460" s="138" t="s">
        <v>560</v>
      </c>
      <c r="E1460" s="136" t="s">
        <v>8</v>
      </c>
      <c r="F1460" s="139">
        <v>184</v>
      </c>
      <c r="M1460" s="140"/>
    </row>
    <row r="1461" spans="1:13" outlineLevel="3" x14ac:dyDescent="0.2">
      <c r="A1461" s="136" t="s">
        <v>197</v>
      </c>
      <c r="B1461" s="137" t="s">
        <v>196</v>
      </c>
      <c r="C1461" s="136" t="s">
        <v>1047</v>
      </c>
      <c r="D1461" s="138" t="s">
        <v>560</v>
      </c>
      <c r="E1461" s="136" t="s">
        <v>9</v>
      </c>
      <c r="F1461" s="139">
        <v>0</v>
      </c>
      <c r="M1461" s="140"/>
    </row>
    <row r="1462" spans="1:13" outlineLevel="3" x14ac:dyDescent="0.2">
      <c r="A1462" s="136" t="s">
        <v>197</v>
      </c>
      <c r="B1462" s="137" t="s">
        <v>196</v>
      </c>
      <c r="C1462" s="136" t="s">
        <v>1047</v>
      </c>
      <c r="D1462" s="138" t="s">
        <v>560</v>
      </c>
      <c r="E1462" s="136" t="s">
        <v>10</v>
      </c>
      <c r="F1462" s="139">
        <v>0</v>
      </c>
      <c r="M1462" s="140"/>
    </row>
    <row r="1463" spans="1:13" outlineLevel="3" x14ac:dyDescent="0.2">
      <c r="A1463" s="136" t="s">
        <v>197</v>
      </c>
      <c r="B1463" s="137" t="s">
        <v>196</v>
      </c>
      <c r="C1463" s="136" t="s">
        <v>1047</v>
      </c>
      <c r="D1463" s="138" t="s">
        <v>560</v>
      </c>
      <c r="E1463" s="136" t="s">
        <v>11</v>
      </c>
      <c r="F1463" s="139">
        <v>0</v>
      </c>
      <c r="M1463" s="140"/>
    </row>
    <row r="1464" spans="1:13" outlineLevel="3" x14ac:dyDescent="0.2">
      <c r="A1464" s="136" t="s">
        <v>197</v>
      </c>
      <c r="B1464" s="137" t="s">
        <v>196</v>
      </c>
      <c r="C1464" s="136" t="s">
        <v>1047</v>
      </c>
      <c r="D1464" s="138" t="s">
        <v>560</v>
      </c>
      <c r="E1464" s="136" t="s">
        <v>22</v>
      </c>
      <c r="F1464" s="139">
        <v>116</v>
      </c>
      <c r="M1464" s="140"/>
    </row>
    <row r="1465" spans="1:13" outlineLevel="2" x14ac:dyDescent="0.2">
      <c r="B1465" s="137"/>
      <c r="C1465" s="141" t="s">
        <v>1048</v>
      </c>
      <c r="F1465" s="139">
        <f>SUBTOTAL(9,F1460:F1464)</f>
        <v>300</v>
      </c>
      <c r="M1465" s="140"/>
    </row>
    <row r="1466" spans="1:13" outlineLevel="3" x14ac:dyDescent="0.2">
      <c r="A1466" s="136" t="s">
        <v>197</v>
      </c>
      <c r="B1466" s="137" t="s">
        <v>196</v>
      </c>
      <c r="C1466" s="136" t="s">
        <v>1049</v>
      </c>
      <c r="D1466" s="138" t="s">
        <v>560</v>
      </c>
      <c r="E1466" s="136" t="s">
        <v>8</v>
      </c>
      <c r="F1466" s="139">
        <v>25</v>
      </c>
      <c r="M1466" s="140"/>
    </row>
    <row r="1467" spans="1:13" outlineLevel="3" x14ac:dyDescent="0.2">
      <c r="A1467" s="136" t="s">
        <v>197</v>
      </c>
      <c r="B1467" s="137" t="s">
        <v>196</v>
      </c>
      <c r="C1467" s="136" t="s">
        <v>1049</v>
      </c>
      <c r="D1467" s="138" t="s">
        <v>560</v>
      </c>
      <c r="E1467" s="136" t="s">
        <v>9</v>
      </c>
      <c r="F1467" s="139">
        <v>0</v>
      </c>
      <c r="M1467" s="140"/>
    </row>
    <row r="1468" spans="1:13" outlineLevel="3" x14ac:dyDescent="0.2">
      <c r="A1468" s="136" t="s">
        <v>197</v>
      </c>
      <c r="B1468" s="137" t="s">
        <v>196</v>
      </c>
      <c r="C1468" s="136" t="s">
        <v>1049</v>
      </c>
      <c r="D1468" s="138" t="s">
        <v>560</v>
      </c>
      <c r="E1468" s="136" t="s">
        <v>10</v>
      </c>
      <c r="F1468" s="139">
        <v>0</v>
      </c>
      <c r="M1468" s="140"/>
    </row>
    <row r="1469" spans="1:13" outlineLevel="3" x14ac:dyDescent="0.2">
      <c r="A1469" s="136" t="s">
        <v>197</v>
      </c>
      <c r="B1469" s="137" t="s">
        <v>196</v>
      </c>
      <c r="C1469" s="136" t="s">
        <v>1049</v>
      </c>
      <c r="D1469" s="138" t="s">
        <v>560</v>
      </c>
      <c r="E1469" s="136" t="s">
        <v>11</v>
      </c>
      <c r="F1469" s="139">
        <v>0</v>
      </c>
      <c r="M1469" s="140"/>
    </row>
    <row r="1470" spans="1:13" outlineLevel="3" x14ac:dyDescent="0.2">
      <c r="A1470" s="136" t="s">
        <v>197</v>
      </c>
      <c r="B1470" s="137" t="s">
        <v>196</v>
      </c>
      <c r="C1470" s="136" t="s">
        <v>1049</v>
      </c>
      <c r="D1470" s="138" t="s">
        <v>560</v>
      </c>
      <c r="E1470" s="136" t="s">
        <v>22</v>
      </c>
      <c r="F1470" s="139">
        <v>16</v>
      </c>
      <c r="M1470" s="140"/>
    </row>
    <row r="1471" spans="1:13" outlineLevel="2" x14ac:dyDescent="0.2">
      <c r="B1471" s="137"/>
      <c r="C1471" s="141" t="s">
        <v>1050</v>
      </c>
      <c r="F1471" s="139">
        <f>SUBTOTAL(9,F1466:F1470)</f>
        <v>41</v>
      </c>
      <c r="M1471" s="140"/>
    </row>
    <row r="1472" spans="1:13" outlineLevel="3" x14ac:dyDescent="0.2">
      <c r="A1472" s="136" t="s">
        <v>197</v>
      </c>
      <c r="B1472" s="137" t="s">
        <v>196</v>
      </c>
      <c r="C1472" s="136" t="s">
        <v>1051</v>
      </c>
      <c r="D1472" s="138" t="s">
        <v>560</v>
      </c>
      <c r="E1472" s="136" t="s">
        <v>8</v>
      </c>
      <c r="F1472" s="139">
        <v>42</v>
      </c>
      <c r="M1472" s="140"/>
    </row>
    <row r="1473" spans="1:13" outlineLevel="3" x14ac:dyDescent="0.2">
      <c r="A1473" s="136" t="s">
        <v>197</v>
      </c>
      <c r="B1473" s="137" t="s">
        <v>196</v>
      </c>
      <c r="C1473" s="136" t="s">
        <v>1051</v>
      </c>
      <c r="D1473" s="138" t="s">
        <v>560</v>
      </c>
      <c r="E1473" s="136" t="s">
        <v>9</v>
      </c>
      <c r="F1473" s="139">
        <v>0</v>
      </c>
      <c r="M1473" s="140"/>
    </row>
    <row r="1474" spans="1:13" outlineLevel="3" x14ac:dyDescent="0.2">
      <c r="A1474" s="136" t="s">
        <v>197</v>
      </c>
      <c r="B1474" s="137" t="s">
        <v>196</v>
      </c>
      <c r="C1474" s="136" t="s">
        <v>1051</v>
      </c>
      <c r="D1474" s="138" t="s">
        <v>560</v>
      </c>
      <c r="E1474" s="136" t="s">
        <v>10</v>
      </c>
      <c r="F1474" s="139">
        <v>0</v>
      </c>
      <c r="M1474" s="140"/>
    </row>
    <row r="1475" spans="1:13" outlineLevel="3" x14ac:dyDescent="0.2">
      <c r="A1475" s="136" t="s">
        <v>197</v>
      </c>
      <c r="B1475" s="137" t="s">
        <v>196</v>
      </c>
      <c r="C1475" s="136" t="s">
        <v>1051</v>
      </c>
      <c r="D1475" s="138" t="s">
        <v>560</v>
      </c>
      <c r="E1475" s="136" t="s">
        <v>11</v>
      </c>
      <c r="F1475" s="139">
        <v>0</v>
      </c>
      <c r="M1475" s="140"/>
    </row>
    <row r="1476" spans="1:13" outlineLevel="3" x14ac:dyDescent="0.2">
      <c r="A1476" s="136" t="s">
        <v>197</v>
      </c>
      <c r="B1476" s="137" t="s">
        <v>196</v>
      </c>
      <c r="C1476" s="136" t="s">
        <v>1051</v>
      </c>
      <c r="D1476" s="138" t="s">
        <v>560</v>
      </c>
      <c r="E1476" s="136" t="s">
        <v>22</v>
      </c>
      <c r="F1476" s="139">
        <v>27</v>
      </c>
      <c r="M1476" s="140"/>
    </row>
    <row r="1477" spans="1:13" outlineLevel="2" x14ac:dyDescent="0.2">
      <c r="B1477" s="137"/>
      <c r="C1477" s="141" t="s">
        <v>1052</v>
      </c>
      <c r="F1477" s="139">
        <f>SUBTOTAL(9,F1472:F1476)</f>
        <v>69</v>
      </c>
      <c r="M1477" s="140"/>
    </row>
    <row r="1478" spans="1:13" outlineLevel="3" x14ac:dyDescent="0.2">
      <c r="A1478" s="136" t="s">
        <v>197</v>
      </c>
      <c r="B1478" s="137" t="s">
        <v>196</v>
      </c>
      <c r="C1478" s="136" t="s">
        <v>1053</v>
      </c>
      <c r="D1478" s="138" t="s">
        <v>560</v>
      </c>
      <c r="E1478" s="136" t="s">
        <v>8</v>
      </c>
      <c r="F1478" s="139">
        <v>30</v>
      </c>
      <c r="M1478" s="140"/>
    </row>
    <row r="1479" spans="1:13" outlineLevel="3" x14ac:dyDescent="0.2">
      <c r="A1479" s="136" t="s">
        <v>197</v>
      </c>
      <c r="B1479" s="137" t="s">
        <v>196</v>
      </c>
      <c r="C1479" s="136" t="s">
        <v>1053</v>
      </c>
      <c r="D1479" s="138" t="s">
        <v>560</v>
      </c>
      <c r="E1479" s="136" t="s">
        <v>9</v>
      </c>
      <c r="F1479" s="139">
        <v>0</v>
      </c>
      <c r="M1479" s="140"/>
    </row>
    <row r="1480" spans="1:13" outlineLevel="3" x14ac:dyDescent="0.2">
      <c r="A1480" s="136" t="s">
        <v>197</v>
      </c>
      <c r="B1480" s="137" t="s">
        <v>196</v>
      </c>
      <c r="C1480" s="136" t="s">
        <v>1053</v>
      </c>
      <c r="D1480" s="138" t="s">
        <v>560</v>
      </c>
      <c r="E1480" s="136" t="s">
        <v>10</v>
      </c>
      <c r="F1480" s="139">
        <v>0</v>
      </c>
      <c r="M1480" s="140"/>
    </row>
    <row r="1481" spans="1:13" outlineLevel="3" x14ac:dyDescent="0.2">
      <c r="A1481" s="136" t="s">
        <v>197</v>
      </c>
      <c r="B1481" s="137" t="s">
        <v>196</v>
      </c>
      <c r="C1481" s="136" t="s">
        <v>1053</v>
      </c>
      <c r="D1481" s="138" t="s">
        <v>560</v>
      </c>
      <c r="E1481" s="136" t="s">
        <v>11</v>
      </c>
      <c r="F1481" s="139">
        <v>0</v>
      </c>
      <c r="M1481" s="140"/>
    </row>
    <row r="1482" spans="1:13" outlineLevel="3" x14ac:dyDescent="0.2">
      <c r="A1482" s="136" t="s">
        <v>197</v>
      </c>
      <c r="B1482" s="137" t="s">
        <v>196</v>
      </c>
      <c r="C1482" s="136" t="s">
        <v>1053</v>
      </c>
      <c r="D1482" s="138" t="s">
        <v>560</v>
      </c>
      <c r="E1482" s="136" t="s">
        <v>22</v>
      </c>
      <c r="F1482" s="139">
        <v>19</v>
      </c>
      <c r="M1482" s="140"/>
    </row>
    <row r="1483" spans="1:13" outlineLevel="2" x14ac:dyDescent="0.2">
      <c r="B1483" s="137"/>
      <c r="C1483" s="141" t="s">
        <v>1054</v>
      </c>
      <c r="F1483" s="139">
        <f>SUBTOTAL(9,F1478:F1482)</f>
        <v>49</v>
      </c>
      <c r="M1483" s="140"/>
    </row>
    <row r="1484" spans="1:13" outlineLevel="3" x14ac:dyDescent="0.2">
      <c r="A1484" s="136" t="s">
        <v>197</v>
      </c>
      <c r="B1484" s="137" t="s">
        <v>196</v>
      </c>
      <c r="C1484" s="136" t="s">
        <v>1055</v>
      </c>
      <c r="D1484" s="138" t="s">
        <v>560</v>
      </c>
      <c r="E1484" s="136" t="s">
        <v>8</v>
      </c>
      <c r="F1484" s="139">
        <v>268</v>
      </c>
      <c r="M1484" s="140"/>
    </row>
    <row r="1485" spans="1:13" outlineLevel="3" x14ac:dyDescent="0.2">
      <c r="A1485" s="136" t="s">
        <v>197</v>
      </c>
      <c r="B1485" s="137" t="s">
        <v>196</v>
      </c>
      <c r="C1485" s="136" t="s">
        <v>1055</v>
      </c>
      <c r="D1485" s="138" t="s">
        <v>560</v>
      </c>
      <c r="E1485" s="136" t="s">
        <v>9</v>
      </c>
      <c r="F1485" s="139">
        <v>0</v>
      </c>
      <c r="M1485" s="140"/>
    </row>
    <row r="1486" spans="1:13" outlineLevel="3" x14ac:dyDescent="0.2">
      <c r="A1486" s="136" t="s">
        <v>197</v>
      </c>
      <c r="B1486" s="137" t="s">
        <v>196</v>
      </c>
      <c r="C1486" s="136" t="s">
        <v>1055</v>
      </c>
      <c r="D1486" s="138" t="s">
        <v>560</v>
      </c>
      <c r="E1486" s="136" t="s">
        <v>10</v>
      </c>
      <c r="F1486" s="139">
        <v>0</v>
      </c>
      <c r="M1486" s="140"/>
    </row>
    <row r="1487" spans="1:13" outlineLevel="3" x14ac:dyDescent="0.2">
      <c r="A1487" s="136" t="s">
        <v>197</v>
      </c>
      <c r="B1487" s="137" t="s">
        <v>196</v>
      </c>
      <c r="C1487" s="136" t="s">
        <v>1055</v>
      </c>
      <c r="D1487" s="138" t="s">
        <v>560</v>
      </c>
      <c r="E1487" s="136" t="s">
        <v>11</v>
      </c>
      <c r="F1487" s="139">
        <v>0</v>
      </c>
      <c r="M1487" s="140"/>
    </row>
    <row r="1488" spans="1:13" outlineLevel="3" x14ac:dyDescent="0.2">
      <c r="A1488" s="136" t="s">
        <v>197</v>
      </c>
      <c r="B1488" s="137" t="s">
        <v>196</v>
      </c>
      <c r="C1488" s="136" t="s">
        <v>1055</v>
      </c>
      <c r="D1488" s="138" t="s">
        <v>560</v>
      </c>
      <c r="E1488" s="136" t="s">
        <v>22</v>
      </c>
      <c r="F1488" s="139">
        <v>169</v>
      </c>
      <c r="M1488" s="140"/>
    </row>
    <row r="1489" spans="1:13" outlineLevel="2" x14ac:dyDescent="0.2">
      <c r="B1489" s="137"/>
      <c r="C1489" s="141" t="s">
        <v>1056</v>
      </c>
      <c r="F1489" s="139">
        <f>SUBTOTAL(9,F1484:F1488)</f>
        <v>437</v>
      </c>
      <c r="M1489" s="140"/>
    </row>
    <row r="1490" spans="1:13" outlineLevel="3" x14ac:dyDescent="0.2">
      <c r="A1490" s="136" t="s">
        <v>197</v>
      </c>
      <c r="B1490" s="137" t="s">
        <v>196</v>
      </c>
      <c r="C1490" s="136" t="s">
        <v>1057</v>
      </c>
      <c r="D1490" s="138" t="s">
        <v>560</v>
      </c>
      <c r="E1490" s="136" t="s">
        <v>8</v>
      </c>
      <c r="F1490" s="139">
        <v>0</v>
      </c>
      <c r="M1490" s="140"/>
    </row>
    <row r="1491" spans="1:13" outlineLevel="3" x14ac:dyDescent="0.2">
      <c r="A1491" s="136" t="s">
        <v>197</v>
      </c>
      <c r="B1491" s="137" t="s">
        <v>196</v>
      </c>
      <c r="C1491" s="136" t="s">
        <v>1057</v>
      </c>
      <c r="D1491" s="138" t="s">
        <v>560</v>
      </c>
      <c r="E1491" s="136" t="s">
        <v>9</v>
      </c>
      <c r="F1491" s="139">
        <v>0</v>
      </c>
      <c r="M1491" s="140"/>
    </row>
    <row r="1492" spans="1:13" outlineLevel="3" x14ac:dyDescent="0.2">
      <c r="A1492" s="136" t="s">
        <v>197</v>
      </c>
      <c r="B1492" s="137" t="s">
        <v>196</v>
      </c>
      <c r="C1492" s="136" t="s">
        <v>1057</v>
      </c>
      <c r="D1492" s="138" t="s">
        <v>560</v>
      </c>
      <c r="E1492" s="136" t="s">
        <v>10</v>
      </c>
      <c r="F1492" s="139">
        <v>0</v>
      </c>
      <c r="M1492" s="140"/>
    </row>
    <row r="1493" spans="1:13" outlineLevel="3" x14ac:dyDescent="0.2">
      <c r="A1493" s="136" t="s">
        <v>197</v>
      </c>
      <c r="B1493" s="137" t="s">
        <v>196</v>
      </c>
      <c r="C1493" s="136" t="s">
        <v>1057</v>
      </c>
      <c r="D1493" s="138" t="s">
        <v>560</v>
      </c>
      <c r="E1493" s="136" t="s">
        <v>11</v>
      </c>
      <c r="F1493" s="139">
        <v>0</v>
      </c>
      <c r="M1493" s="140"/>
    </row>
    <row r="1494" spans="1:13" outlineLevel="3" x14ac:dyDescent="0.2">
      <c r="A1494" s="136" t="s">
        <v>197</v>
      </c>
      <c r="B1494" s="137" t="s">
        <v>196</v>
      </c>
      <c r="C1494" s="136" t="s">
        <v>1057</v>
      </c>
      <c r="D1494" s="138" t="s">
        <v>560</v>
      </c>
      <c r="E1494" s="136" t="s">
        <v>22</v>
      </c>
      <c r="F1494" s="139">
        <v>0</v>
      </c>
      <c r="M1494" s="140"/>
    </row>
    <row r="1495" spans="1:13" outlineLevel="2" x14ac:dyDescent="0.2">
      <c r="B1495" s="137"/>
      <c r="C1495" s="141" t="s">
        <v>1058</v>
      </c>
      <c r="F1495" s="139">
        <f>SUBTOTAL(9,F1490:F1494)</f>
        <v>0</v>
      </c>
      <c r="M1495" s="140"/>
    </row>
    <row r="1496" spans="1:13" outlineLevel="3" x14ac:dyDescent="0.2">
      <c r="A1496" s="136" t="s">
        <v>197</v>
      </c>
      <c r="B1496" s="137" t="s">
        <v>196</v>
      </c>
      <c r="C1496" s="136" t="s">
        <v>1059</v>
      </c>
      <c r="D1496" s="138" t="s">
        <v>560</v>
      </c>
      <c r="E1496" s="136" t="s">
        <v>8</v>
      </c>
      <c r="F1496" s="139">
        <v>0</v>
      </c>
      <c r="M1496" s="140"/>
    </row>
    <row r="1497" spans="1:13" outlineLevel="3" x14ac:dyDescent="0.2">
      <c r="A1497" s="136" t="s">
        <v>197</v>
      </c>
      <c r="B1497" s="137" t="s">
        <v>196</v>
      </c>
      <c r="C1497" s="136" t="s">
        <v>1059</v>
      </c>
      <c r="D1497" s="138" t="s">
        <v>560</v>
      </c>
      <c r="E1497" s="136" t="s">
        <v>9</v>
      </c>
      <c r="F1497" s="139">
        <v>0</v>
      </c>
      <c r="M1497" s="140"/>
    </row>
    <row r="1498" spans="1:13" outlineLevel="3" x14ac:dyDescent="0.2">
      <c r="A1498" s="136" t="s">
        <v>197</v>
      </c>
      <c r="B1498" s="137" t="s">
        <v>196</v>
      </c>
      <c r="C1498" s="136" t="s">
        <v>1059</v>
      </c>
      <c r="D1498" s="138" t="s">
        <v>560</v>
      </c>
      <c r="E1498" s="136" t="s">
        <v>10</v>
      </c>
      <c r="F1498" s="139">
        <v>0</v>
      </c>
      <c r="M1498" s="140"/>
    </row>
    <row r="1499" spans="1:13" outlineLevel="3" x14ac:dyDescent="0.2">
      <c r="A1499" s="136" t="s">
        <v>197</v>
      </c>
      <c r="B1499" s="137" t="s">
        <v>196</v>
      </c>
      <c r="C1499" s="136" t="s">
        <v>1059</v>
      </c>
      <c r="D1499" s="138" t="s">
        <v>560</v>
      </c>
      <c r="E1499" s="136" t="s">
        <v>11</v>
      </c>
      <c r="F1499" s="139">
        <v>0</v>
      </c>
      <c r="M1499" s="140"/>
    </row>
    <row r="1500" spans="1:13" outlineLevel="3" x14ac:dyDescent="0.2">
      <c r="A1500" s="136" t="s">
        <v>197</v>
      </c>
      <c r="B1500" s="137" t="s">
        <v>196</v>
      </c>
      <c r="C1500" s="136" t="s">
        <v>1059</v>
      </c>
      <c r="D1500" s="138" t="s">
        <v>560</v>
      </c>
      <c r="E1500" s="136" t="s">
        <v>22</v>
      </c>
      <c r="F1500" s="139">
        <v>0</v>
      </c>
      <c r="M1500" s="140"/>
    </row>
    <row r="1501" spans="1:13" outlineLevel="2" x14ac:dyDescent="0.2">
      <c r="B1501" s="137"/>
      <c r="C1501" s="141" t="s">
        <v>1060</v>
      </c>
      <c r="F1501" s="139">
        <f>SUBTOTAL(9,F1496:F1500)</f>
        <v>0</v>
      </c>
      <c r="M1501" s="140"/>
    </row>
    <row r="1502" spans="1:13" outlineLevel="3" x14ac:dyDescent="0.2">
      <c r="A1502" s="136" t="s">
        <v>197</v>
      </c>
      <c r="B1502" s="137" t="s">
        <v>196</v>
      </c>
      <c r="C1502" s="136" t="s">
        <v>1061</v>
      </c>
      <c r="D1502" s="138" t="s">
        <v>560</v>
      </c>
      <c r="E1502" s="136" t="s">
        <v>8</v>
      </c>
      <c r="F1502" s="139">
        <v>0</v>
      </c>
      <c r="M1502" s="140"/>
    </row>
    <row r="1503" spans="1:13" outlineLevel="3" x14ac:dyDescent="0.2">
      <c r="A1503" s="136" t="s">
        <v>197</v>
      </c>
      <c r="B1503" s="137" t="s">
        <v>196</v>
      </c>
      <c r="C1503" s="136" t="s">
        <v>1061</v>
      </c>
      <c r="D1503" s="138" t="s">
        <v>560</v>
      </c>
      <c r="E1503" s="136" t="s">
        <v>9</v>
      </c>
      <c r="F1503" s="139">
        <v>0</v>
      </c>
      <c r="M1503" s="140"/>
    </row>
    <row r="1504" spans="1:13" outlineLevel="3" x14ac:dyDescent="0.2">
      <c r="A1504" s="136" t="s">
        <v>197</v>
      </c>
      <c r="B1504" s="137" t="s">
        <v>196</v>
      </c>
      <c r="C1504" s="136" t="s">
        <v>1061</v>
      </c>
      <c r="D1504" s="138" t="s">
        <v>560</v>
      </c>
      <c r="E1504" s="136" t="s">
        <v>10</v>
      </c>
      <c r="F1504" s="139">
        <v>0</v>
      </c>
      <c r="M1504" s="140"/>
    </row>
    <row r="1505" spans="1:13" outlineLevel="3" x14ac:dyDescent="0.2">
      <c r="A1505" s="136" t="s">
        <v>197</v>
      </c>
      <c r="B1505" s="137" t="s">
        <v>196</v>
      </c>
      <c r="C1505" s="136" t="s">
        <v>1061</v>
      </c>
      <c r="D1505" s="138" t="s">
        <v>560</v>
      </c>
      <c r="E1505" s="136" t="s">
        <v>11</v>
      </c>
      <c r="F1505" s="139">
        <v>0</v>
      </c>
      <c r="M1505" s="140"/>
    </row>
    <row r="1506" spans="1:13" outlineLevel="3" x14ac:dyDescent="0.2">
      <c r="A1506" s="136" t="s">
        <v>197</v>
      </c>
      <c r="B1506" s="137" t="s">
        <v>196</v>
      </c>
      <c r="C1506" s="136" t="s">
        <v>1061</v>
      </c>
      <c r="D1506" s="138" t="s">
        <v>560</v>
      </c>
      <c r="E1506" s="136" t="s">
        <v>22</v>
      </c>
      <c r="F1506" s="139">
        <v>0</v>
      </c>
      <c r="M1506" s="140"/>
    </row>
    <row r="1507" spans="1:13" outlineLevel="2" x14ac:dyDescent="0.2">
      <c r="B1507" s="137"/>
      <c r="C1507" s="141" t="s">
        <v>1062</v>
      </c>
      <c r="F1507" s="139">
        <f>SUBTOTAL(9,F1502:F1506)</f>
        <v>0</v>
      </c>
      <c r="M1507" s="140"/>
    </row>
    <row r="1508" spans="1:13" outlineLevel="3" x14ac:dyDescent="0.2">
      <c r="A1508" s="136" t="s">
        <v>197</v>
      </c>
      <c r="B1508" s="137" t="s">
        <v>196</v>
      </c>
      <c r="C1508" s="136" t="s">
        <v>1063</v>
      </c>
      <c r="D1508" s="138" t="s">
        <v>560</v>
      </c>
      <c r="E1508" s="136" t="s">
        <v>8</v>
      </c>
      <c r="F1508" s="139">
        <v>27</v>
      </c>
      <c r="M1508" s="140"/>
    </row>
    <row r="1509" spans="1:13" outlineLevel="3" x14ac:dyDescent="0.2">
      <c r="A1509" s="136" t="s">
        <v>197</v>
      </c>
      <c r="B1509" s="137" t="s">
        <v>196</v>
      </c>
      <c r="C1509" s="136" t="s">
        <v>1063</v>
      </c>
      <c r="D1509" s="138" t="s">
        <v>560</v>
      </c>
      <c r="E1509" s="136" t="s">
        <v>9</v>
      </c>
      <c r="F1509" s="139">
        <v>0</v>
      </c>
      <c r="M1509" s="140"/>
    </row>
    <row r="1510" spans="1:13" outlineLevel="3" x14ac:dyDescent="0.2">
      <c r="A1510" s="136" t="s">
        <v>197</v>
      </c>
      <c r="B1510" s="137" t="s">
        <v>196</v>
      </c>
      <c r="C1510" s="136" t="s">
        <v>1063</v>
      </c>
      <c r="D1510" s="138" t="s">
        <v>560</v>
      </c>
      <c r="E1510" s="136" t="s">
        <v>10</v>
      </c>
      <c r="F1510" s="139">
        <v>0</v>
      </c>
      <c r="M1510" s="140"/>
    </row>
    <row r="1511" spans="1:13" outlineLevel="3" x14ac:dyDescent="0.2">
      <c r="A1511" s="136" t="s">
        <v>197</v>
      </c>
      <c r="B1511" s="137" t="s">
        <v>196</v>
      </c>
      <c r="C1511" s="136" t="s">
        <v>1063</v>
      </c>
      <c r="D1511" s="138" t="s">
        <v>560</v>
      </c>
      <c r="E1511" s="136" t="s">
        <v>11</v>
      </c>
      <c r="F1511" s="139">
        <v>0</v>
      </c>
      <c r="M1511" s="140"/>
    </row>
    <row r="1512" spans="1:13" outlineLevel="3" x14ac:dyDescent="0.2">
      <c r="A1512" s="136" t="s">
        <v>197</v>
      </c>
      <c r="B1512" s="137" t="s">
        <v>196</v>
      </c>
      <c r="C1512" s="136" t="s">
        <v>1063</v>
      </c>
      <c r="D1512" s="138" t="s">
        <v>560</v>
      </c>
      <c r="E1512" s="136" t="s">
        <v>22</v>
      </c>
      <c r="F1512" s="139">
        <v>17</v>
      </c>
      <c r="M1512" s="140"/>
    </row>
    <row r="1513" spans="1:13" outlineLevel="2" x14ac:dyDescent="0.2">
      <c r="B1513" s="137"/>
      <c r="C1513" s="141" t="s">
        <v>1064</v>
      </c>
      <c r="F1513" s="139">
        <f>SUBTOTAL(9,F1508:F1512)</f>
        <v>44</v>
      </c>
      <c r="M1513" s="140"/>
    </row>
    <row r="1514" spans="1:13" outlineLevel="1" x14ac:dyDescent="0.2">
      <c r="B1514" s="142" t="s">
        <v>1065</v>
      </c>
      <c r="F1514" s="139">
        <f>SUBTOTAL(9,F1448:F1512)</f>
        <v>1490</v>
      </c>
      <c r="M1514" s="140"/>
    </row>
    <row r="1515" spans="1:13" outlineLevel="3" x14ac:dyDescent="0.2">
      <c r="A1515" s="136" t="s">
        <v>181</v>
      </c>
      <c r="B1515" s="137" t="s">
        <v>180</v>
      </c>
      <c r="C1515" s="136" t="s">
        <v>559</v>
      </c>
      <c r="D1515" s="138" t="s">
        <v>560</v>
      </c>
      <c r="E1515" s="136" t="s">
        <v>8</v>
      </c>
      <c r="F1515" s="139">
        <v>39119</v>
      </c>
      <c r="M1515" s="140"/>
    </row>
    <row r="1516" spans="1:13" outlineLevel="3" x14ac:dyDescent="0.2">
      <c r="A1516" s="136" t="s">
        <v>181</v>
      </c>
      <c r="B1516" s="137" t="s">
        <v>180</v>
      </c>
      <c r="C1516" s="136" t="s">
        <v>559</v>
      </c>
      <c r="D1516" s="138" t="s">
        <v>560</v>
      </c>
      <c r="E1516" s="136" t="s">
        <v>9</v>
      </c>
      <c r="F1516" s="139">
        <v>0</v>
      </c>
      <c r="M1516" s="140"/>
    </row>
    <row r="1517" spans="1:13" outlineLevel="3" x14ac:dyDescent="0.2">
      <c r="A1517" s="136" t="s">
        <v>181</v>
      </c>
      <c r="B1517" s="137" t="s">
        <v>180</v>
      </c>
      <c r="C1517" s="136" t="s">
        <v>559</v>
      </c>
      <c r="D1517" s="138" t="s">
        <v>560</v>
      </c>
      <c r="E1517" s="136" t="s">
        <v>10</v>
      </c>
      <c r="F1517" s="139">
        <v>0</v>
      </c>
      <c r="M1517" s="140"/>
    </row>
    <row r="1518" spans="1:13" outlineLevel="3" x14ac:dyDescent="0.2">
      <c r="A1518" s="136" t="s">
        <v>181</v>
      </c>
      <c r="B1518" s="137" t="s">
        <v>180</v>
      </c>
      <c r="C1518" s="136" t="s">
        <v>559</v>
      </c>
      <c r="D1518" s="138" t="s">
        <v>560</v>
      </c>
      <c r="E1518" s="136" t="s">
        <v>11</v>
      </c>
      <c r="F1518" s="139">
        <v>0</v>
      </c>
      <c r="M1518" s="140"/>
    </row>
    <row r="1519" spans="1:13" outlineLevel="3" x14ac:dyDescent="0.2">
      <c r="A1519" s="136" t="s">
        <v>181</v>
      </c>
      <c r="B1519" s="137" t="s">
        <v>180</v>
      </c>
      <c r="C1519" s="136" t="s">
        <v>559</v>
      </c>
      <c r="D1519" s="138" t="s">
        <v>560</v>
      </c>
      <c r="E1519" s="136" t="s">
        <v>22</v>
      </c>
      <c r="F1519" s="139">
        <v>24413</v>
      </c>
      <c r="M1519" s="140"/>
    </row>
    <row r="1520" spans="1:13" outlineLevel="2" x14ac:dyDescent="0.2">
      <c r="B1520" s="137"/>
      <c r="C1520" s="141" t="s">
        <v>561</v>
      </c>
      <c r="F1520" s="139">
        <f>SUBTOTAL(9,F1515:F1519)</f>
        <v>63532</v>
      </c>
      <c r="M1520" s="140"/>
    </row>
    <row r="1521" spans="1:13" outlineLevel="1" x14ac:dyDescent="0.2">
      <c r="B1521" s="142" t="s">
        <v>1066</v>
      </c>
      <c r="F1521" s="139">
        <f>SUBTOTAL(9,F1515:F1519)</f>
        <v>63532</v>
      </c>
      <c r="M1521" s="140"/>
    </row>
    <row r="1522" spans="1:13" outlineLevel="3" x14ac:dyDescent="0.2">
      <c r="A1522" s="136" t="s">
        <v>181</v>
      </c>
      <c r="B1522" s="137" t="s">
        <v>182</v>
      </c>
      <c r="C1522" s="136" t="s">
        <v>566</v>
      </c>
      <c r="D1522" s="138" t="s">
        <v>560</v>
      </c>
      <c r="E1522" s="136" t="s">
        <v>8</v>
      </c>
      <c r="F1522" s="139">
        <v>23430</v>
      </c>
      <c r="M1522" s="140"/>
    </row>
    <row r="1523" spans="1:13" outlineLevel="3" x14ac:dyDescent="0.2">
      <c r="A1523" s="136" t="s">
        <v>181</v>
      </c>
      <c r="B1523" s="137" t="s">
        <v>182</v>
      </c>
      <c r="C1523" s="136" t="s">
        <v>566</v>
      </c>
      <c r="D1523" s="138" t="s">
        <v>560</v>
      </c>
      <c r="E1523" s="136" t="s">
        <v>9</v>
      </c>
      <c r="F1523" s="139">
        <v>0</v>
      </c>
      <c r="M1523" s="140"/>
    </row>
    <row r="1524" spans="1:13" outlineLevel="3" x14ac:dyDescent="0.2">
      <c r="A1524" s="136" t="s">
        <v>181</v>
      </c>
      <c r="B1524" s="137" t="s">
        <v>182</v>
      </c>
      <c r="C1524" s="136" t="s">
        <v>566</v>
      </c>
      <c r="D1524" s="138" t="s">
        <v>560</v>
      </c>
      <c r="E1524" s="136" t="s">
        <v>10</v>
      </c>
      <c r="F1524" s="139">
        <v>0</v>
      </c>
      <c r="M1524" s="140"/>
    </row>
    <row r="1525" spans="1:13" outlineLevel="3" x14ac:dyDescent="0.2">
      <c r="A1525" s="136" t="s">
        <v>181</v>
      </c>
      <c r="B1525" s="137" t="s">
        <v>182</v>
      </c>
      <c r="C1525" s="136" t="s">
        <v>566</v>
      </c>
      <c r="D1525" s="138" t="s">
        <v>560</v>
      </c>
      <c r="E1525" s="136" t="s">
        <v>11</v>
      </c>
      <c r="F1525" s="139">
        <v>0</v>
      </c>
      <c r="M1525" s="140"/>
    </row>
    <row r="1526" spans="1:13" outlineLevel="3" x14ac:dyDescent="0.2">
      <c r="A1526" s="136" t="s">
        <v>181</v>
      </c>
      <c r="B1526" s="137" t="s">
        <v>182</v>
      </c>
      <c r="C1526" s="136" t="s">
        <v>566</v>
      </c>
      <c r="D1526" s="138" t="s">
        <v>560</v>
      </c>
      <c r="E1526" s="136" t="s">
        <v>22</v>
      </c>
      <c r="F1526" s="139">
        <v>14623</v>
      </c>
      <c r="M1526" s="140"/>
    </row>
    <row r="1527" spans="1:13" outlineLevel="2" x14ac:dyDescent="0.2">
      <c r="B1527" s="137"/>
      <c r="C1527" s="141" t="s">
        <v>567</v>
      </c>
      <c r="F1527" s="139">
        <f>SUBTOTAL(9,F1522:F1526)</f>
        <v>38053</v>
      </c>
      <c r="M1527" s="140"/>
    </row>
    <row r="1528" spans="1:13" outlineLevel="1" x14ac:dyDescent="0.2">
      <c r="B1528" s="142" t="s">
        <v>1067</v>
      </c>
      <c r="F1528" s="139">
        <f>SUBTOTAL(9,F1522:F1526)</f>
        <v>38053</v>
      </c>
      <c r="M1528" s="140"/>
    </row>
    <row r="1529" spans="1:13" outlineLevel="3" x14ac:dyDescent="0.2">
      <c r="A1529" s="136" t="s">
        <v>184</v>
      </c>
      <c r="B1529" s="137" t="s">
        <v>183</v>
      </c>
      <c r="C1529" s="136" t="s">
        <v>563</v>
      </c>
      <c r="D1529" s="138" t="s">
        <v>560</v>
      </c>
      <c r="E1529" s="136" t="s">
        <v>22</v>
      </c>
      <c r="F1529" s="139">
        <v>11418</v>
      </c>
      <c r="M1529" s="140"/>
    </row>
    <row r="1530" spans="1:13" outlineLevel="2" x14ac:dyDescent="0.2">
      <c r="B1530" s="137"/>
      <c r="C1530" s="141" t="s">
        <v>564</v>
      </c>
      <c r="F1530" s="139">
        <f>SUBTOTAL(9,F1529:F1529)</f>
        <v>11418</v>
      </c>
      <c r="M1530" s="140"/>
    </row>
    <row r="1531" spans="1:13" outlineLevel="1" x14ac:dyDescent="0.2">
      <c r="B1531" s="142" t="s">
        <v>1068</v>
      </c>
      <c r="F1531" s="139">
        <f>SUBTOTAL(9,F1529:F1529)</f>
        <v>11418</v>
      </c>
      <c r="M1531" s="140"/>
    </row>
    <row r="1532" spans="1:13" outlineLevel="3" x14ac:dyDescent="0.2">
      <c r="A1532" s="136" t="s">
        <v>274</v>
      </c>
      <c r="B1532" s="137" t="s">
        <v>273</v>
      </c>
      <c r="C1532" s="136" t="s">
        <v>1069</v>
      </c>
      <c r="D1532" s="138" t="s">
        <v>577</v>
      </c>
      <c r="E1532" s="136" t="s">
        <v>8</v>
      </c>
      <c r="F1532" s="139">
        <v>409</v>
      </c>
      <c r="M1532" s="140"/>
    </row>
    <row r="1533" spans="1:13" outlineLevel="2" x14ac:dyDescent="0.2">
      <c r="B1533" s="137"/>
      <c r="C1533" s="141" t="s">
        <v>1070</v>
      </c>
      <c r="F1533" s="139">
        <f>SUBTOTAL(9,F1532:F1532)</f>
        <v>409</v>
      </c>
      <c r="M1533" s="140"/>
    </row>
    <row r="1534" spans="1:13" outlineLevel="1" x14ac:dyDescent="0.2">
      <c r="B1534" s="142" t="s">
        <v>1071</v>
      </c>
      <c r="F1534" s="139">
        <f>SUBTOTAL(9,F1532:F1532)</f>
        <v>409</v>
      </c>
      <c r="M1534" s="140"/>
    </row>
    <row r="1535" spans="1:13" x14ac:dyDescent="0.2">
      <c r="B1535" s="142"/>
      <c r="C1535" s="141" t="s">
        <v>5</v>
      </c>
      <c r="F1535" s="139">
        <f>SUBTOTAL(9,F2:F1532)</f>
        <v>5103753</v>
      </c>
      <c r="M1535" s="140"/>
    </row>
    <row r="1536" spans="1:13" x14ac:dyDescent="0.2">
      <c r="B1536" s="142" t="s">
        <v>5</v>
      </c>
      <c r="F1536" s="139">
        <f>SUBTOTAL(9,F2:F1532)</f>
        <v>5103753</v>
      </c>
      <c r="M1536" s="140"/>
    </row>
    <row r="1537" spans="2:13" x14ac:dyDescent="0.2">
      <c r="B1537" s="137"/>
      <c r="M1537" s="140"/>
    </row>
    <row r="1538" spans="2:13" x14ac:dyDescent="0.2">
      <c r="B1538" s="137"/>
      <c r="M1538" s="140"/>
    </row>
    <row r="1539" spans="2:13" x14ac:dyDescent="0.2">
      <c r="B1539" s="137"/>
      <c r="M1539" s="140"/>
    </row>
    <row r="1540" spans="2:13" x14ac:dyDescent="0.2">
      <c r="B1540" s="137"/>
      <c r="M1540" s="140"/>
    </row>
    <row r="1541" spans="2:13" x14ac:dyDescent="0.2">
      <c r="B1541" s="137"/>
      <c r="M1541" s="140"/>
    </row>
    <row r="1542" spans="2:13" x14ac:dyDescent="0.2">
      <c r="B1542" s="137"/>
      <c r="M1542" s="140"/>
    </row>
    <row r="1543" spans="2:13" x14ac:dyDescent="0.2">
      <c r="B1543" s="137"/>
      <c r="M1543" s="140"/>
    </row>
    <row r="1544" spans="2:13" x14ac:dyDescent="0.2">
      <c r="B1544" s="137"/>
      <c r="M1544" s="140"/>
    </row>
    <row r="1545" spans="2:13" x14ac:dyDescent="0.2">
      <c r="B1545" s="137"/>
      <c r="M1545" s="140"/>
    </row>
    <row r="1546" spans="2:13" x14ac:dyDescent="0.2">
      <c r="B1546" s="137"/>
      <c r="M1546" s="140"/>
    </row>
    <row r="1547" spans="2:13" x14ac:dyDescent="0.2">
      <c r="B1547" s="137"/>
      <c r="M1547" s="140"/>
    </row>
    <row r="1548" spans="2:13" x14ac:dyDescent="0.2">
      <c r="B1548" s="137"/>
      <c r="M1548" s="140"/>
    </row>
    <row r="1549" spans="2:13" x14ac:dyDescent="0.2">
      <c r="B1549" s="137"/>
      <c r="M1549" s="140"/>
    </row>
    <row r="1550" spans="2:13" x14ac:dyDescent="0.2">
      <c r="B1550" s="137"/>
      <c r="M1550" s="140"/>
    </row>
    <row r="1551" spans="2:13" x14ac:dyDescent="0.2">
      <c r="B1551" s="137"/>
      <c r="M1551" s="140"/>
    </row>
    <row r="1552" spans="2:13" x14ac:dyDescent="0.2">
      <c r="B1552" s="137"/>
      <c r="M1552" s="140"/>
    </row>
    <row r="1553" spans="2:13" x14ac:dyDescent="0.2">
      <c r="B1553" s="137"/>
      <c r="M1553" s="140"/>
    </row>
    <row r="1554" spans="2:13" x14ac:dyDescent="0.2">
      <c r="B1554" s="137"/>
      <c r="M1554" s="140"/>
    </row>
    <row r="1555" spans="2:13" x14ac:dyDescent="0.2">
      <c r="B1555" s="137"/>
      <c r="M1555" s="140"/>
    </row>
    <row r="1556" spans="2:13" x14ac:dyDescent="0.2">
      <c r="B1556" s="137"/>
      <c r="M1556" s="140"/>
    </row>
    <row r="1557" spans="2:13" x14ac:dyDescent="0.2">
      <c r="B1557" s="137"/>
      <c r="M1557" s="140"/>
    </row>
    <row r="1558" spans="2:13" x14ac:dyDescent="0.2">
      <c r="B1558" s="137"/>
      <c r="M1558" s="140"/>
    </row>
    <row r="1559" spans="2:13" x14ac:dyDescent="0.2">
      <c r="B1559" s="137"/>
      <c r="M1559" s="140"/>
    </row>
    <row r="1560" spans="2:13" x14ac:dyDescent="0.2">
      <c r="B1560" s="137"/>
      <c r="M1560" s="140"/>
    </row>
    <row r="1561" spans="2:13" x14ac:dyDescent="0.2">
      <c r="B1561" s="137"/>
      <c r="M1561" s="140"/>
    </row>
    <row r="1562" spans="2:13" x14ac:dyDescent="0.2">
      <c r="B1562" s="137"/>
      <c r="M1562" s="140"/>
    </row>
    <row r="1563" spans="2:13" x14ac:dyDescent="0.2">
      <c r="B1563" s="137"/>
      <c r="M1563" s="140"/>
    </row>
    <row r="1564" spans="2:13" x14ac:dyDescent="0.2">
      <c r="B1564" s="137"/>
      <c r="M1564" s="140"/>
    </row>
    <row r="1565" spans="2:13" x14ac:dyDescent="0.2">
      <c r="B1565" s="137"/>
      <c r="M1565" s="140"/>
    </row>
    <row r="1566" spans="2:13" x14ac:dyDescent="0.2">
      <c r="B1566" s="137"/>
      <c r="M1566" s="140"/>
    </row>
    <row r="1567" spans="2:13" x14ac:dyDescent="0.2">
      <c r="B1567" s="137"/>
      <c r="M1567" s="140"/>
    </row>
    <row r="1568" spans="2:13" x14ac:dyDescent="0.2">
      <c r="B1568" s="137"/>
      <c r="M1568" s="140"/>
    </row>
    <row r="1569" spans="2:13" x14ac:dyDescent="0.2">
      <c r="B1569" s="137"/>
      <c r="M1569" s="140"/>
    </row>
    <row r="1570" spans="2:13" x14ac:dyDescent="0.2">
      <c r="B1570" s="137"/>
      <c r="M1570" s="140"/>
    </row>
    <row r="1571" spans="2:13" x14ac:dyDescent="0.2">
      <c r="B1571" s="137"/>
      <c r="M1571" s="140"/>
    </row>
    <row r="1572" spans="2:13" x14ac:dyDescent="0.2">
      <c r="B1572" s="137"/>
      <c r="M1572" s="140"/>
    </row>
    <row r="1573" spans="2:13" x14ac:dyDescent="0.2">
      <c r="B1573" s="137"/>
      <c r="M1573" s="140"/>
    </row>
    <row r="1574" spans="2:13" x14ac:dyDescent="0.2">
      <c r="B1574" s="137"/>
      <c r="M1574" s="140"/>
    </row>
    <row r="1575" spans="2:13" x14ac:dyDescent="0.2">
      <c r="B1575" s="137"/>
      <c r="M1575" s="140"/>
    </row>
    <row r="1576" spans="2:13" x14ac:dyDescent="0.2">
      <c r="B1576" s="137"/>
      <c r="M1576" s="140"/>
    </row>
    <row r="1577" spans="2:13" x14ac:dyDescent="0.2">
      <c r="B1577" s="137"/>
      <c r="M1577" s="140"/>
    </row>
    <row r="1578" spans="2:13" x14ac:dyDescent="0.2">
      <c r="B1578" s="137"/>
      <c r="M1578" s="140"/>
    </row>
    <row r="1579" spans="2:13" x14ac:dyDescent="0.2">
      <c r="B1579" s="137"/>
      <c r="M1579" s="140"/>
    </row>
    <row r="1580" spans="2:13" x14ac:dyDescent="0.2">
      <c r="B1580" s="137"/>
      <c r="M1580" s="140"/>
    </row>
    <row r="1581" spans="2:13" x14ac:dyDescent="0.2">
      <c r="B1581" s="137"/>
      <c r="M1581" s="140"/>
    </row>
    <row r="1582" spans="2:13" x14ac:dyDescent="0.2">
      <c r="B1582" s="137"/>
      <c r="M1582" s="140"/>
    </row>
    <row r="1583" spans="2:13" x14ac:dyDescent="0.2">
      <c r="B1583" s="137"/>
      <c r="M1583" s="140"/>
    </row>
    <row r="1584" spans="2:13" x14ac:dyDescent="0.2">
      <c r="B1584" s="137"/>
      <c r="M1584" s="140"/>
    </row>
    <row r="1585" spans="2:13" x14ac:dyDescent="0.2">
      <c r="B1585" s="137"/>
      <c r="M1585" s="140"/>
    </row>
    <row r="1586" spans="2:13" x14ac:dyDescent="0.2">
      <c r="B1586" s="137"/>
      <c r="M1586" s="140"/>
    </row>
    <row r="1587" spans="2:13" x14ac:dyDescent="0.2">
      <c r="B1587" s="137"/>
      <c r="M1587" s="140"/>
    </row>
    <row r="1588" spans="2:13" x14ac:dyDescent="0.2">
      <c r="B1588" s="137"/>
      <c r="M1588" s="140"/>
    </row>
    <row r="1589" spans="2:13" x14ac:dyDescent="0.2">
      <c r="B1589" s="137"/>
      <c r="M1589" s="140"/>
    </row>
    <row r="1590" spans="2:13" x14ac:dyDescent="0.2">
      <c r="B1590" s="137"/>
      <c r="M1590" s="140"/>
    </row>
    <row r="1591" spans="2:13" x14ac:dyDescent="0.2">
      <c r="B1591" s="137"/>
      <c r="M1591" s="140"/>
    </row>
    <row r="1592" spans="2:13" x14ac:dyDescent="0.2">
      <c r="B1592" s="137"/>
      <c r="M1592" s="140"/>
    </row>
    <row r="1593" spans="2:13" x14ac:dyDescent="0.2">
      <c r="B1593" s="137"/>
      <c r="M1593" s="140"/>
    </row>
    <row r="1594" spans="2:13" x14ac:dyDescent="0.2">
      <c r="B1594" s="137"/>
      <c r="M1594" s="140"/>
    </row>
    <row r="1595" spans="2:13" x14ac:dyDescent="0.2">
      <c r="B1595" s="137"/>
      <c r="M1595" s="140"/>
    </row>
    <row r="1596" spans="2:13" x14ac:dyDescent="0.2">
      <c r="B1596" s="137"/>
      <c r="M1596" s="140"/>
    </row>
    <row r="1597" spans="2:13" x14ac:dyDescent="0.2">
      <c r="B1597" s="137"/>
      <c r="M1597" s="140"/>
    </row>
    <row r="1598" spans="2:13" x14ac:dyDescent="0.2">
      <c r="B1598" s="137"/>
      <c r="M1598" s="140"/>
    </row>
    <row r="1599" spans="2:13" x14ac:dyDescent="0.2">
      <c r="B1599" s="137"/>
      <c r="M1599" s="140"/>
    </row>
    <row r="1600" spans="2:13" x14ac:dyDescent="0.2">
      <c r="B1600" s="137"/>
      <c r="M1600" s="140"/>
    </row>
    <row r="1601" spans="2:13" x14ac:dyDescent="0.2">
      <c r="B1601" s="137"/>
      <c r="M1601" s="140"/>
    </row>
    <row r="1602" spans="2:13" x14ac:dyDescent="0.2">
      <c r="B1602" s="137"/>
      <c r="M1602" s="140"/>
    </row>
    <row r="1603" spans="2:13" x14ac:dyDescent="0.2">
      <c r="B1603" s="137"/>
      <c r="M1603" s="140"/>
    </row>
    <row r="1604" spans="2:13" x14ac:dyDescent="0.2">
      <c r="B1604" s="137"/>
      <c r="M1604" s="140"/>
    </row>
    <row r="1605" spans="2:13" x14ac:dyDescent="0.2">
      <c r="B1605" s="137"/>
      <c r="M1605" s="140"/>
    </row>
    <row r="1606" spans="2:13" x14ac:dyDescent="0.2">
      <c r="B1606" s="137"/>
      <c r="M1606" s="140"/>
    </row>
  </sheetData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2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2" customWidth="1"/>
    <col min="5" max="5" width="11.6640625" style="1" customWidth="1"/>
    <col min="6" max="6" width="1.6640625" style="3" customWidth="1"/>
    <col min="7" max="25" width="11.6640625" style="2" customWidth="1"/>
    <col min="26" max="26" width="1.6640625" style="3" customWidth="1"/>
    <col min="27" max="27" width="11.6640625" style="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2" customWidth="1"/>
    <col min="41" max="41" width="1.6640625" style="4" customWidth="1"/>
    <col min="42" max="45" width="11.6640625" style="32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527</v>
      </c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AA1" s="4"/>
      <c r="AK1" s="4"/>
      <c r="AL1" s="4"/>
      <c r="AM1" s="4"/>
      <c r="AN1" s="4"/>
      <c r="AO1" s="4"/>
      <c r="AP1" s="5"/>
      <c r="AQ1" s="5"/>
      <c r="AR1" s="5"/>
      <c r="AS1" s="5"/>
    </row>
    <row r="2" spans="1:46" s="77" customFormat="1" ht="15.6" x14ac:dyDescent="0.3">
      <c r="A2" s="76" t="s">
        <v>0</v>
      </c>
      <c r="D2" s="4"/>
      <c r="AA2" s="4"/>
    </row>
    <row r="3" spans="1:46" s="77" customFormat="1" ht="15.6" x14ac:dyDescent="0.3">
      <c r="A3" s="76"/>
      <c r="C3" s="10"/>
      <c r="D3" s="4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4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"/>
      <c r="AQ4" s="8"/>
      <c r="AR4" s="8"/>
      <c r="AS4" s="8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544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26"/>
      <c r="J7" s="27"/>
      <c r="U7" s="27"/>
      <c r="Y7" s="28"/>
      <c r="Z7" s="10"/>
      <c r="AA7" s="28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31"/>
      <c r="AS7" s="33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60"/>
      <c r="E11" s="61"/>
      <c r="F11" s="10"/>
      <c r="G11" s="62"/>
      <c r="H11" s="60"/>
      <c r="I11" s="60"/>
      <c r="J11" s="63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3"/>
      <c r="V11" s="60"/>
      <c r="W11" s="60"/>
      <c r="X11" s="60"/>
      <c r="Y11" s="64"/>
      <c r="Z11" s="10"/>
      <c r="AA11" s="64"/>
      <c r="AB11" s="10"/>
      <c r="AC11" s="61"/>
      <c r="AD11" s="61"/>
      <c r="AE11" s="65"/>
      <c r="AF11" s="61"/>
      <c r="AG11" s="66"/>
      <c r="AH11" s="65"/>
      <c r="AI11" s="66"/>
      <c r="AJ11" s="10"/>
      <c r="AK11" s="60"/>
      <c r="AL11" s="60"/>
      <c r="AM11" s="60"/>
      <c r="AN11" s="63"/>
      <c r="AO11" s="67"/>
      <c r="AP11" s="31"/>
      <c r="AS11" s="33"/>
      <c r="AT11" s="10"/>
    </row>
    <row r="12" spans="1:46" x14ac:dyDescent="0.25">
      <c r="C12" s="10"/>
      <c r="D12" s="60"/>
      <c r="E12" s="61"/>
      <c r="F12" s="10"/>
      <c r="G12" s="62"/>
      <c r="H12" s="60"/>
      <c r="I12" s="60"/>
      <c r="J12" s="63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3"/>
      <c r="V12" s="60"/>
      <c r="W12" s="60"/>
      <c r="X12" s="60"/>
      <c r="Y12" s="64"/>
      <c r="Z12" s="10"/>
      <c r="AA12" s="64"/>
      <c r="AB12" s="10"/>
      <c r="AC12" s="61"/>
      <c r="AD12" s="61"/>
      <c r="AE12" s="65"/>
      <c r="AF12" s="61"/>
      <c r="AG12" s="66"/>
      <c r="AH12" s="65"/>
      <c r="AI12" s="66"/>
      <c r="AJ12" s="10"/>
      <c r="AK12" s="60"/>
      <c r="AL12" s="60"/>
      <c r="AM12" s="60"/>
      <c r="AN12" s="63"/>
      <c r="AO12" s="67"/>
      <c r="AP12" s="31"/>
      <c r="AS12" s="33"/>
      <c r="AT12" s="10"/>
    </row>
    <row r="13" spans="1:46" x14ac:dyDescent="0.25">
      <c r="A13" s="68" t="s">
        <v>30</v>
      </c>
      <c r="B13" s="68"/>
      <c r="C13" s="10"/>
      <c r="D13" s="60"/>
      <c r="E13" s="61"/>
      <c r="F13" s="10"/>
      <c r="G13" s="62"/>
      <c r="H13" s="60"/>
      <c r="I13" s="60"/>
      <c r="J13" s="63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3"/>
      <c r="V13" s="60"/>
      <c r="W13" s="60"/>
      <c r="X13" s="60"/>
      <c r="Y13" s="64"/>
      <c r="Z13" s="10"/>
      <c r="AA13" s="64"/>
      <c r="AB13" s="10"/>
      <c r="AC13" s="61"/>
      <c r="AD13" s="61"/>
      <c r="AE13" s="65"/>
      <c r="AF13" s="61"/>
      <c r="AG13" s="66"/>
      <c r="AH13" s="65"/>
      <c r="AI13" s="66"/>
      <c r="AJ13" s="10"/>
      <c r="AK13" s="60"/>
      <c r="AL13" s="60"/>
      <c r="AM13" s="60"/>
      <c r="AN13" s="63"/>
      <c r="AO13" s="67"/>
      <c r="AP13" s="31"/>
      <c r="AS13" s="33"/>
      <c r="AT13" s="10"/>
    </row>
    <row r="14" spans="1:46" x14ac:dyDescent="0.25">
      <c r="A14" s="69" t="s">
        <v>29</v>
      </c>
      <c r="B14" s="1" t="s">
        <v>31</v>
      </c>
      <c r="C14" s="10"/>
      <c r="D14" s="60">
        <v>10500</v>
      </c>
      <c r="E14" s="61">
        <f>D14-SUM(G14:Y14)</f>
        <v>0</v>
      </c>
      <c r="F14" s="10"/>
      <c r="G14" s="62">
        <v>0</v>
      </c>
      <c r="H14" s="60">
        <v>0</v>
      </c>
      <c r="I14" s="60">
        <v>0</v>
      </c>
      <c r="J14" s="63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10500</v>
      </c>
      <c r="Q14" s="60">
        <v>0</v>
      </c>
      <c r="R14" s="60">
        <v>0</v>
      </c>
      <c r="S14" s="60">
        <v>0</v>
      </c>
      <c r="T14" s="60">
        <v>0</v>
      </c>
      <c r="U14" s="63">
        <v>0</v>
      </c>
      <c r="V14" s="60">
        <v>0</v>
      </c>
      <c r="W14" s="60">
        <v>0</v>
      </c>
      <c r="X14" s="60">
        <v>0</v>
      </c>
      <c r="Y14" s="64">
        <v>0</v>
      </c>
      <c r="Z14" s="10"/>
      <c r="AA14" s="64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60">
        <v>0</v>
      </c>
      <c r="AL14" s="60">
        <v>10500</v>
      </c>
      <c r="AM14" s="60">
        <v>0</v>
      </c>
      <c r="AN14" s="63">
        <v>0</v>
      </c>
      <c r="AO14" s="67"/>
      <c r="AP14" s="31">
        <v>0</v>
      </c>
      <c r="AQ14" s="32">
        <v>1</v>
      </c>
      <c r="AR14" s="32">
        <v>0</v>
      </c>
      <c r="AS14" s="33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60">
        <v>5000</v>
      </c>
      <c r="E15" s="61">
        <f t="shared" ref="E15:E20" si="2">D15-SUM(G15:Y15)</f>
        <v>0</v>
      </c>
      <c r="F15" s="10"/>
      <c r="G15" s="62">
        <v>0</v>
      </c>
      <c r="H15" s="60">
        <v>0</v>
      </c>
      <c r="I15" s="60">
        <v>0</v>
      </c>
      <c r="J15" s="63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3">
        <v>5000</v>
      </c>
      <c r="V15" s="60">
        <v>0</v>
      </c>
      <c r="W15" s="60">
        <v>0</v>
      </c>
      <c r="X15" s="60">
        <v>0</v>
      </c>
      <c r="Y15" s="64">
        <v>0</v>
      </c>
      <c r="Z15" s="10"/>
      <c r="AA15" s="64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60">
        <v>0</v>
      </c>
      <c r="AL15" s="60">
        <v>5000</v>
      </c>
      <c r="AM15" s="60">
        <v>0</v>
      </c>
      <c r="AN15" s="63">
        <v>0</v>
      </c>
      <c r="AO15" s="67"/>
      <c r="AP15" s="31">
        <v>0</v>
      </c>
      <c r="AQ15" s="32">
        <v>1</v>
      </c>
      <c r="AR15" s="32">
        <v>0</v>
      </c>
      <c r="AS15" s="33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60">
        <v>25575</v>
      </c>
      <c r="E16" s="61">
        <f t="shared" si="2"/>
        <v>0</v>
      </c>
      <c r="F16" s="10"/>
      <c r="G16" s="62">
        <v>0</v>
      </c>
      <c r="H16" s="60">
        <v>0</v>
      </c>
      <c r="I16" s="60">
        <v>0</v>
      </c>
      <c r="J16" s="63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3">
        <v>25575</v>
      </c>
      <c r="V16" s="60">
        <v>0</v>
      </c>
      <c r="W16" s="60">
        <v>0</v>
      </c>
      <c r="X16" s="60">
        <v>0</v>
      </c>
      <c r="Y16" s="64">
        <v>0</v>
      </c>
      <c r="Z16" s="10"/>
      <c r="AA16" s="64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60">
        <v>0</v>
      </c>
      <c r="AL16" s="60">
        <v>25575</v>
      </c>
      <c r="AM16" s="60">
        <v>0</v>
      </c>
      <c r="AN16" s="63">
        <v>0</v>
      </c>
      <c r="AO16" s="67"/>
      <c r="AP16" s="31">
        <v>0</v>
      </c>
      <c r="AQ16" s="32">
        <v>1</v>
      </c>
      <c r="AR16" s="32">
        <v>0</v>
      </c>
      <c r="AS16" s="33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60">
        <v>51150</v>
      </c>
      <c r="E17" s="61">
        <f t="shared" si="2"/>
        <v>0</v>
      </c>
      <c r="F17" s="10"/>
      <c r="G17" s="62">
        <v>0</v>
      </c>
      <c r="H17" s="60">
        <v>0</v>
      </c>
      <c r="I17" s="60">
        <v>0</v>
      </c>
      <c r="J17" s="63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3">
        <v>51150</v>
      </c>
      <c r="V17" s="60">
        <v>0</v>
      </c>
      <c r="W17" s="60">
        <v>0</v>
      </c>
      <c r="X17" s="60">
        <v>0</v>
      </c>
      <c r="Y17" s="64">
        <v>0</v>
      </c>
      <c r="Z17" s="10"/>
      <c r="AA17" s="64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60">
        <v>0</v>
      </c>
      <c r="AL17" s="60">
        <v>51150</v>
      </c>
      <c r="AM17" s="60">
        <v>0</v>
      </c>
      <c r="AN17" s="63">
        <v>0</v>
      </c>
      <c r="AO17" s="67"/>
      <c r="AP17" s="31">
        <v>0</v>
      </c>
      <c r="AQ17" s="32">
        <v>1</v>
      </c>
      <c r="AR17" s="32">
        <v>0</v>
      </c>
      <c r="AS17" s="33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60">
        <v>10000</v>
      </c>
      <c r="E18" s="61">
        <f t="shared" si="2"/>
        <v>0</v>
      </c>
      <c r="F18" s="10"/>
      <c r="G18" s="62">
        <v>0</v>
      </c>
      <c r="H18" s="60">
        <v>0</v>
      </c>
      <c r="I18" s="60">
        <v>0</v>
      </c>
      <c r="J18" s="63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10000</v>
      </c>
      <c r="S18" s="60">
        <v>0</v>
      </c>
      <c r="T18" s="60">
        <v>0</v>
      </c>
      <c r="U18" s="63">
        <v>0</v>
      </c>
      <c r="V18" s="60">
        <v>0</v>
      </c>
      <c r="W18" s="60">
        <v>0</v>
      </c>
      <c r="X18" s="60">
        <v>0</v>
      </c>
      <c r="Y18" s="64">
        <v>0</v>
      </c>
      <c r="Z18" s="10"/>
      <c r="AA18" s="64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60">
        <v>0</v>
      </c>
      <c r="AL18" s="60">
        <v>10000</v>
      </c>
      <c r="AM18" s="60">
        <v>0</v>
      </c>
      <c r="AN18" s="63">
        <v>0</v>
      </c>
      <c r="AO18" s="67"/>
      <c r="AP18" s="31">
        <v>0</v>
      </c>
      <c r="AQ18" s="32">
        <v>1</v>
      </c>
      <c r="AR18" s="32">
        <v>0</v>
      </c>
      <c r="AS18" s="33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60">
        <v>35000</v>
      </c>
      <c r="E19" s="61">
        <f t="shared" si="2"/>
        <v>0</v>
      </c>
      <c r="F19" s="10"/>
      <c r="G19" s="62">
        <v>0</v>
      </c>
      <c r="H19" s="60">
        <v>0</v>
      </c>
      <c r="I19" s="60">
        <v>0</v>
      </c>
      <c r="J19" s="63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3">
        <v>35000</v>
      </c>
      <c r="V19" s="60">
        <v>0</v>
      </c>
      <c r="W19" s="60">
        <v>0</v>
      </c>
      <c r="X19" s="60">
        <v>0</v>
      </c>
      <c r="Y19" s="64">
        <v>0</v>
      </c>
      <c r="Z19" s="10"/>
      <c r="AA19" s="64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60">
        <v>0</v>
      </c>
      <c r="AL19" s="60">
        <v>35000</v>
      </c>
      <c r="AM19" s="60">
        <v>0</v>
      </c>
      <c r="AN19" s="63">
        <v>0</v>
      </c>
      <c r="AO19" s="67"/>
      <c r="AP19" s="31">
        <v>0</v>
      </c>
      <c r="AQ19" s="32">
        <v>1</v>
      </c>
      <c r="AR19" s="32">
        <v>0</v>
      </c>
      <c r="AS19" s="33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60">
        <v>85000</v>
      </c>
      <c r="E20" s="61">
        <f t="shared" si="2"/>
        <v>0</v>
      </c>
      <c r="F20" s="10"/>
      <c r="G20" s="62">
        <v>0</v>
      </c>
      <c r="H20" s="60">
        <v>0</v>
      </c>
      <c r="I20" s="60">
        <v>0</v>
      </c>
      <c r="J20" s="63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3">
        <v>85000</v>
      </c>
      <c r="V20" s="60">
        <v>0</v>
      </c>
      <c r="W20" s="60">
        <v>0</v>
      </c>
      <c r="X20" s="60">
        <v>0</v>
      </c>
      <c r="Y20" s="64">
        <v>0</v>
      </c>
      <c r="Z20" s="10"/>
      <c r="AA20" s="64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60">
        <v>0</v>
      </c>
      <c r="AL20" s="60">
        <v>85000</v>
      </c>
      <c r="AM20" s="60">
        <v>0</v>
      </c>
      <c r="AN20" s="63">
        <v>0</v>
      </c>
      <c r="AO20" s="67"/>
      <c r="AP20" s="31">
        <v>0</v>
      </c>
      <c r="AQ20" s="32">
        <v>1</v>
      </c>
      <c r="AR20" s="32">
        <v>0</v>
      </c>
      <c r="AS20" s="33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Q21" s="87"/>
      <c r="AR21" s="87"/>
      <c r="AS21" s="88"/>
      <c r="AT21" s="10"/>
    </row>
    <row r="22" spans="1:46" x14ac:dyDescent="0.25">
      <c r="A22" s="69"/>
      <c r="C22" s="10"/>
      <c r="D22" s="60"/>
      <c r="E22" s="61"/>
      <c r="F22" s="10"/>
      <c r="G22" s="62"/>
      <c r="H22" s="60"/>
      <c r="I22" s="60"/>
      <c r="J22" s="63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3"/>
      <c r="V22" s="60"/>
      <c r="W22" s="60"/>
      <c r="X22" s="60"/>
      <c r="Y22" s="64"/>
      <c r="Z22" s="10"/>
      <c r="AA22" s="64"/>
      <c r="AB22" s="10"/>
      <c r="AC22" s="61"/>
      <c r="AD22" s="61"/>
      <c r="AE22" s="65"/>
      <c r="AF22" s="61"/>
      <c r="AG22" s="66"/>
      <c r="AH22" s="65"/>
      <c r="AI22" s="66"/>
      <c r="AJ22" s="10"/>
      <c r="AK22" s="60"/>
      <c r="AL22" s="60"/>
      <c r="AM22" s="60"/>
      <c r="AN22" s="63"/>
      <c r="AO22" s="67"/>
      <c r="AP22" s="31"/>
      <c r="AS22" s="33"/>
      <c r="AT22" s="10"/>
    </row>
    <row r="23" spans="1:46" x14ac:dyDescent="0.25">
      <c r="A23" s="68" t="s">
        <v>43</v>
      </c>
      <c r="B23" s="68"/>
      <c r="C23" s="10"/>
      <c r="D23" s="60"/>
      <c r="E23" s="61"/>
      <c r="F23" s="10"/>
      <c r="G23" s="62"/>
      <c r="H23" s="60"/>
      <c r="I23" s="60"/>
      <c r="J23" s="63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3"/>
      <c r="V23" s="60"/>
      <c r="W23" s="60"/>
      <c r="X23" s="60"/>
      <c r="Y23" s="64"/>
      <c r="Z23" s="10"/>
      <c r="AA23" s="64"/>
      <c r="AB23" s="10"/>
      <c r="AC23" s="61"/>
      <c r="AD23" s="61"/>
      <c r="AE23" s="65"/>
      <c r="AF23" s="61"/>
      <c r="AG23" s="66"/>
      <c r="AH23" s="65"/>
      <c r="AI23" s="66"/>
      <c r="AJ23" s="10"/>
      <c r="AK23" s="60"/>
      <c r="AL23" s="60"/>
      <c r="AM23" s="60"/>
      <c r="AN23" s="63"/>
      <c r="AO23" s="67"/>
      <c r="AP23" s="31"/>
      <c r="AS23" s="33"/>
      <c r="AT23" s="10"/>
    </row>
    <row r="24" spans="1:46" x14ac:dyDescent="0.25">
      <c r="A24" s="69" t="s">
        <v>44</v>
      </c>
      <c r="B24" s="1" t="s">
        <v>45</v>
      </c>
      <c r="C24" s="10"/>
      <c r="D24" s="60">
        <v>2016</v>
      </c>
      <c r="E24" s="61">
        <f t="shared" ref="E24:E87" si="5">D24-SUM(G24:Y24)</f>
        <v>61</v>
      </c>
      <c r="F24" s="10"/>
      <c r="G24" s="62">
        <v>1135</v>
      </c>
      <c r="H24" s="60">
        <v>0</v>
      </c>
      <c r="I24" s="60">
        <v>0</v>
      </c>
      <c r="J24" s="63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114</v>
      </c>
      <c r="U24" s="63">
        <v>706</v>
      </c>
      <c r="V24" s="60">
        <v>0</v>
      </c>
      <c r="W24" s="60">
        <v>0</v>
      </c>
      <c r="X24" s="60">
        <v>0</v>
      </c>
      <c r="Y24" s="64">
        <v>0</v>
      </c>
      <c r="Z24" s="10"/>
      <c r="AA24" s="64">
        <v>1955</v>
      </c>
      <c r="AB24" s="10"/>
      <c r="AC24" s="61">
        <v>0</v>
      </c>
      <c r="AD24" s="61">
        <v>1135</v>
      </c>
      <c r="AE24" s="65">
        <v>0</v>
      </c>
      <c r="AF24" s="61">
        <v>0</v>
      </c>
      <c r="AG24" s="66">
        <v>820</v>
      </c>
      <c r="AH24" s="65">
        <v>0</v>
      </c>
      <c r="AI24" s="66">
        <v>0</v>
      </c>
      <c r="AJ24" s="10"/>
      <c r="AK24" s="60">
        <v>1135</v>
      </c>
      <c r="AL24" s="60">
        <v>820</v>
      </c>
      <c r="AM24" s="60">
        <v>0</v>
      </c>
      <c r="AN24" s="63">
        <v>0</v>
      </c>
      <c r="AO24" s="67"/>
      <c r="AP24" s="31">
        <v>0.56299603174603174</v>
      </c>
      <c r="AQ24" s="32">
        <v>0.40674603174603174</v>
      </c>
      <c r="AR24" s="32">
        <v>0</v>
      </c>
      <c r="AS24" s="33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60">
        <v>11418</v>
      </c>
      <c r="E25" s="61">
        <f t="shared" si="5"/>
        <v>0</v>
      </c>
      <c r="F25" s="10"/>
      <c r="G25" s="62">
        <v>0</v>
      </c>
      <c r="H25" s="60">
        <v>0</v>
      </c>
      <c r="I25" s="60">
        <v>0</v>
      </c>
      <c r="J25" s="63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3">
        <v>11418</v>
      </c>
      <c r="V25" s="60">
        <v>0</v>
      </c>
      <c r="W25" s="60">
        <v>0</v>
      </c>
      <c r="X25" s="60">
        <v>0</v>
      </c>
      <c r="Y25" s="64">
        <v>0</v>
      </c>
      <c r="Z25" s="10"/>
      <c r="AA25" s="64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60">
        <v>0</v>
      </c>
      <c r="AL25" s="60">
        <v>11418</v>
      </c>
      <c r="AM25" s="60">
        <v>0</v>
      </c>
      <c r="AN25" s="63">
        <v>0</v>
      </c>
      <c r="AO25" s="67"/>
      <c r="AP25" s="31">
        <v>0</v>
      </c>
      <c r="AQ25" s="32">
        <v>1</v>
      </c>
      <c r="AR25" s="32">
        <v>0</v>
      </c>
      <c r="AS25" s="33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60">
        <v>7664</v>
      </c>
      <c r="E26" s="61">
        <f t="shared" si="5"/>
        <v>0</v>
      </c>
      <c r="F26" s="10"/>
      <c r="G26" s="62">
        <v>0</v>
      </c>
      <c r="H26" s="60">
        <v>0</v>
      </c>
      <c r="I26" s="60">
        <v>4322</v>
      </c>
      <c r="J26" s="63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3">
        <v>3342</v>
      </c>
      <c r="V26" s="60">
        <v>0</v>
      </c>
      <c r="W26" s="60">
        <v>0</v>
      </c>
      <c r="X26" s="60">
        <v>0</v>
      </c>
      <c r="Y26" s="64">
        <v>0</v>
      </c>
      <c r="Z26" s="10"/>
      <c r="AA26" s="64">
        <v>7664</v>
      </c>
      <c r="AB26" s="10"/>
      <c r="AC26" s="61">
        <v>4322</v>
      </c>
      <c r="AD26" s="61">
        <v>0</v>
      </c>
      <c r="AE26" s="65">
        <v>0</v>
      </c>
      <c r="AF26" s="61">
        <v>0</v>
      </c>
      <c r="AG26" s="66">
        <v>3342</v>
      </c>
      <c r="AH26" s="65">
        <v>0</v>
      </c>
      <c r="AI26" s="66">
        <v>0</v>
      </c>
      <c r="AJ26" s="10"/>
      <c r="AK26" s="60">
        <v>4322</v>
      </c>
      <c r="AL26" s="60">
        <v>3342</v>
      </c>
      <c r="AM26" s="60">
        <v>0</v>
      </c>
      <c r="AN26" s="63">
        <v>0</v>
      </c>
      <c r="AO26" s="67"/>
      <c r="AP26" s="31">
        <v>0.5639352818371608</v>
      </c>
      <c r="AQ26" s="32">
        <v>0.43606471816283926</v>
      </c>
      <c r="AR26" s="32">
        <v>0</v>
      </c>
      <c r="AS26" s="33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60">
        <v>12796</v>
      </c>
      <c r="E27" s="61">
        <f t="shared" si="5"/>
        <v>0</v>
      </c>
      <c r="F27" s="10"/>
      <c r="G27" s="62">
        <v>0</v>
      </c>
      <c r="H27" s="60">
        <v>0</v>
      </c>
      <c r="I27" s="60">
        <v>7216</v>
      </c>
      <c r="J27" s="63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3">
        <v>5580</v>
      </c>
      <c r="V27" s="60">
        <v>0</v>
      </c>
      <c r="W27" s="60">
        <v>0</v>
      </c>
      <c r="X27" s="60">
        <v>0</v>
      </c>
      <c r="Y27" s="64">
        <v>0</v>
      </c>
      <c r="Z27" s="10"/>
      <c r="AA27" s="64">
        <v>12796</v>
      </c>
      <c r="AB27" s="10"/>
      <c r="AC27" s="61">
        <v>7216</v>
      </c>
      <c r="AD27" s="61">
        <v>0</v>
      </c>
      <c r="AE27" s="65">
        <v>0</v>
      </c>
      <c r="AF27" s="61">
        <v>0</v>
      </c>
      <c r="AG27" s="66">
        <v>5580</v>
      </c>
      <c r="AH27" s="65">
        <v>0</v>
      </c>
      <c r="AI27" s="66">
        <v>0</v>
      </c>
      <c r="AJ27" s="10"/>
      <c r="AK27" s="60">
        <v>7216</v>
      </c>
      <c r="AL27" s="60">
        <v>5580</v>
      </c>
      <c r="AM27" s="60">
        <v>0</v>
      </c>
      <c r="AN27" s="63">
        <v>0</v>
      </c>
      <c r="AO27" s="67"/>
      <c r="AP27" s="31">
        <v>0.56392622694592065</v>
      </c>
      <c r="AQ27" s="32">
        <v>0.43607377305407941</v>
      </c>
      <c r="AR27" s="32">
        <v>0</v>
      </c>
      <c r="AS27" s="33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60">
        <v>11418</v>
      </c>
      <c r="E28" s="61">
        <f t="shared" si="5"/>
        <v>0</v>
      </c>
      <c r="F28" s="10"/>
      <c r="G28" s="62">
        <v>0</v>
      </c>
      <c r="H28" s="60">
        <v>0</v>
      </c>
      <c r="I28" s="60">
        <v>0</v>
      </c>
      <c r="J28" s="63">
        <v>0</v>
      </c>
      <c r="K28" s="60">
        <v>11418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3">
        <v>0</v>
      </c>
      <c r="V28" s="60">
        <v>0</v>
      </c>
      <c r="W28" s="60">
        <v>0</v>
      </c>
      <c r="X28" s="60">
        <v>0</v>
      </c>
      <c r="Y28" s="64">
        <v>0</v>
      </c>
      <c r="Z28" s="10"/>
      <c r="AA28" s="64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60">
        <v>0</v>
      </c>
      <c r="AL28" s="60">
        <v>11418</v>
      </c>
      <c r="AM28" s="60">
        <v>0</v>
      </c>
      <c r="AN28" s="63">
        <v>0</v>
      </c>
      <c r="AO28" s="67"/>
      <c r="AP28" s="31">
        <v>0</v>
      </c>
      <c r="AQ28" s="32">
        <v>1</v>
      </c>
      <c r="AR28" s="32">
        <v>0</v>
      </c>
      <c r="AS28" s="33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60">
        <v>3975</v>
      </c>
      <c r="E29" s="61">
        <f t="shared" si="5"/>
        <v>0</v>
      </c>
      <c r="F29" s="10"/>
      <c r="G29" s="62">
        <v>0</v>
      </c>
      <c r="H29" s="60">
        <v>0</v>
      </c>
      <c r="I29" s="60">
        <v>0</v>
      </c>
      <c r="J29" s="63">
        <v>0</v>
      </c>
      <c r="K29" s="60">
        <v>3975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3">
        <v>0</v>
      </c>
      <c r="V29" s="60">
        <v>0</v>
      </c>
      <c r="W29" s="60">
        <v>0</v>
      </c>
      <c r="X29" s="60">
        <v>0</v>
      </c>
      <c r="Y29" s="64">
        <v>0</v>
      </c>
      <c r="Z29" s="10"/>
      <c r="AA29" s="64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60">
        <v>0</v>
      </c>
      <c r="AL29" s="60">
        <v>3975</v>
      </c>
      <c r="AM29" s="60">
        <v>0</v>
      </c>
      <c r="AN29" s="63">
        <v>0</v>
      </c>
      <c r="AO29" s="67"/>
      <c r="AP29" s="31">
        <v>0</v>
      </c>
      <c r="AQ29" s="32">
        <v>1</v>
      </c>
      <c r="AR29" s="32">
        <v>0</v>
      </c>
      <c r="AS29" s="33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60">
        <v>11418</v>
      </c>
      <c r="E30" s="61">
        <f t="shared" si="5"/>
        <v>0</v>
      </c>
      <c r="F30" s="10"/>
      <c r="G30" s="62">
        <v>0</v>
      </c>
      <c r="H30" s="60">
        <v>0</v>
      </c>
      <c r="I30" s="60">
        <v>0</v>
      </c>
      <c r="J30" s="63">
        <v>0</v>
      </c>
      <c r="K30" s="60">
        <v>11418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3">
        <v>0</v>
      </c>
      <c r="V30" s="60">
        <v>0</v>
      </c>
      <c r="W30" s="60">
        <v>0</v>
      </c>
      <c r="X30" s="60">
        <v>0</v>
      </c>
      <c r="Y30" s="64">
        <v>0</v>
      </c>
      <c r="Z30" s="10"/>
      <c r="AA30" s="64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60">
        <v>0</v>
      </c>
      <c r="AL30" s="60">
        <v>11418</v>
      </c>
      <c r="AM30" s="60">
        <v>0</v>
      </c>
      <c r="AN30" s="63">
        <v>0</v>
      </c>
      <c r="AO30" s="67"/>
      <c r="AP30" s="31">
        <v>0</v>
      </c>
      <c r="AQ30" s="32">
        <v>1</v>
      </c>
      <c r="AR30" s="32">
        <v>0</v>
      </c>
      <c r="AS30" s="33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60">
        <v>3413</v>
      </c>
      <c r="E31" s="61">
        <f t="shared" si="5"/>
        <v>0</v>
      </c>
      <c r="F31" s="10"/>
      <c r="G31" s="62">
        <v>1925</v>
      </c>
      <c r="H31" s="60">
        <v>0</v>
      </c>
      <c r="I31" s="60">
        <v>0</v>
      </c>
      <c r="J31" s="63">
        <v>0</v>
      </c>
      <c r="K31" s="60">
        <v>1488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3">
        <v>0</v>
      </c>
      <c r="V31" s="60">
        <v>0</v>
      </c>
      <c r="W31" s="60">
        <v>0</v>
      </c>
      <c r="X31" s="60">
        <v>0</v>
      </c>
      <c r="Y31" s="64">
        <v>0</v>
      </c>
      <c r="Z31" s="10"/>
      <c r="AA31" s="64">
        <v>3413</v>
      </c>
      <c r="AB31" s="10"/>
      <c r="AC31" s="61">
        <v>0</v>
      </c>
      <c r="AD31" s="61">
        <v>1925</v>
      </c>
      <c r="AE31" s="65">
        <v>0</v>
      </c>
      <c r="AF31" s="61">
        <v>1488</v>
      </c>
      <c r="AG31" s="66">
        <v>0</v>
      </c>
      <c r="AH31" s="65">
        <v>0</v>
      </c>
      <c r="AI31" s="66">
        <v>0</v>
      </c>
      <c r="AJ31" s="10"/>
      <c r="AK31" s="60">
        <v>1925</v>
      </c>
      <c r="AL31" s="60">
        <v>1488</v>
      </c>
      <c r="AM31" s="60">
        <v>0</v>
      </c>
      <c r="AN31" s="63">
        <v>0</v>
      </c>
      <c r="AO31" s="67"/>
      <c r="AP31" s="31">
        <v>0.56401992382068566</v>
      </c>
      <c r="AQ31" s="32">
        <v>0.43598007617931439</v>
      </c>
      <c r="AR31" s="32">
        <v>0</v>
      </c>
      <c r="AS31" s="33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60">
        <v>9580</v>
      </c>
      <c r="E32" s="61">
        <f t="shared" si="5"/>
        <v>550</v>
      </c>
      <c r="F32" s="10"/>
      <c r="G32" s="62">
        <v>0</v>
      </c>
      <c r="H32" s="60">
        <v>0</v>
      </c>
      <c r="I32" s="60">
        <v>5402</v>
      </c>
      <c r="J32" s="63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1347</v>
      </c>
      <c r="T32" s="60">
        <v>0</v>
      </c>
      <c r="U32" s="63">
        <v>2281</v>
      </c>
      <c r="V32" s="60">
        <v>0</v>
      </c>
      <c r="W32" s="60">
        <v>0</v>
      </c>
      <c r="X32" s="60">
        <v>0</v>
      </c>
      <c r="Y32" s="64">
        <v>0</v>
      </c>
      <c r="Z32" s="10"/>
      <c r="AA32" s="64">
        <v>9030</v>
      </c>
      <c r="AB32" s="10"/>
      <c r="AC32" s="61">
        <v>5402</v>
      </c>
      <c r="AD32" s="61">
        <v>0</v>
      </c>
      <c r="AE32" s="65">
        <v>0</v>
      </c>
      <c r="AF32" s="61">
        <v>1347</v>
      </c>
      <c r="AG32" s="66">
        <v>2281</v>
      </c>
      <c r="AH32" s="65">
        <v>0</v>
      </c>
      <c r="AI32" s="66">
        <v>0</v>
      </c>
      <c r="AJ32" s="10"/>
      <c r="AK32" s="60">
        <v>5402</v>
      </c>
      <c r="AL32" s="60">
        <v>3628</v>
      </c>
      <c r="AM32" s="60">
        <v>0</v>
      </c>
      <c r="AN32" s="63">
        <v>0</v>
      </c>
      <c r="AO32" s="67"/>
      <c r="AP32" s="31">
        <v>0.56388308977035495</v>
      </c>
      <c r="AQ32" s="32">
        <v>0.37870563674321506</v>
      </c>
      <c r="AR32" s="32">
        <v>0</v>
      </c>
      <c r="AS32" s="33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60">
        <v>15995</v>
      </c>
      <c r="E33" s="61">
        <f t="shared" si="5"/>
        <v>0</v>
      </c>
      <c r="F33" s="10"/>
      <c r="G33" s="62">
        <v>0</v>
      </c>
      <c r="H33" s="60">
        <v>0</v>
      </c>
      <c r="I33" s="60">
        <v>0</v>
      </c>
      <c r="J33" s="63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15995</v>
      </c>
      <c r="T33" s="60">
        <v>0</v>
      </c>
      <c r="U33" s="63">
        <v>0</v>
      </c>
      <c r="V33" s="60">
        <v>0</v>
      </c>
      <c r="W33" s="60">
        <v>0</v>
      </c>
      <c r="X33" s="60">
        <v>0</v>
      </c>
      <c r="Y33" s="64">
        <v>0</v>
      </c>
      <c r="Z33" s="10"/>
      <c r="AA33" s="64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60">
        <v>0</v>
      </c>
      <c r="AL33" s="60">
        <v>15995</v>
      </c>
      <c r="AM33" s="60">
        <v>0</v>
      </c>
      <c r="AN33" s="63">
        <v>0</v>
      </c>
      <c r="AO33" s="67"/>
      <c r="AP33" s="31">
        <v>0</v>
      </c>
      <c r="AQ33" s="32">
        <v>1</v>
      </c>
      <c r="AR33" s="32">
        <v>0</v>
      </c>
      <c r="AS33" s="33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60">
        <v>3413</v>
      </c>
      <c r="E34" s="61">
        <f t="shared" si="5"/>
        <v>197</v>
      </c>
      <c r="F34" s="10"/>
      <c r="G34" s="62">
        <v>0</v>
      </c>
      <c r="H34" s="60">
        <v>0</v>
      </c>
      <c r="I34" s="60">
        <v>1925</v>
      </c>
      <c r="J34" s="63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479</v>
      </c>
      <c r="T34" s="60">
        <v>0</v>
      </c>
      <c r="U34" s="63">
        <v>812</v>
      </c>
      <c r="V34" s="60">
        <v>0</v>
      </c>
      <c r="W34" s="60">
        <v>0</v>
      </c>
      <c r="X34" s="60">
        <v>0</v>
      </c>
      <c r="Y34" s="64">
        <v>0</v>
      </c>
      <c r="Z34" s="10"/>
      <c r="AA34" s="64">
        <v>3216</v>
      </c>
      <c r="AB34" s="10"/>
      <c r="AC34" s="61">
        <v>1925</v>
      </c>
      <c r="AD34" s="61">
        <v>0</v>
      </c>
      <c r="AE34" s="65">
        <v>0</v>
      </c>
      <c r="AF34" s="61">
        <v>479</v>
      </c>
      <c r="AG34" s="66">
        <v>812</v>
      </c>
      <c r="AH34" s="65">
        <v>0</v>
      </c>
      <c r="AI34" s="66">
        <v>0</v>
      </c>
      <c r="AJ34" s="10"/>
      <c r="AK34" s="60">
        <v>1925</v>
      </c>
      <c r="AL34" s="60">
        <v>1291</v>
      </c>
      <c r="AM34" s="60">
        <v>0</v>
      </c>
      <c r="AN34" s="63">
        <v>0</v>
      </c>
      <c r="AO34" s="67"/>
      <c r="AP34" s="31">
        <v>0.56401992382068566</v>
      </c>
      <c r="AQ34" s="32">
        <v>0.37825959566363904</v>
      </c>
      <c r="AR34" s="32">
        <v>0</v>
      </c>
      <c r="AS34" s="33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60">
        <v>3975</v>
      </c>
      <c r="E35" s="61">
        <f t="shared" si="5"/>
        <v>0</v>
      </c>
      <c r="F35" s="10"/>
      <c r="G35" s="62">
        <v>0</v>
      </c>
      <c r="H35" s="60">
        <v>0</v>
      </c>
      <c r="I35" s="60">
        <v>0</v>
      </c>
      <c r="J35" s="63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3">
        <v>3975</v>
      </c>
      <c r="V35" s="60">
        <v>0</v>
      </c>
      <c r="W35" s="60">
        <v>0</v>
      </c>
      <c r="X35" s="60">
        <v>0</v>
      </c>
      <c r="Y35" s="64">
        <v>0</v>
      </c>
      <c r="Z35" s="10"/>
      <c r="AA35" s="64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60">
        <v>0</v>
      </c>
      <c r="AL35" s="60">
        <v>3975</v>
      </c>
      <c r="AM35" s="60">
        <v>0</v>
      </c>
      <c r="AN35" s="63">
        <v>0</v>
      </c>
      <c r="AO35" s="67"/>
      <c r="AP35" s="31">
        <v>0</v>
      </c>
      <c r="AQ35" s="32">
        <v>1</v>
      </c>
      <c r="AR35" s="32">
        <v>0</v>
      </c>
      <c r="AS35" s="33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60">
        <v>3033</v>
      </c>
      <c r="E36" s="61">
        <f t="shared" si="5"/>
        <v>90</v>
      </c>
      <c r="F36" s="10"/>
      <c r="G36" s="62">
        <v>1710</v>
      </c>
      <c r="H36" s="60">
        <v>0</v>
      </c>
      <c r="I36" s="60">
        <v>0</v>
      </c>
      <c r="J36" s="63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172</v>
      </c>
      <c r="U36" s="63">
        <v>1061</v>
      </c>
      <c r="V36" s="60">
        <v>0</v>
      </c>
      <c r="W36" s="60">
        <v>0</v>
      </c>
      <c r="X36" s="60">
        <v>0</v>
      </c>
      <c r="Y36" s="64">
        <v>0</v>
      </c>
      <c r="Z36" s="10"/>
      <c r="AA36" s="64">
        <v>2943</v>
      </c>
      <c r="AB36" s="10"/>
      <c r="AC36" s="61">
        <v>0</v>
      </c>
      <c r="AD36" s="61">
        <v>1710</v>
      </c>
      <c r="AE36" s="65">
        <v>0</v>
      </c>
      <c r="AF36" s="61">
        <v>0</v>
      </c>
      <c r="AG36" s="66">
        <v>1233</v>
      </c>
      <c r="AH36" s="65">
        <v>0</v>
      </c>
      <c r="AI36" s="66">
        <v>0</v>
      </c>
      <c r="AJ36" s="10"/>
      <c r="AK36" s="60">
        <v>1710</v>
      </c>
      <c r="AL36" s="60">
        <v>1233</v>
      </c>
      <c r="AM36" s="60">
        <v>0</v>
      </c>
      <c r="AN36" s="63">
        <v>0</v>
      </c>
      <c r="AO36" s="67"/>
      <c r="AP36" s="31">
        <v>0.56379821958456977</v>
      </c>
      <c r="AQ36" s="32">
        <v>0.40652818991097922</v>
      </c>
      <c r="AR36" s="32">
        <v>0</v>
      </c>
      <c r="AS36" s="33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60">
        <v>84909</v>
      </c>
      <c r="E37" s="61">
        <f t="shared" si="5"/>
        <v>2496</v>
      </c>
      <c r="F37" s="10"/>
      <c r="G37" s="62">
        <v>47881</v>
      </c>
      <c r="H37" s="60">
        <v>0</v>
      </c>
      <c r="I37" s="60">
        <v>0</v>
      </c>
      <c r="J37" s="63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4817</v>
      </c>
      <c r="U37" s="63">
        <v>29715</v>
      </c>
      <c r="V37" s="60">
        <v>0</v>
      </c>
      <c r="W37" s="60">
        <v>0</v>
      </c>
      <c r="X37" s="60">
        <v>0</v>
      </c>
      <c r="Y37" s="64">
        <v>0</v>
      </c>
      <c r="Z37" s="10"/>
      <c r="AA37" s="64">
        <v>82413</v>
      </c>
      <c r="AB37" s="10"/>
      <c r="AC37" s="61">
        <v>0</v>
      </c>
      <c r="AD37" s="61">
        <v>47881</v>
      </c>
      <c r="AE37" s="65">
        <v>0</v>
      </c>
      <c r="AF37" s="61">
        <v>0</v>
      </c>
      <c r="AG37" s="66">
        <v>34532</v>
      </c>
      <c r="AH37" s="65">
        <v>0</v>
      </c>
      <c r="AI37" s="66">
        <v>0</v>
      </c>
      <c r="AJ37" s="10"/>
      <c r="AK37" s="60">
        <v>47881</v>
      </c>
      <c r="AL37" s="60">
        <v>34532</v>
      </c>
      <c r="AM37" s="60">
        <v>0</v>
      </c>
      <c r="AN37" s="63">
        <v>0</v>
      </c>
      <c r="AO37" s="67"/>
      <c r="AP37" s="31">
        <v>0.56390959733361601</v>
      </c>
      <c r="AQ37" s="32">
        <v>0.40669422558268264</v>
      </c>
      <c r="AR37" s="32">
        <v>0</v>
      </c>
      <c r="AS37" s="33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60">
        <v>14349</v>
      </c>
      <c r="E38" s="61">
        <f t="shared" si="5"/>
        <v>423</v>
      </c>
      <c r="F38" s="10"/>
      <c r="G38" s="62">
        <v>3535</v>
      </c>
      <c r="H38" s="60">
        <v>0</v>
      </c>
      <c r="I38" s="60">
        <v>4555</v>
      </c>
      <c r="J38" s="63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814</v>
      </c>
      <c r="U38" s="63">
        <v>5022</v>
      </c>
      <c r="V38" s="60">
        <v>0</v>
      </c>
      <c r="W38" s="60">
        <v>0</v>
      </c>
      <c r="X38" s="60">
        <v>0</v>
      </c>
      <c r="Y38" s="64">
        <v>0</v>
      </c>
      <c r="Z38" s="10"/>
      <c r="AA38" s="64">
        <v>13926</v>
      </c>
      <c r="AB38" s="10"/>
      <c r="AC38" s="61">
        <v>4555</v>
      </c>
      <c r="AD38" s="61">
        <v>3535</v>
      </c>
      <c r="AE38" s="65">
        <v>0</v>
      </c>
      <c r="AF38" s="61">
        <v>0</v>
      </c>
      <c r="AG38" s="66">
        <v>5836</v>
      </c>
      <c r="AH38" s="65">
        <v>0</v>
      </c>
      <c r="AI38" s="66">
        <v>0</v>
      </c>
      <c r="AJ38" s="10"/>
      <c r="AK38" s="60">
        <v>8090</v>
      </c>
      <c r="AL38" s="60">
        <v>5836</v>
      </c>
      <c r="AM38" s="60">
        <v>0</v>
      </c>
      <c r="AN38" s="63">
        <v>0</v>
      </c>
      <c r="AO38" s="67"/>
      <c r="AP38" s="31">
        <v>0.5638023555648477</v>
      </c>
      <c r="AQ38" s="32">
        <v>0.40671823820475295</v>
      </c>
      <c r="AR38" s="32">
        <v>0</v>
      </c>
      <c r="AS38" s="33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60">
        <v>38321</v>
      </c>
      <c r="E39" s="61">
        <f t="shared" si="5"/>
        <v>1127</v>
      </c>
      <c r="F39" s="10"/>
      <c r="G39" s="62">
        <v>18879</v>
      </c>
      <c r="H39" s="60">
        <v>0</v>
      </c>
      <c r="I39" s="60">
        <v>2730</v>
      </c>
      <c r="J39" s="63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2174</v>
      </c>
      <c r="U39" s="63">
        <v>13411</v>
      </c>
      <c r="V39" s="60">
        <v>0</v>
      </c>
      <c r="W39" s="60">
        <v>0</v>
      </c>
      <c r="X39" s="60">
        <v>0</v>
      </c>
      <c r="Y39" s="64">
        <v>0</v>
      </c>
      <c r="Z39" s="10"/>
      <c r="AA39" s="64">
        <v>37194</v>
      </c>
      <c r="AB39" s="10"/>
      <c r="AC39" s="61">
        <v>2730</v>
      </c>
      <c r="AD39" s="61">
        <v>18879</v>
      </c>
      <c r="AE39" s="65">
        <v>0</v>
      </c>
      <c r="AF39" s="61">
        <v>0</v>
      </c>
      <c r="AG39" s="66">
        <v>15585</v>
      </c>
      <c r="AH39" s="65">
        <v>0</v>
      </c>
      <c r="AI39" s="66">
        <v>0</v>
      </c>
      <c r="AJ39" s="10"/>
      <c r="AK39" s="60">
        <v>21609</v>
      </c>
      <c r="AL39" s="60">
        <v>15585</v>
      </c>
      <c r="AM39" s="60">
        <v>0</v>
      </c>
      <c r="AN39" s="63">
        <v>0</v>
      </c>
      <c r="AO39" s="67"/>
      <c r="AP39" s="31">
        <v>0.56389447039482266</v>
      </c>
      <c r="AQ39" s="32">
        <v>0.40669606743039066</v>
      </c>
      <c r="AR39" s="32">
        <v>0</v>
      </c>
      <c r="AS39" s="33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60">
        <v>49631</v>
      </c>
      <c r="E40" s="61">
        <f t="shared" si="5"/>
        <v>1459</v>
      </c>
      <c r="F40" s="10"/>
      <c r="G40" s="62">
        <v>27987</v>
      </c>
      <c r="H40" s="60">
        <v>0</v>
      </c>
      <c r="I40" s="60">
        <v>0</v>
      </c>
      <c r="J40" s="63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2815</v>
      </c>
      <c r="U40" s="63">
        <v>17370</v>
      </c>
      <c r="V40" s="60">
        <v>0</v>
      </c>
      <c r="W40" s="60">
        <v>0</v>
      </c>
      <c r="X40" s="60">
        <v>0</v>
      </c>
      <c r="Y40" s="64">
        <v>0</v>
      </c>
      <c r="Z40" s="10"/>
      <c r="AA40" s="64">
        <v>48172</v>
      </c>
      <c r="AB40" s="10"/>
      <c r="AC40" s="61">
        <v>0</v>
      </c>
      <c r="AD40" s="61">
        <v>27987</v>
      </c>
      <c r="AE40" s="65">
        <v>0</v>
      </c>
      <c r="AF40" s="61">
        <v>0</v>
      </c>
      <c r="AG40" s="66">
        <v>20185</v>
      </c>
      <c r="AH40" s="65">
        <v>0</v>
      </c>
      <c r="AI40" s="66">
        <v>0</v>
      </c>
      <c r="AJ40" s="10"/>
      <c r="AK40" s="60">
        <v>27987</v>
      </c>
      <c r="AL40" s="60">
        <v>20185</v>
      </c>
      <c r="AM40" s="60">
        <v>0</v>
      </c>
      <c r="AN40" s="63">
        <v>0</v>
      </c>
      <c r="AO40" s="67"/>
      <c r="AP40" s="31">
        <v>0.56390159376196325</v>
      </c>
      <c r="AQ40" s="32">
        <v>0.40670145675082103</v>
      </c>
      <c r="AR40" s="32">
        <v>0</v>
      </c>
      <c r="AS40" s="33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60">
        <v>23033</v>
      </c>
      <c r="E41" s="61">
        <f t="shared" si="5"/>
        <v>678</v>
      </c>
      <c r="F41" s="10"/>
      <c r="G41" s="62">
        <v>12988</v>
      </c>
      <c r="H41" s="60">
        <v>0</v>
      </c>
      <c r="I41" s="60">
        <v>0</v>
      </c>
      <c r="J41" s="63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1307</v>
      </c>
      <c r="U41" s="63">
        <v>8060</v>
      </c>
      <c r="V41" s="60">
        <v>0</v>
      </c>
      <c r="W41" s="60">
        <v>0</v>
      </c>
      <c r="X41" s="60">
        <v>0</v>
      </c>
      <c r="Y41" s="64">
        <v>0</v>
      </c>
      <c r="Z41" s="10"/>
      <c r="AA41" s="64">
        <v>22355</v>
      </c>
      <c r="AB41" s="10"/>
      <c r="AC41" s="61">
        <v>0</v>
      </c>
      <c r="AD41" s="61">
        <v>12988</v>
      </c>
      <c r="AE41" s="65">
        <v>0</v>
      </c>
      <c r="AF41" s="61">
        <v>0</v>
      </c>
      <c r="AG41" s="66">
        <v>9367</v>
      </c>
      <c r="AH41" s="65">
        <v>0</v>
      </c>
      <c r="AI41" s="66">
        <v>0</v>
      </c>
      <c r="AJ41" s="10"/>
      <c r="AK41" s="60">
        <v>12988</v>
      </c>
      <c r="AL41" s="60">
        <v>9367</v>
      </c>
      <c r="AM41" s="60">
        <v>0</v>
      </c>
      <c r="AN41" s="63">
        <v>0</v>
      </c>
      <c r="AO41" s="67"/>
      <c r="AP41" s="31">
        <v>0.56388659749055703</v>
      </c>
      <c r="AQ41" s="32">
        <v>0.40667737593887032</v>
      </c>
      <c r="AR41" s="32">
        <v>0</v>
      </c>
      <c r="AS41" s="33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60">
        <v>13795</v>
      </c>
      <c r="E42" s="61">
        <f t="shared" si="5"/>
        <v>406</v>
      </c>
      <c r="F42" s="10"/>
      <c r="G42" s="62">
        <v>7778</v>
      </c>
      <c r="H42" s="60">
        <v>0</v>
      </c>
      <c r="I42" s="60">
        <v>0</v>
      </c>
      <c r="J42" s="63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783</v>
      </c>
      <c r="U42" s="63">
        <v>4828</v>
      </c>
      <c r="V42" s="60">
        <v>0</v>
      </c>
      <c r="W42" s="60">
        <v>0</v>
      </c>
      <c r="X42" s="60">
        <v>0</v>
      </c>
      <c r="Y42" s="64">
        <v>0</v>
      </c>
      <c r="Z42" s="10"/>
      <c r="AA42" s="64">
        <v>13389</v>
      </c>
      <c r="AB42" s="10"/>
      <c r="AC42" s="61">
        <v>0</v>
      </c>
      <c r="AD42" s="61">
        <v>7778</v>
      </c>
      <c r="AE42" s="65">
        <v>0</v>
      </c>
      <c r="AF42" s="61">
        <v>0</v>
      </c>
      <c r="AG42" s="66">
        <v>5611</v>
      </c>
      <c r="AH42" s="65">
        <v>0</v>
      </c>
      <c r="AI42" s="66">
        <v>0</v>
      </c>
      <c r="AJ42" s="10"/>
      <c r="AK42" s="60">
        <v>7778</v>
      </c>
      <c r="AL42" s="60">
        <v>5611</v>
      </c>
      <c r="AM42" s="60">
        <v>0</v>
      </c>
      <c r="AN42" s="63">
        <v>0</v>
      </c>
      <c r="AO42" s="67"/>
      <c r="AP42" s="31">
        <v>0.56382747372236319</v>
      </c>
      <c r="AQ42" s="32">
        <v>0.40674157303370789</v>
      </c>
      <c r="AR42" s="32">
        <v>0</v>
      </c>
      <c r="AS42" s="33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60">
        <v>11418</v>
      </c>
      <c r="E43" s="61">
        <f t="shared" si="5"/>
        <v>0</v>
      </c>
      <c r="F43" s="10"/>
      <c r="G43" s="62">
        <v>0</v>
      </c>
      <c r="H43" s="60">
        <v>0</v>
      </c>
      <c r="I43" s="60">
        <v>0</v>
      </c>
      <c r="J43" s="63">
        <v>0</v>
      </c>
      <c r="K43" s="60">
        <v>0</v>
      </c>
      <c r="L43" s="60">
        <v>11418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3">
        <v>0</v>
      </c>
      <c r="V43" s="60">
        <v>0</v>
      </c>
      <c r="W43" s="60">
        <v>0</v>
      </c>
      <c r="X43" s="60">
        <v>0</v>
      </c>
      <c r="Y43" s="64">
        <v>0</v>
      </c>
      <c r="Z43" s="10"/>
      <c r="AA43" s="64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60">
        <v>0</v>
      </c>
      <c r="AL43" s="60">
        <v>11418</v>
      </c>
      <c r="AM43" s="60">
        <v>0</v>
      </c>
      <c r="AN43" s="63">
        <v>0</v>
      </c>
      <c r="AO43" s="67"/>
      <c r="AP43" s="31">
        <v>0</v>
      </c>
      <c r="AQ43" s="32">
        <v>1</v>
      </c>
      <c r="AR43" s="32">
        <v>0</v>
      </c>
      <c r="AS43" s="33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60">
        <v>3413</v>
      </c>
      <c r="E44" s="61">
        <f t="shared" si="5"/>
        <v>0</v>
      </c>
      <c r="F44" s="10"/>
      <c r="G44" s="62">
        <v>0</v>
      </c>
      <c r="H44" s="60">
        <v>0</v>
      </c>
      <c r="I44" s="60">
        <v>1925</v>
      </c>
      <c r="J44" s="63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3">
        <v>1488</v>
      </c>
      <c r="V44" s="60">
        <v>0</v>
      </c>
      <c r="W44" s="60">
        <v>0</v>
      </c>
      <c r="X44" s="60">
        <v>0</v>
      </c>
      <c r="Y44" s="64">
        <v>0</v>
      </c>
      <c r="Z44" s="10"/>
      <c r="AA44" s="64">
        <v>3413</v>
      </c>
      <c r="AB44" s="10"/>
      <c r="AC44" s="61">
        <v>1925</v>
      </c>
      <c r="AD44" s="61">
        <v>0</v>
      </c>
      <c r="AE44" s="65">
        <v>0</v>
      </c>
      <c r="AF44" s="61">
        <v>0</v>
      </c>
      <c r="AG44" s="66">
        <v>1488</v>
      </c>
      <c r="AH44" s="65">
        <v>0</v>
      </c>
      <c r="AI44" s="66">
        <v>0</v>
      </c>
      <c r="AJ44" s="10"/>
      <c r="AK44" s="60">
        <v>1925</v>
      </c>
      <c r="AL44" s="60">
        <v>1488</v>
      </c>
      <c r="AM44" s="60">
        <v>0</v>
      </c>
      <c r="AN44" s="63">
        <v>0</v>
      </c>
      <c r="AO44" s="67"/>
      <c r="AP44" s="31">
        <v>0.56401992382068566</v>
      </c>
      <c r="AQ44" s="32">
        <v>0.43598007617931439</v>
      </c>
      <c r="AR44" s="32">
        <v>0</v>
      </c>
      <c r="AS44" s="33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60">
        <v>3413</v>
      </c>
      <c r="E45" s="61">
        <f t="shared" si="5"/>
        <v>1</v>
      </c>
      <c r="F45" s="10"/>
      <c r="G45" s="62">
        <v>1922</v>
      </c>
      <c r="H45" s="60">
        <v>0</v>
      </c>
      <c r="I45" s="60">
        <v>0</v>
      </c>
      <c r="J45" s="63">
        <v>0</v>
      </c>
      <c r="K45" s="60">
        <v>1489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3">
        <v>1</v>
      </c>
      <c r="V45" s="60">
        <v>0</v>
      </c>
      <c r="W45" s="60">
        <v>0</v>
      </c>
      <c r="X45" s="60">
        <v>0</v>
      </c>
      <c r="Y45" s="64">
        <v>0</v>
      </c>
      <c r="Z45" s="10"/>
      <c r="AA45" s="64">
        <v>3412</v>
      </c>
      <c r="AB45" s="10"/>
      <c r="AC45" s="61">
        <v>0</v>
      </c>
      <c r="AD45" s="61">
        <v>1922</v>
      </c>
      <c r="AE45" s="65">
        <v>0</v>
      </c>
      <c r="AF45" s="61">
        <v>1489</v>
      </c>
      <c r="AG45" s="66">
        <v>1</v>
      </c>
      <c r="AH45" s="65">
        <v>0</v>
      </c>
      <c r="AI45" s="66">
        <v>0</v>
      </c>
      <c r="AJ45" s="10"/>
      <c r="AK45" s="60">
        <v>1922</v>
      </c>
      <c r="AL45" s="60">
        <v>1490</v>
      </c>
      <c r="AM45" s="60">
        <v>0</v>
      </c>
      <c r="AN45" s="63">
        <v>0</v>
      </c>
      <c r="AO45" s="67"/>
      <c r="AP45" s="31">
        <v>0.56314093173161439</v>
      </c>
      <c r="AQ45" s="32">
        <v>0.43656607090536187</v>
      </c>
      <c r="AR45" s="32">
        <v>0</v>
      </c>
      <c r="AS45" s="33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60">
        <v>3975</v>
      </c>
      <c r="E46" s="61">
        <f t="shared" si="5"/>
        <v>0</v>
      </c>
      <c r="F46" s="10"/>
      <c r="G46" s="62">
        <v>0</v>
      </c>
      <c r="H46" s="60">
        <v>0</v>
      </c>
      <c r="I46" s="60">
        <v>0</v>
      </c>
      <c r="J46" s="63">
        <v>0</v>
      </c>
      <c r="K46" s="60">
        <v>3975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3">
        <v>0</v>
      </c>
      <c r="V46" s="60">
        <v>0</v>
      </c>
      <c r="W46" s="60">
        <v>0</v>
      </c>
      <c r="X46" s="60">
        <v>0</v>
      </c>
      <c r="Y46" s="64">
        <v>0</v>
      </c>
      <c r="Z46" s="10"/>
      <c r="AA46" s="64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60">
        <v>0</v>
      </c>
      <c r="AL46" s="60">
        <v>3975</v>
      </c>
      <c r="AM46" s="60">
        <v>0</v>
      </c>
      <c r="AN46" s="63">
        <v>0</v>
      </c>
      <c r="AO46" s="67"/>
      <c r="AP46" s="31">
        <v>0</v>
      </c>
      <c r="AQ46" s="32">
        <v>1</v>
      </c>
      <c r="AR46" s="32">
        <v>0</v>
      </c>
      <c r="AS46" s="33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60">
        <v>6820</v>
      </c>
      <c r="E47" s="61">
        <f t="shared" si="5"/>
        <v>0</v>
      </c>
      <c r="F47" s="10"/>
      <c r="G47" s="62">
        <v>0</v>
      </c>
      <c r="H47" s="60">
        <v>0</v>
      </c>
      <c r="I47" s="60">
        <v>0</v>
      </c>
      <c r="J47" s="63">
        <v>0</v>
      </c>
      <c r="K47" s="60">
        <v>6820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3">
        <v>0</v>
      </c>
      <c r="V47" s="60">
        <v>0</v>
      </c>
      <c r="W47" s="60">
        <v>0</v>
      </c>
      <c r="X47" s="60">
        <v>0</v>
      </c>
      <c r="Y47" s="64">
        <v>0</v>
      </c>
      <c r="Z47" s="10"/>
      <c r="AA47" s="64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60">
        <v>0</v>
      </c>
      <c r="AL47" s="60">
        <v>6820</v>
      </c>
      <c r="AM47" s="60">
        <v>0</v>
      </c>
      <c r="AN47" s="63">
        <v>0</v>
      </c>
      <c r="AO47" s="67"/>
      <c r="AP47" s="31">
        <v>0</v>
      </c>
      <c r="AQ47" s="32">
        <v>1</v>
      </c>
      <c r="AR47" s="32">
        <v>0</v>
      </c>
      <c r="AS47" s="33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60">
        <v>13948</v>
      </c>
      <c r="E48" s="61">
        <f t="shared" si="5"/>
        <v>0</v>
      </c>
      <c r="F48" s="10"/>
      <c r="G48" s="62">
        <v>0</v>
      </c>
      <c r="H48" s="60">
        <v>0</v>
      </c>
      <c r="I48" s="60">
        <v>0</v>
      </c>
      <c r="J48" s="63">
        <v>0</v>
      </c>
      <c r="K48" s="60">
        <v>13948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3">
        <v>0</v>
      </c>
      <c r="V48" s="60">
        <v>0</v>
      </c>
      <c r="W48" s="60">
        <v>0</v>
      </c>
      <c r="X48" s="60">
        <v>0</v>
      </c>
      <c r="Y48" s="64">
        <v>0</v>
      </c>
      <c r="Z48" s="10"/>
      <c r="AA48" s="64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60">
        <v>0</v>
      </c>
      <c r="AL48" s="60">
        <v>13948</v>
      </c>
      <c r="AM48" s="60">
        <v>0</v>
      </c>
      <c r="AN48" s="63">
        <v>0</v>
      </c>
      <c r="AO48" s="67"/>
      <c r="AP48" s="31">
        <v>0</v>
      </c>
      <c r="AQ48" s="32">
        <v>1</v>
      </c>
      <c r="AR48" s="32">
        <v>0</v>
      </c>
      <c r="AS48" s="33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60">
        <v>40403</v>
      </c>
      <c r="E49" s="61">
        <f t="shared" si="5"/>
        <v>0</v>
      </c>
      <c r="F49" s="10"/>
      <c r="G49" s="62">
        <v>0</v>
      </c>
      <c r="H49" s="60">
        <v>0</v>
      </c>
      <c r="I49" s="60">
        <v>0</v>
      </c>
      <c r="J49" s="63">
        <v>0</v>
      </c>
      <c r="K49" s="60">
        <v>40403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3">
        <v>0</v>
      </c>
      <c r="V49" s="60">
        <v>0</v>
      </c>
      <c r="W49" s="60">
        <v>0</v>
      </c>
      <c r="X49" s="60">
        <v>0</v>
      </c>
      <c r="Y49" s="64">
        <v>0</v>
      </c>
      <c r="Z49" s="10"/>
      <c r="AA49" s="64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60">
        <v>0</v>
      </c>
      <c r="AL49" s="60">
        <v>40403</v>
      </c>
      <c r="AM49" s="60">
        <v>0</v>
      </c>
      <c r="AN49" s="63">
        <v>0</v>
      </c>
      <c r="AO49" s="67"/>
      <c r="AP49" s="31">
        <v>0</v>
      </c>
      <c r="AQ49" s="32">
        <v>1</v>
      </c>
      <c r="AR49" s="32">
        <v>0</v>
      </c>
      <c r="AS49" s="33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60">
        <v>100000</v>
      </c>
      <c r="E50" s="61">
        <f t="shared" si="5"/>
        <v>0</v>
      </c>
      <c r="F50" s="10"/>
      <c r="G50" s="62">
        <v>56392</v>
      </c>
      <c r="H50" s="60">
        <v>0</v>
      </c>
      <c r="I50" s="60">
        <v>0</v>
      </c>
      <c r="J50" s="63">
        <v>0</v>
      </c>
      <c r="K50" s="60">
        <v>43608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3">
        <v>0</v>
      </c>
      <c r="V50" s="60">
        <v>0</v>
      </c>
      <c r="W50" s="60">
        <v>0</v>
      </c>
      <c r="X50" s="60">
        <v>0</v>
      </c>
      <c r="Y50" s="64">
        <v>0</v>
      </c>
      <c r="Z50" s="10"/>
      <c r="AA50" s="64">
        <v>100000</v>
      </c>
      <c r="AB50" s="10"/>
      <c r="AC50" s="61">
        <v>0</v>
      </c>
      <c r="AD50" s="61">
        <v>56392</v>
      </c>
      <c r="AE50" s="65">
        <v>0</v>
      </c>
      <c r="AF50" s="61">
        <v>43608</v>
      </c>
      <c r="AG50" s="66">
        <v>0</v>
      </c>
      <c r="AH50" s="65">
        <v>0</v>
      </c>
      <c r="AI50" s="66">
        <v>0</v>
      </c>
      <c r="AJ50" s="10"/>
      <c r="AK50" s="60">
        <v>56392</v>
      </c>
      <c r="AL50" s="60">
        <v>43608</v>
      </c>
      <c r="AM50" s="60">
        <v>0</v>
      </c>
      <c r="AN50" s="63">
        <v>0</v>
      </c>
      <c r="AO50" s="67"/>
      <c r="AP50" s="31">
        <v>0.56391999999999998</v>
      </c>
      <c r="AQ50" s="32">
        <v>0.43608000000000002</v>
      </c>
      <c r="AR50" s="32">
        <v>0</v>
      </c>
      <c r="AS50" s="33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60">
        <v>29487</v>
      </c>
      <c r="E51" s="61">
        <f t="shared" si="5"/>
        <v>0</v>
      </c>
      <c r="F51" s="10"/>
      <c r="G51" s="62">
        <v>16628</v>
      </c>
      <c r="H51" s="60">
        <v>0</v>
      </c>
      <c r="I51" s="60">
        <v>0</v>
      </c>
      <c r="J51" s="63">
        <v>0</v>
      </c>
      <c r="K51" s="60">
        <v>12859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3">
        <v>0</v>
      </c>
      <c r="V51" s="60">
        <v>0</v>
      </c>
      <c r="W51" s="60">
        <v>0</v>
      </c>
      <c r="X51" s="60">
        <v>0</v>
      </c>
      <c r="Y51" s="64">
        <v>0</v>
      </c>
      <c r="Z51" s="10"/>
      <c r="AA51" s="64">
        <v>29487</v>
      </c>
      <c r="AB51" s="10"/>
      <c r="AC51" s="61">
        <v>0</v>
      </c>
      <c r="AD51" s="61">
        <v>16628</v>
      </c>
      <c r="AE51" s="65">
        <v>0</v>
      </c>
      <c r="AF51" s="61">
        <v>12859</v>
      </c>
      <c r="AG51" s="66">
        <v>0</v>
      </c>
      <c r="AH51" s="65">
        <v>0</v>
      </c>
      <c r="AI51" s="66">
        <v>0</v>
      </c>
      <c r="AJ51" s="10"/>
      <c r="AK51" s="60">
        <v>16628</v>
      </c>
      <c r="AL51" s="60">
        <v>12859</v>
      </c>
      <c r="AM51" s="60">
        <v>0</v>
      </c>
      <c r="AN51" s="63">
        <v>0</v>
      </c>
      <c r="AO51" s="67"/>
      <c r="AP51" s="31">
        <v>0.56390951944924883</v>
      </c>
      <c r="AQ51" s="32">
        <v>0.43609048055075117</v>
      </c>
      <c r="AR51" s="32">
        <v>0</v>
      </c>
      <c r="AS51" s="33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60">
        <v>13651</v>
      </c>
      <c r="E52" s="61">
        <f t="shared" si="5"/>
        <v>0</v>
      </c>
      <c r="F52" s="10"/>
      <c r="G52" s="62">
        <v>7697</v>
      </c>
      <c r="H52" s="60">
        <v>0</v>
      </c>
      <c r="I52" s="60">
        <v>0</v>
      </c>
      <c r="J52" s="63">
        <v>0</v>
      </c>
      <c r="K52" s="60">
        <v>5954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3">
        <v>0</v>
      </c>
      <c r="V52" s="60">
        <v>0</v>
      </c>
      <c r="W52" s="60">
        <v>0</v>
      </c>
      <c r="X52" s="60">
        <v>0</v>
      </c>
      <c r="Y52" s="64">
        <v>0</v>
      </c>
      <c r="Z52" s="10"/>
      <c r="AA52" s="64">
        <v>13651</v>
      </c>
      <c r="AB52" s="10"/>
      <c r="AC52" s="61">
        <v>0</v>
      </c>
      <c r="AD52" s="61">
        <v>7697</v>
      </c>
      <c r="AE52" s="65">
        <v>0</v>
      </c>
      <c r="AF52" s="61">
        <v>5954</v>
      </c>
      <c r="AG52" s="66">
        <v>0</v>
      </c>
      <c r="AH52" s="65">
        <v>0</v>
      </c>
      <c r="AI52" s="66">
        <v>0</v>
      </c>
      <c r="AJ52" s="10"/>
      <c r="AK52" s="60">
        <v>7697</v>
      </c>
      <c r="AL52" s="60">
        <v>5954</v>
      </c>
      <c r="AM52" s="60">
        <v>0</v>
      </c>
      <c r="AN52" s="63">
        <v>0</v>
      </c>
      <c r="AO52" s="67"/>
      <c r="AP52" s="31">
        <v>0.56384147681488539</v>
      </c>
      <c r="AQ52" s="32">
        <v>0.43615852318511467</v>
      </c>
      <c r="AR52" s="32">
        <v>0</v>
      </c>
      <c r="AS52" s="33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60">
        <v>11926</v>
      </c>
      <c r="E53" s="61">
        <f t="shared" si="5"/>
        <v>0</v>
      </c>
      <c r="F53" s="10"/>
      <c r="G53" s="62">
        <v>0</v>
      </c>
      <c r="H53" s="60">
        <v>0</v>
      </c>
      <c r="I53" s="60">
        <v>0</v>
      </c>
      <c r="J53" s="63">
        <v>0</v>
      </c>
      <c r="K53" s="60">
        <v>11926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3">
        <v>0</v>
      </c>
      <c r="V53" s="60">
        <v>0</v>
      </c>
      <c r="W53" s="60">
        <v>0</v>
      </c>
      <c r="X53" s="60">
        <v>0</v>
      </c>
      <c r="Y53" s="64">
        <v>0</v>
      </c>
      <c r="Z53" s="10"/>
      <c r="AA53" s="64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60">
        <v>0</v>
      </c>
      <c r="AL53" s="60">
        <v>11926</v>
      </c>
      <c r="AM53" s="60">
        <v>0</v>
      </c>
      <c r="AN53" s="63">
        <v>0</v>
      </c>
      <c r="AO53" s="67"/>
      <c r="AP53" s="31">
        <v>0</v>
      </c>
      <c r="AQ53" s="32">
        <v>1</v>
      </c>
      <c r="AR53" s="32">
        <v>0</v>
      </c>
      <c r="AS53" s="33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60">
        <v>34253</v>
      </c>
      <c r="E54" s="61">
        <f t="shared" si="5"/>
        <v>0</v>
      </c>
      <c r="F54" s="10"/>
      <c r="G54" s="62">
        <v>0</v>
      </c>
      <c r="H54" s="60">
        <v>0</v>
      </c>
      <c r="I54" s="60">
        <v>0</v>
      </c>
      <c r="J54" s="63">
        <v>0</v>
      </c>
      <c r="K54" s="60">
        <v>34253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3">
        <v>0</v>
      </c>
      <c r="V54" s="60">
        <v>0</v>
      </c>
      <c r="W54" s="60">
        <v>0</v>
      </c>
      <c r="X54" s="60">
        <v>0</v>
      </c>
      <c r="Y54" s="64">
        <v>0</v>
      </c>
      <c r="Z54" s="10"/>
      <c r="AA54" s="64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60">
        <v>0</v>
      </c>
      <c r="AL54" s="60">
        <v>34253</v>
      </c>
      <c r="AM54" s="60">
        <v>0</v>
      </c>
      <c r="AN54" s="63">
        <v>0</v>
      </c>
      <c r="AO54" s="67"/>
      <c r="AP54" s="31">
        <v>0</v>
      </c>
      <c r="AQ54" s="32">
        <v>1</v>
      </c>
      <c r="AR54" s="32">
        <v>0</v>
      </c>
      <c r="AS54" s="33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60">
        <v>10238</v>
      </c>
      <c r="E55" s="61">
        <f t="shared" si="5"/>
        <v>0</v>
      </c>
      <c r="F55" s="10"/>
      <c r="G55" s="62">
        <v>5772</v>
      </c>
      <c r="H55" s="60">
        <v>0</v>
      </c>
      <c r="I55" s="60">
        <v>0</v>
      </c>
      <c r="J55" s="63">
        <v>0</v>
      </c>
      <c r="K55" s="60">
        <v>4466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3">
        <v>0</v>
      </c>
      <c r="V55" s="60">
        <v>0</v>
      </c>
      <c r="W55" s="60">
        <v>0</v>
      </c>
      <c r="X55" s="60">
        <v>0</v>
      </c>
      <c r="Y55" s="64">
        <v>0</v>
      </c>
      <c r="Z55" s="10"/>
      <c r="AA55" s="64">
        <v>10238</v>
      </c>
      <c r="AB55" s="10"/>
      <c r="AC55" s="61">
        <v>0</v>
      </c>
      <c r="AD55" s="61">
        <v>5772</v>
      </c>
      <c r="AE55" s="65">
        <v>0</v>
      </c>
      <c r="AF55" s="61">
        <v>4466</v>
      </c>
      <c r="AG55" s="66">
        <v>0</v>
      </c>
      <c r="AH55" s="65">
        <v>0</v>
      </c>
      <c r="AI55" s="66">
        <v>0</v>
      </c>
      <c r="AJ55" s="10"/>
      <c r="AK55" s="60">
        <v>5772</v>
      </c>
      <c r="AL55" s="60">
        <v>4466</v>
      </c>
      <c r="AM55" s="60">
        <v>0</v>
      </c>
      <c r="AN55" s="63">
        <v>0</v>
      </c>
      <c r="AO55" s="67"/>
      <c r="AP55" s="31">
        <v>0.563781988669662</v>
      </c>
      <c r="AQ55" s="32">
        <v>0.43621801133033794</v>
      </c>
      <c r="AR55" s="32">
        <v>0</v>
      </c>
      <c r="AS55" s="33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60">
        <v>10795</v>
      </c>
      <c r="E56" s="61">
        <f t="shared" si="5"/>
        <v>0</v>
      </c>
      <c r="F56" s="10"/>
      <c r="G56" s="62">
        <v>0</v>
      </c>
      <c r="H56" s="60">
        <v>0</v>
      </c>
      <c r="I56" s="60">
        <v>0</v>
      </c>
      <c r="J56" s="63">
        <v>0</v>
      </c>
      <c r="K56" s="60">
        <v>10795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3">
        <v>0</v>
      </c>
      <c r="V56" s="60">
        <v>0</v>
      </c>
      <c r="W56" s="60">
        <v>0</v>
      </c>
      <c r="X56" s="60">
        <v>0</v>
      </c>
      <c r="Y56" s="64">
        <v>0</v>
      </c>
      <c r="Z56" s="10"/>
      <c r="AA56" s="64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60">
        <v>0</v>
      </c>
      <c r="AL56" s="60">
        <v>10795</v>
      </c>
      <c r="AM56" s="60">
        <v>0</v>
      </c>
      <c r="AN56" s="63">
        <v>0</v>
      </c>
      <c r="AO56" s="67"/>
      <c r="AP56" s="31">
        <v>0</v>
      </c>
      <c r="AQ56" s="32">
        <v>1</v>
      </c>
      <c r="AR56" s="32">
        <v>0</v>
      </c>
      <c r="AS56" s="33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60">
        <v>3975</v>
      </c>
      <c r="E57" s="61">
        <f t="shared" si="5"/>
        <v>0</v>
      </c>
      <c r="F57" s="10"/>
      <c r="G57" s="62">
        <v>0</v>
      </c>
      <c r="H57" s="60">
        <v>0</v>
      </c>
      <c r="I57" s="60">
        <v>0</v>
      </c>
      <c r="J57" s="63">
        <v>0</v>
      </c>
      <c r="K57" s="60">
        <v>3975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3">
        <v>0</v>
      </c>
      <c r="V57" s="60">
        <v>0</v>
      </c>
      <c r="W57" s="60">
        <v>0</v>
      </c>
      <c r="X57" s="60">
        <v>0</v>
      </c>
      <c r="Y57" s="64">
        <v>0</v>
      </c>
      <c r="Z57" s="10"/>
      <c r="AA57" s="64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60">
        <v>0</v>
      </c>
      <c r="AL57" s="60">
        <v>3975</v>
      </c>
      <c r="AM57" s="60">
        <v>0</v>
      </c>
      <c r="AN57" s="63">
        <v>0</v>
      </c>
      <c r="AO57" s="67"/>
      <c r="AP57" s="31">
        <v>0</v>
      </c>
      <c r="AQ57" s="32">
        <v>1</v>
      </c>
      <c r="AR57" s="32">
        <v>0</v>
      </c>
      <c r="AS57" s="33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60">
        <v>11418</v>
      </c>
      <c r="E58" s="61">
        <f t="shared" si="5"/>
        <v>0</v>
      </c>
      <c r="F58" s="10"/>
      <c r="G58" s="62">
        <v>0</v>
      </c>
      <c r="H58" s="60">
        <v>0</v>
      </c>
      <c r="I58" s="60">
        <v>0</v>
      </c>
      <c r="J58" s="63">
        <v>0</v>
      </c>
      <c r="K58" s="60">
        <v>11418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3">
        <v>0</v>
      </c>
      <c r="V58" s="60">
        <v>0</v>
      </c>
      <c r="W58" s="60">
        <v>0</v>
      </c>
      <c r="X58" s="60">
        <v>0</v>
      </c>
      <c r="Y58" s="64">
        <v>0</v>
      </c>
      <c r="Z58" s="10"/>
      <c r="AA58" s="64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60">
        <v>0</v>
      </c>
      <c r="AL58" s="60">
        <v>11418</v>
      </c>
      <c r="AM58" s="60">
        <v>0</v>
      </c>
      <c r="AN58" s="63">
        <v>0</v>
      </c>
      <c r="AO58" s="67"/>
      <c r="AP58" s="31">
        <v>0</v>
      </c>
      <c r="AQ58" s="32">
        <v>1</v>
      </c>
      <c r="AR58" s="32">
        <v>0</v>
      </c>
      <c r="AS58" s="33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60">
        <v>239106</v>
      </c>
      <c r="E59" s="61">
        <f t="shared" si="5"/>
        <v>13720</v>
      </c>
      <c r="F59" s="10"/>
      <c r="G59" s="62">
        <v>134836</v>
      </c>
      <c r="H59" s="60">
        <v>0</v>
      </c>
      <c r="I59" s="60">
        <v>0</v>
      </c>
      <c r="J59" s="63">
        <v>0</v>
      </c>
      <c r="K59" s="60">
        <v>33624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3">
        <v>56926</v>
      </c>
      <c r="V59" s="60">
        <v>0</v>
      </c>
      <c r="W59" s="60">
        <v>0</v>
      </c>
      <c r="X59" s="60">
        <v>0</v>
      </c>
      <c r="Y59" s="64">
        <v>0</v>
      </c>
      <c r="Z59" s="10"/>
      <c r="AA59" s="64">
        <v>225386</v>
      </c>
      <c r="AB59" s="10"/>
      <c r="AC59" s="61">
        <v>0</v>
      </c>
      <c r="AD59" s="61">
        <v>134836</v>
      </c>
      <c r="AE59" s="65">
        <v>0</v>
      </c>
      <c r="AF59" s="61">
        <v>33624</v>
      </c>
      <c r="AG59" s="66">
        <v>56926</v>
      </c>
      <c r="AH59" s="65">
        <v>0</v>
      </c>
      <c r="AI59" s="66">
        <v>0</v>
      </c>
      <c r="AJ59" s="10"/>
      <c r="AK59" s="60">
        <v>134836</v>
      </c>
      <c r="AL59" s="60">
        <v>90550</v>
      </c>
      <c r="AM59" s="60">
        <v>0</v>
      </c>
      <c r="AN59" s="63">
        <v>0</v>
      </c>
      <c r="AO59" s="67"/>
      <c r="AP59" s="31">
        <v>0.56391725845440932</v>
      </c>
      <c r="AQ59" s="32">
        <v>0.37870233285655736</v>
      </c>
      <c r="AR59" s="32">
        <v>0</v>
      </c>
      <c r="AS59" s="33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60">
        <v>1225</v>
      </c>
      <c r="E60" s="61">
        <f t="shared" si="5"/>
        <v>72</v>
      </c>
      <c r="F60" s="10"/>
      <c r="G60" s="62">
        <v>690</v>
      </c>
      <c r="H60" s="60">
        <v>0</v>
      </c>
      <c r="I60" s="60">
        <v>0</v>
      </c>
      <c r="J60" s="63">
        <v>0</v>
      </c>
      <c r="K60" s="60">
        <v>172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3">
        <v>291</v>
      </c>
      <c r="V60" s="60">
        <v>0</v>
      </c>
      <c r="W60" s="60">
        <v>0</v>
      </c>
      <c r="X60" s="60">
        <v>0</v>
      </c>
      <c r="Y60" s="64">
        <v>0</v>
      </c>
      <c r="Z60" s="10"/>
      <c r="AA60" s="64">
        <v>1153</v>
      </c>
      <c r="AB60" s="10"/>
      <c r="AC60" s="61">
        <v>0</v>
      </c>
      <c r="AD60" s="61">
        <v>690</v>
      </c>
      <c r="AE60" s="65">
        <v>0</v>
      </c>
      <c r="AF60" s="61">
        <v>172</v>
      </c>
      <c r="AG60" s="66">
        <v>291</v>
      </c>
      <c r="AH60" s="65">
        <v>0</v>
      </c>
      <c r="AI60" s="66">
        <v>0</v>
      </c>
      <c r="AJ60" s="10"/>
      <c r="AK60" s="60">
        <v>690</v>
      </c>
      <c r="AL60" s="60">
        <v>463</v>
      </c>
      <c r="AM60" s="60">
        <v>0</v>
      </c>
      <c r="AN60" s="63">
        <v>0</v>
      </c>
      <c r="AO60" s="67"/>
      <c r="AP60" s="31">
        <v>0.56326530612244896</v>
      </c>
      <c r="AQ60" s="32">
        <v>0.37795918367346937</v>
      </c>
      <c r="AR60" s="32">
        <v>0</v>
      </c>
      <c r="AS60" s="33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60">
        <v>3413</v>
      </c>
      <c r="E61" s="61">
        <f t="shared" si="5"/>
        <v>197</v>
      </c>
      <c r="F61" s="10"/>
      <c r="G61" s="62">
        <v>1925</v>
      </c>
      <c r="H61" s="60">
        <v>0</v>
      </c>
      <c r="I61" s="60">
        <v>0</v>
      </c>
      <c r="J61" s="63">
        <v>0</v>
      </c>
      <c r="K61" s="60">
        <v>479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3">
        <v>812</v>
      </c>
      <c r="V61" s="60">
        <v>0</v>
      </c>
      <c r="W61" s="60">
        <v>0</v>
      </c>
      <c r="X61" s="60">
        <v>0</v>
      </c>
      <c r="Y61" s="64">
        <v>0</v>
      </c>
      <c r="Z61" s="10"/>
      <c r="AA61" s="64">
        <v>3216</v>
      </c>
      <c r="AB61" s="10"/>
      <c r="AC61" s="61">
        <v>0</v>
      </c>
      <c r="AD61" s="61">
        <v>1925</v>
      </c>
      <c r="AE61" s="65">
        <v>0</v>
      </c>
      <c r="AF61" s="61">
        <v>479</v>
      </c>
      <c r="AG61" s="66">
        <v>812</v>
      </c>
      <c r="AH61" s="65">
        <v>0</v>
      </c>
      <c r="AI61" s="66">
        <v>0</v>
      </c>
      <c r="AJ61" s="10"/>
      <c r="AK61" s="60">
        <v>1925</v>
      </c>
      <c r="AL61" s="60">
        <v>1291</v>
      </c>
      <c r="AM61" s="60">
        <v>0</v>
      </c>
      <c r="AN61" s="63">
        <v>0</v>
      </c>
      <c r="AO61" s="67"/>
      <c r="AP61" s="31">
        <v>0.56401992382068566</v>
      </c>
      <c r="AQ61" s="32">
        <v>0.37825959566363904</v>
      </c>
      <c r="AR61" s="32">
        <v>0</v>
      </c>
      <c r="AS61" s="33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60">
        <v>10795</v>
      </c>
      <c r="E62" s="61">
        <f t="shared" si="5"/>
        <v>0</v>
      </c>
      <c r="F62" s="10"/>
      <c r="G62" s="62">
        <v>0</v>
      </c>
      <c r="H62" s="60">
        <v>0</v>
      </c>
      <c r="I62" s="60">
        <v>0</v>
      </c>
      <c r="J62" s="63">
        <v>0</v>
      </c>
      <c r="K62" s="60">
        <v>0</v>
      </c>
      <c r="L62" s="60">
        <v>10795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3">
        <v>0</v>
      </c>
      <c r="V62" s="60">
        <v>0</v>
      </c>
      <c r="W62" s="60">
        <v>0</v>
      </c>
      <c r="X62" s="60">
        <v>0</v>
      </c>
      <c r="Y62" s="64">
        <v>0</v>
      </c>
      <c r="Z62" s="10"/>
      <c r="AA62" s="64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60">
        <v>0</v>
      </c>
      <c r="AL62" s="60">
        <v>10795</v>
      </c>
      <c r="AM62" s="60">
        <v>0</v>
      </c>
      <c r="AN62" s="63">
        <v>0</v>
      </c>
      <c r="AO62" s="67"/>
      <c r="AP62" s="31">
        <v>0</v>
      </c>
      <c r="AQ62" s="32">
        <v>1</v>
      </c>
      <c r="AR62" s="32">
        <v>0</v>
      </c>
      <c r="AS62" s="33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60">
        <v>22836</v>
      </c>
      <c r="E63" s="61">
        <f t="shared" si="5"/>
        <v>0</v>
      </c>
      <c r="F63" s="10"/>
      <c r="G63" s="62">
        <v>0</v>
      </c>
      <c r="H63" s="60">
        <v>0</v>
      </c>
      <c r="I63" s="60">
        <v>0</v>
      </c>
      <c r="J63" s="63">
        <v>0</v>
      </c>
      <c r="K63" s="60">
        <v>0</v>
      </c>
      <c r="L63" s="60">
        <v>22836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3">
        <v>0</v>
      </c>
      <c r="V63" s="60">
        <v>0</v>
      </c>
      <c r="W63" s="60">
        <v>0</v>
      </c>
      <c r="X63" s="60">
        <v>0</v>
      </c>
      <c r="Y63" s="64">
        <v>0</v>
      </c>
      <c r="Z63" s="10"/>
      <c r="AA63" s="64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60">
        <v>0</v>
      </c>
      <c r="AL63" s="60">
        <v>22836</v>
      </c>
      <c r="AM63" s="60">
        <v>0</v>
      </c>
      <c r="AN63" s="63">
        <v>0</v>
      </c>
      <c r="AO63" s="67"/>
      <c r="AP63" s="31">
        <v>0</v>
      </c>
      <c r="AQ63" s="32">
        <v>1</v>
      </c>
      <c r="AR63" s="32">
        <v>0</v>
      </c>
      <c r="AS63" s="33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60">
        <v>200000</v>
      </c>
      <c r="E64" s="61">
        <f t="shared" si="5"/>
        <v>11476</v>
      </c>
      <c r="F64" s="10"/>
      <c r="G64" s="62">
        <v>112783</v>
      </c>
      <c r="H64" s="60">
        <v>0</v>
      </c>
      <c r="I64" s="60">
        <v>0</v>
      </c>
      <c r="J64" s="63">
        <v>0</v>
      </c>
      <c r="K64" s="60">
        <v>0</v>
      </c>
      <c r="L64" s="60">
        <v>28126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3">
        <v>47615</v>
      </c>
      <c r="V64" s="60">
        <v>0</v>
      </c>
      <c r="W64" s="60">
        <v>0</v>
      </c>
      <c r="X64" s="60">
        <v>0</v>
      </c>
      <c r="Y64" s="64">
        <v>0</v>
      </c>
      <c r="Z64" s="10"/>
      <c r="AA64" s="64">
        <v>188524</v>
      </c>
      <c r="AB64" s="10"/>
      <c r="AC64" s="61">
        <v>0</v>
      </c>
      <c r="AD64" s="61">
        <v>112783</v>
      </c>
      <c r="AE64" s="65">
        <v>0</v>
      </c>
      <c r="AF64" s="61">
        <v>28126</v>
      </c>
      <c r="AG64" s="66">
        <v>47615</v>
      </c>
      <c r="AH64" s="65">
        <v>0</v>
      </c>
      <c r="AI64" s="66">
        <v>0</v>
      </c>
      <c r="AJ64" s="10"/>
      <c r="AK64" s="60">
        <v>112783</v>
      </c>
      <c r="AL64" s="60">
        <v>75741</v>
      </c>
      <c r="AM64" s="60">
        <v>0</v>
      </c>
      <c r="AN64" s="63">
        <v>0</v>
      </c>
      <c r="AO64" s="67"/>
      <c r="AP64" s="31">
        <v>0.56391500000000006</v>
      </c>
      <c r="AQ64" s="32">
        <v>0.37870500000000001</v>
      </c>
      <c r="AR64" s="32">
        <v>0</v>
      </c>
      <c r="AS64" s="33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60">
        <v>16450</v>
      </c>
      <c r="E65" s="61">
        <f t="shared" si="5"/>
        <v>945</v>
      </c>
      <c r="F65" s="10"/>
      <c r="G65" s="62">
        <v>9276</v>
      </c>
      <c r="H65" s="60">
        <v>0</v>
      </c>
      <c r="I65" s="60">
        <v>0</v>
      </c>
      <c r="J65" s="63">
        <v>0</v>
      </c>
      <c r="K65" s="60">
        <v>0</v>
      </c>
      <c r="L65" s="60">
        <v>2313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3">
        <v>3916</v>
      </c>
      <c r="V65" s="60">
        <v>0</v>
      </c>
      <c r="W65" s="60">
        <v>0</v>
      </c>
      <c r="X65" s="60">
        <v>0</v>
      </c>
      <c r="Y65" s="64">
        <v>0</v>
      </c>
      <c r="Z65" s="10"/>
      <c r="AA65" s="64">
        <v>15505</v>
      </c>
      <c r="AB65" s="10"/>
      <c r="AC65" s="61">
        <v>0</v>
      </c>
      <c r="AD65" s="61">
        <v>9276</v>
      </c>
      <c r="AE65" s="65">
        <v>0</v>
      </c>
      <c r="AF65" s="61">
        <v>2313</v>
      </c>
      <c r="AG65" s="66">
        <v>3916</v>
      </c>
      <c r="AH65" s="65">
        <v>0</v>
      </c>
      <c r="AI65" s="66">
        <v>0</v>
      </c>
      <c r="AJ65" s="10"/>
      <c r="AK65" s="60">
        <v>9276</v>
      </c>
      <c r="AL65" s="60">
        <v>6229</v>
      </c>
      <c r="AM65" s="60">
        <v>0</v>
      </c>
      <c r="AN65" s="63">
        <v>0</v>
      </c>
      <c r="AO65" s="67"/>
      <c r="AP65" s="31">
        <v>0.56389057750759874</v>
      </c>
      <c r="AQ65" s="32">
        <v>0.37866261398176293</v>
      </c>
      <c r="AR65" s="32">
        <v>0</v>
      </c>
      <c r="AS65" s="33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60">
        <v>3975</v>
      </c>
      <c r="E66" s="61">
        <f t="shared" si="5"/>
        <v>0</v>
      </c>
      <c r="F66" s="10"/>
      <c r="G66" s="62">
        <v>0</v>
      </c>
      <c r="H66" s="60">
        <v>0</v>
      </c>
      <c r="I66" s="60">
        <v>0</v>
      </c>
      <c r="J66" s="63">
        <v>0</v>
      </c>
      <c r="K66" s="60">
        <v>0</v>
      </c>
      <c r="L66" s="60">
        <v>3975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3">
        <v>0</v>
      </c>
      <c r="V66" s="60">
        <v>0</v>
      </c>
      <c r="W66" s="60">
        <v>0</v>
      </c>
      <c r="X66" s="60">
        <v>0</v>
      </c>
      <c r="Y66" s="64">
        <v>0</v>
      </c>
      <c r="Z66" s="10"/>
      <c r="AA66" s="64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60">
        <v>0</v>
      </c>
      <c r="AL66" s="60">
        <v>3975</v>
      </c>
      <c r="AM66" s="60">
        <v>0</v>
      </c>
      <c r="AN66" s="63">
        <v>0</v>
      </c>
      <c r="AO66" s="67"/>
      <c r="AP66" s="31">
        <v>0</v>
      </c>
      <c r="AQ66" s="32">
        <v>1</v>
      </c>
      <c r="AR66" s="32">
        <v>0</v>
      </c>
      <c r="AS66" s="33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60">
        <v>471</v>
      </c>
      <c r="E67" s="61">
        <f t="shared" si="5"/>
        <v>15</v>
      </c>
      <c r="F67" s="10"/>
      <c r="G67" s="62">
        <v>265</v>
      </c>
      <c r="H67" s="60">
        <v>0</v>
      </c>
      <c r="I67" s="60">
        <v>0</v>
      </c>
      <c r="J67" s="63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27</v>
      </c>
      <c r="U67" s="63">
        <v>164</v>
      </c>
      <c r="V67" s="60">
        <v>0</v>
      </c>
      <c r="W67" s="60">
        <v>0</v>
      </c>
      <c r="X67" s="60">
        <v>0</v>
      </c>
      <c r="Y67" s="64">
        <v>0</v>
      </c>
      <c r="Z67" s="10"/>
      <c r="AA67" s="64">
        <v>456</v>
      </c>
      <c r="AB67" s="10"/>
      <c r="AC67" s="61">
        <v>0</v>
      </c>
      <c r="AD67" s="61">
        <v>265</v>
      </c>
      <c r="AE67" s="65">
        <v>0</v>
      </c>
      <c r="AF67" s="61">
        <v>0</v>
      </c>
      <c r="AG67" s="66">
        <v>191</v>
      </c>
      <c r="AH67" s="65">
        <v>0</v>
      </c>
      <c r="AI67" s="66">
        <v>0</v>
      </c>
      <c r="AJ67" s="10"/>
      <c r="AK67" s="60">
        <v>265</v>
      </c>
      <c r="AL67" s="60">
        <v>191</v>
      </c>
      <c r="AM67" s="60">
        <v>0</v>
      </c>
      <c r="AN67" s="63">
        <v>0</v>
      </c>
      <c r="AO67" s="67"/>
      <c r="AP67" s="31">
        <v>0.56263269639065816</v>
      </c>
      <c r="AQ67" s="32">
        <v>0.40552016985138006</v>
      </c>
      <c r="AR67" s="32">
        <v>0</v>
      </c>
      <c r="AS67" s="33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60">
        <v>11418</v>
      </c>
      <c r="E68" s="61">
        <f t="shared" si="5"/>
        <v>0</v>
      </c>
      <c r="F68" s="10"/>
      <c r="G68" s="62">
        <v>0</v>
      </c>
      <c r="H68" s="60">
        <v>0</v>
      </c>
      <c r="I68" s="60">
        <v>0</v>
      </c>
      <c r="J68" s="63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3">
        <v>11418</v>
      </c>
      <c r="V68" s="60">
        <v>0</v>
      </c>
      <c r="W68" s="60">
        <v>0</v>
      </c>
      <c r="X68" s="60">
        <v>0</v>
      </c>
      <c r="Y68" s="64">
        <v>0</v>
      </c>
      <c r="Z68" s="10"/>
      <c r="AA68" s="64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60">
        <v>0</v>
      </c>
      <c r="AL68" s="60">
        <v>11418</v>
      </c>
      <c r="AM68" s="60">
        <v>0</v>
      </c>
      <c r="AN68" s="63">
        <v>0</v>
      </c>
      <c r="AO68" s="67"/>
      <c r="AP68" s="31">
        <v>0</v>
      </c>
      <c r="AQ68" s="32">
        <v>1</v>
      </c>
      <c r="AR68" s="32">
        <v>0</v>
      </c>
      <c r="AS68" s="33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60">
        <v>11418</v>
      </c>
      <c r="E69" s="61">
        <f t="shared" si="5"/>
        <v>0</v>
      </c>
      <c r="F69" s="10"/>
      <c r="G69" s="62">
        <v>0</v>
      </c>
      <c r="H69" s="60">
        <v>0</v>
      </c>
      <c r="I69" s="60">
        <v>0</v>
      </c>
      <c r="J69" s="63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11418</v>
      </c>
      <c r="R69" s="60">
        <v>0</v>
      </c>
      <c r="S69" s="60">
        <v>0</v>
      </c>
      <c r="T69" s="60">
        <v>0</v>
      </c>
      <c r="U69" s="63">
        <v>0</v>
      </c>
      <c r="V69" s="60">
        <v>0</v>
      </c>
      <c r="W69" s="60">
        <v>0</v>
      </c>
      <c r="X69" s="60">
        <v>0</v>
      </c>
      <c r="Y69" s="64">
        <v>0</v>
      </c>
      <c r="Z69" s="10"/>
      <c r="AA69" s="64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60">
        <v>0</v>
      </c>
      <c r="AL69" s="60">
        <v>11418</v>
      </c>
      <c r="AM69" s="60">
        <v>0</v>
      </c>
      <c r="AN69" s="63">
        <v>0</v>
      </c>
      <c r="AO69" s="67"/>
      <c r="AP69" s="31">
        <v>0</v>
      </c>
      <c r="AQ69" s="32">
        <v>1</v>
      </c>
      <c r="AR69" s="32">
        <v>0</v>
      </c>
      <c r="AS69" s="33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60">
        <v>5909</v>
      </c>
      <c r="E70" s="61">
        <f t="shared" si="5"/>
        <v>175</v>
      </c>
      <c r="F70" s="10"/>
      <c r="G70" s="62">
        <v>3331</v>
      </c>
      <c r="H70" s="60">
        <v>0</v>
      </c>
      <c r="I70" s="60">
        <v>0</v>
      </c>
      <c r="J70" s="63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335</v>
      </c>
      <c r="U70" s="63">
        <v>2068</v>
      </c>
      <c r="V70" s="60">
        <v>0</v>
      </c>
      <c r="W70" s="60">
        <v>0</v>
      </c>
      <c r="X70" s="60">
        <v>0</v>
      </c>
      <c r="Y70" s="64">
        <v>0</v>
      </c>
      <c r="Z70" s="10"/>
      <c r="AA70" s="64">
        <v>5734</v>
      </c>
      <c r="AB70" s="10"/>
      <c r="AC70" s="61">
        <v>0</v>
      </c>
      <c r="AD70" s="61">
        <v>3331</v>
      </c>
      <c r="AE70" s="65">
        <v>0</v>
      </c>
      <c r="AF70" s="61">
        <v>0</v>
      </c>
      <c r="AG70" s="66">
        <v>2403</v>
      </c>
      <c r="AH70" s="65">
        <v>0</v>
      </c>
      <c r="AI70" s="66">
        <v>0</v>
      </c>
      <c r="AJ70" s="10"/>
      <c r="AK70" s="60">
        <v>3331</v>
      </c>
      <c r="AL70" s="60">
        <v>2403</v>
      </c>
      <c r="AM70" s="60">
        <v>0</v>
      </c>
      <c r="AN70" s="63">
        <v>0</v>
      </c>
      <c r="AO70" s="67"/>
      <c r="AP70" s="31">
        <v>0.56371636486715182</v>
      </c>
      <c r="AQ70" s="32">
        <v>0.40666779488915217</v>
      </c>
      <c r="AR70" s="32">
        <v>0</v>
      </c>
      <c r="AS70" s="33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60">
        <v>7161</v>
      </c>
      <c r="E71" s="61">
        <f t="shared" si="5"/>
        <v>412</v>
      </c>
      <c r="F71" s="10"/>
      <c r="G71" s="62">
        <v>0</v>
      </c>
      <c r="H71" s="60">
        <v>0</v>
      </c>
      <c r="I71" s="60">
        <v>4038</v>
      </c>
      <c r="J71" s="63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1006</v>
      </c>
      <c r="T71" s="60">
        <v>0</v>
      </c>
      <c r="U71" s="63">
        <v>1705</v>
      </c>
      <c r="V71" s="60">
        <v>0</v>
      </c>
      <c r="W71" s="60">
        <v>0</v>
      </c>
      <c r="X71" s="60">
        <v>0</v>
      </c>
      <c r="Y71" s="64">
        <v>0</v>
      </c>
      <c r="Z71" s="10"/>
      <c r="AA71" s="64">
        <v>6749</v>
      </c>
      <c r="AB71" s="10"/>
      <c r="AC71" s="61">
        <v>4038</v>
      </c>
      <c r="AD71" s="61">
        <v>0</v>
      </c>
      <c r="AE71" s="65">
        <v>0</v>
      </c>
      <c r="AF71" s="61">
        <v>1006</v>
      </c>
      <c r="AG71" s="66">
        <v>1705</v>
      </c>
      <c r="AH71" s="65">
        <v>0</v>
      </c>
      <c r="AI71" s="66">
        <v>0</v>
      </c>
      <c r="AJ71" s="10"/>
      <c r="AK71" s="60">
        <v>4038</v>
      </c>
      <c r="AL71" s="60">
        <v>2711</v>
      </c>
      <c r="AM71" s="60">
        <v>0</v>
      </c>
      <c r="AN71" s="63">
        <v>0</v>
      </c>
      <c r="AO71" s="67"/>
      <c r="AP71" s="31">
        <v>0.56388772517804775</v>
      </c>
      <c r="AQ71" s="32">
        <v>0.37857841083647537</v>
      </c>
      <c r="AR71" s="32">
        <v>0</v>
      </c>
      <c r="AS71" s="33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60">
        <v>10795</v>
      </c>
      <c r="E72" s="61">
        <f t="shared" si="5"/>
        <v>0</v>
      </c>
      <c r="F72" s="10"/>
      <c r="G72" s="62">
        <v>0</v>
      </c>
      <c r="H72" s="60">
        <v>0</v>
      </c>
      <c r="I72" s="60">
        <v>0</v>
      </c>
      <c r="J72" s="63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3">
        <v>10795</v>
      </c>
      <c r="V72" s="60">
        <v>0</v>
      </c>
      <c r="W72" s="60">
        <v>0</v>
      </c>
      <c r="X72" s="60">
        <v>0</v>
      </c>
      <c r="Y72" s="64">
        <v>0</v>
      </c>
      <c r="Z72" s="10"/>
      <c r="AA72" s="64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60">
        <v>0</v>
      </c>
      <c r="AL72" s="60">
        <v>10795</v>
      </c>
      <c r="AM72" s="60">
        <v>0</v>
      </c>
      <c r="AN72" s="63">
        <v>0</v>
      </c>
      <c r="AO72" s="67"/>
      <c r="AP72" s="31">
        <v>0</v>
      </c>
      <c r="AQ72" s="32">
        <v>1</v>
      </c>
      <c r="AR72" s="32">
        <v>0</v>
      </c>
      <c r="AS72" s="33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60">
        <v>2718</v>
      </c>
      <c r="E73" s="61">
        <f t="shared" si="5"/>
        <v>81</v>
      </c>
      <c r="F73" s="10"/>
      <c r="G73" s="62">
        <v>1532</v>
      </c>
      <c r="H73" s="60">
        <v>0</v>
      </c>
      <c r="I73" s="60">
        <v>0</v>
      </c>
      <c r="J73" s="63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153</v>
      </c>
      <c r="U73" s="63">
        <v>952</v>
      </c>
      <c r="V73" s="60">
        <v>0</v>
      </c>
      <c r="W73" s="60">
        <v>0</v>
      </c>
      <c r="X73" s="60">
        <v>0</v>
      </c>
      <c r="Y73" s="64">
        <v>0</v>
      </c>
      <c r="Z73" s="10"/>
      <c r="AA73" s="64">
        <v>2637</v>
      </c>
      <c r="AB73" s="10"/>
      <c r="AC73" s="61">
        <v>0</v>
      </c>
      <c r="AD73" s="61">
        <v>1532</v>
      </c>
      <c r="AE73" s="65">
        <v>0</v>
      </c>
      <c r="AF73" s="61">
        <v>0</v>
      </c>
      <c r="AG73" s="66">
        <v>1105</v>
      </c>
      <c r="AH73" s="65">
        <v>0</v>
      </c>
      <c r="AI73" s="66">
        <v>0</v>
      </c>
      <c r="AJ73" s="10"/>
      <c r="AK73" s="60">
        <v>1532</v>
      </c>
      <c r="AL73" s="60">
        <v>1105</v>
      </c>
      <c r="AM73" s="60">
        <v>0</v>
      </c>
      <c r="AN73" s="63">
        <v>0</v>
      </c>
      <c r="AO73" s="67"/>
      <c r="AP73" s="31">
        <v>0.56364974245768951</v>
      </c>
      <c r="AQ73" s="32">
        <v>0.40654893303899925</v>
      </c>
      <c r="AR73" s="32">
        <v>0</v>
      </c>
      <c r="AS73" s="33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60">
        <v>2786</v>
      </c>
      <c r="E74" s="61">
        <f t="shared" si="5"/>
        <v>83</v>
      </c>
      <c r="F74" s="10"/>
      <c r="G74" s="62">
        <v>1571</v>
      </c>
      <c r="H74" s="60">
        <v>0</v>
      </c>
      <c r="I74" s="60">
        <v>0</v>
      </c>
      <c r="J74" s="63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157</v>
      </c>
      <c r="U74" s="63">
        <v>975</v>
      </c>
      <c r="V74" s="60">
        <v>0</v>
      </c>
      <c r="W74" s="60">
        <v>0</v>
      </c>
      <c r="X74" s="60">
        <v>0</v>
      </c>
      <c r="Y74" s="64">
        <v>0</v>
      </c>
      <c r="Z74" s="10"/>
      <c r="AA74" s="64">
        <v>2703</v>
      </c>
      <c r="AB74" s="10"/>
      <c r="AC74" s="61">
        <v>0</v>
      </c>
      <c r="AD74" s="61">
        <v>1571</v>
      </c>
      <c r="AE74" s="65">
        <v>0</v>
      </c>
      <c r="AF74" s="61">
        <v>0</v>
      </c>
      <c r="AG74" s="66">
        <v>1132</v>
      </c>
      <c r="AH74" s="65">
        <v>0</v>
      </c>
      <c r="AI74" s="66">
        <v>0</v>
      </c>
      <c r="AJ74" s="10"/>
      <c r="AK74" s="60">
        <v>1571</v>
      </c>
      <c r="AL74" s="60">
        <v>1132</v>
      </c>
      <c r="AM74" s="60">
        <v>0</v>
      </c>
      <c r="AN74" s="63">
        <v>0</v>
      </c>
      <c r="AO74" s="67"/>
      <c r="AP74" s="31">
        <v>0.56389088298636036</v>
      </c>
      <c r="AQ74" s="32">
        <v>0.40631730078966261</v>
      </c>
      <c r="AR74" s="32">
        <v>0</v>
      </c>
      <c r="AS74" s="33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60">
        <v>2651</v>
      </c>
      <c r="E75" s="61">
        <f t="shared" si="5"/>
        <v>79</v>
      </c>
      <c r="F75" s="10"/>
      <c r="G75" s="62">
        <v>1493</v>
      </c>
      <c r="H75" s="60">
        <v>0</v>
      </c>
      <c r="I75" s="60">
        <v>0</v>
      </c>
      <c r="J75" s="63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150</v>
      </c>
      <c r="U75" s="63">
        <v>929</v>
      </c>
      <c r="V75" s="60">
        <v>0</v>
      </c>
      <c r="W75" s="60">
        <v>0</v>
      </c>
      <c r="X75" s="60">
        <v>0</v>
      </c>
      <c r="Y75" s="64">
        <v>0</v>
      </c>
      <c r="Z75" s="10"/>
      <c r="AA75" s="64">
        <v>2572</v>
      </c>
      <c r="AB75" s="10"/>
      <c r="AC75" s="61">
        <v>0</v>
      </c>
      <c r="AD75" s="61">
        <v>1493</v>
      </c>
      <c r="AE75" s="65">
        <v>0</v>
      </c>
      <c r="AF75" s="61">
        <v>0</v>
      </c>
      <c r="AG75" s="66">
        <v>1079</v>
      </c>
      <c r="AH75" s="65">
        <v>0</v>
      </c>
      <c r="AI75" s="66">
        <v>0</v>
      </c>
      <c r="AJ75" s="10"/>
      <c r="AK75" s="60">
        <v>1493</v>
      </c>
      <c r="AL75" s="60">
        <v>1079</v>
      </c>
      <c r="AM75" s="60">
        <v>0</v>
      </c>
      <c r="AN75" s="63">
        <v>0</v>
      </c>
      <c r="AO75" s="67"/>
      <c r="AP75" s="31">
        <v>0.56318370426254238</v>
      </c>
      <c r="AQ75" s="32">
        <v>0.40701622029422857</v>
      </c>
      <c r="AR75" s="32">
        <v>0</v>
      </c>
      <c r="AS75" s="33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60">
        <v>7664</v>
      </c>
      <c r="E76" s="61">
        <f t="shared" si="5"/>
        <v>0</v>
      </c>
      <c r="F76" s="10"/>
      <c r="G76" s="62">
        <v>4322</v>
      </c>
      <c r="H76" s="60">
        <v>0</v>
      </c>
      <c r="I76" s="60">
        <v>0</v>
      </c>
      <c r="J76" s="63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3342</v>
      </c>
      <c r="Q76" s="60">
        <v>0</v>
      </c>
      <c r="R76" s="60">
        <v>0</v>
      </c>
      <c r="S76" s="60">
        <v>0</v>
      </c>
      <c r="T76" s="60">
        <v>0</v>
      </c>
      <c r="U76" s="63">
        <v>0</v>
      </c>
      <c r="V76" s="60">
        <v>0</v>
      </c>
      <c r="W76" s="60">
        <v>0</v>
      </c>
      <c r="X76" s="60">
        <v>0</v>
      </c>
      <c r="Y76" s="64">
        <v>0</v>
      </c>
      <c r="Z76" s="10"/>
      <c r="AA76" s="64">
        <v>7664</v>
      </c>
      <c r="AB76" s="10"/>
      <c r="AC76" s="61">
        <v>0</v>
      </c>
      <c r="AD76" s="61">
        <v>4322</v>
      </c>
      <c r="AE76" s="65">
        <v>0</v>
      </c>
      <c r="AF76" s="61">
        <v>3342</v>
      </c>
      <c r="AG76" s="66">
        <v>0</v>
      </c>
      <c r="AH76" s="65">
        <v>0</v>
      </c>
      <c r="AI76" s="66">
        <v>0</v>
      </c>
      <c r="AJ76" s="10"/>
      <c r="AK76" s="60">
        <v>4322</v>
      </c>
      <c r="AL76" s="60">
        <v>3342</v>
      </c>
      <c r="AM76" s="60">
        <v>0</v>
      </c>
      <c r="AN76" s="63">
        <v>0</v>
      </c>
      <c r="AO76" s="67"/>
      <c r="AP76" s="31">
        <v>0.5639352818371608</v>
      </c>
      <c r="AQ76" s="32">
        <v>0.43606471816283926</v>
      </c>
      <c r="AR76" s="32">
        <v>0</v>
      </c>
      <c r="AS76" s="33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60">
        <v>12796</v>
      </c>
      <c r="E77" s="61">
        <f t="shared" si="5"/>
        <v>0</v>
      </c>
      <c r="F77" s="10"/>
      <c r="G77" s="62">
        <v>0</v>
      </c>
      <c r="H77" s="60">
        <v>0</v>
      </c>
      <c r="I77" s="60">
        <v>0</v>
      </c>
      <c r="J77" s="63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12796</v>
      </c>
      <c r="Q77" s="60">
        <v>0</v>
      </c>
      <c r="R77" s="60">
        <v>0</v>
      </c>
      <c r="S77" s="60">
        <v>0</v>
      </c>
      <c r="T77" s="60">
        <v>0</v>
      </c>
      <c r="U77" s="63">
        <v>0</v>
      </c>
      <c r="V77" s="60">
        <v>0</v>
      </c>
      <c r="W77" s="60">
        <v>0</v>
      </c>
      <c r="X77" s="60">
        <v>0</v>
      </c>
      <c r="Y77" s="64">
        <v>0</v>
      </c>
      <c r="Z77" s="10"/>
      <c r="AA77" s="64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60">
        <v>0</v>
      </c>
      <c r="AL77" s="60">
        <v>12796</v>
      </c>
      <c r="AM77" s="60">
        <v>0</v>
      </c>
      <c r="AN77" s="63">
        <v>0</v>
      </c>
      <c r="AO77" s="67"/>
      <c r="AP77" s="31">
        <v>0</v>
      </c>
      <c r="AQ77" s="32">
        <v>1</v>
      </c>
      <c r="AR77" s="32">
        <v>0</v>
      </c>
      <c r="AS77" s="33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60">
        <v>2665</v>
      </c>
      <c r="E78" s="61">
        <f t="shared" si="5"/>
        <v>0</v>
      </c>
      <c r="F78" s="10"/>
      <c r="G78" s="62">
        <v>0</v>
      </c>
      <c r="H78" s="60">
        <v>0</v>
      </c>
      <c r="I78" s="60">
        <v>0</v>
      </c>
      <c r="J78" s="63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3">
        <v>2665</v>
      </c>
      <c r="V78" s="60">
        <v>0</v>
      </c>
      <c r="W78" s="60">
        <v>0</v>
      </c>
      <c r="X78" s="60">
        <v>0</v>
      </c>
      <c r="Y78" s="64">
        <v>0</v>
      </c>
      <c r="Z78" s="10"/>
      <c r="AA78" s="64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60">
        <v>0</v>
      </c>
      <c r="AL78" s="60">
        <v>2665</v>
      </c>
      <c r="AM78" s="60">
        <v>0</v>
      </c>
      <c r="AN78" s="63">
        <v>0</v>
      </c>
      <c r="AO78" s="67"/>
      <c r="AP78" s="31">
        <v>0</v>
      </c>
      <c r="AQ78" s="32">
        <v>1</v>
      </c>
      <c r="AR78" s="32">
        <v>0</v>
      </c>
      <c r="AS78" s="33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60">
        <v>4866</v>
      </c>
      <c r="E79" s="61">
        <f t="shared" si="5"/>
        <v>0</v>
      </c>
      <c r="F79" s="10"/>
      <c r="G79" s="62">
        <v>0</v>
      </c>
      <c r="H79" s="60">
        <v>0</v>
      </c>
      <c r="I79" s="60">
        <v>0</v>
      </c>
      <c r="J79" s="63">
        <v>0</v>
      </c>
      <c r="K79" s="60">
        <v>4866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3">
        <v>0</v>
      </c>
      <c r="V79" s="60">
        <v>0</v>
      </c>
      <c r="W79" s="60">
        <v>0</v>
      </c>
      <c r="X79" s="60">
        <v>0</v>
      </c>
      <c r="Y79" s="64">
        <v>0</v>
      </c>
      <c r="Z79" s="10"/>
      <c r="AA79" s="64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60">
        <v>0</v>
      </c>
      <c r="AL79" s="60">
        <v>4866</v>
      </c>
      <c r="AM79" s="60">
        <v>0</v>
      </c>
      <c r="AN79" s="63">
        <v>0</v>
      </c>
      <c r="AO79" s="67"/>
      <c r="AP79" s="31">
        <v>0</v>
      </c>
      <c r="AQ79" s="32">
        <v>1</v>
      </c>
      <c r="AR79" s="32">
        <v>0</v>
      </c>
      <c r="AS79" s="33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60">
        <v>15000</v>
      </c>
      <c r="E80" s="61">
        <f t="shared" si="5"/>
        <v>0</v>
      </c>
      <c r="F80" s="10"/>
      <c r="G80" s="62">
        <v>0</v>
      </c>
      <c r="H80" s="60">
        <v>0</v>
      </c>
      <c r="I80" s="60">
        <v>0</v>
      </c>
      <c r="J80" s="63">
        <v>0</v>
      </c>
      <c r="K80" s="60">
        <v>15000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3">
        <v>0</v>
      </c>
      <c r="V80" s="60">
        <v>0</v>
      </c>
      <c r="W80" s="60">
        <v>0</v>
      </c>
      <c r="X80" s="60">
        <v>0</v>
      </c>
      <c r="Y80" s="64">
        <v>0</v>
      </c>
      <c r="Z80" s="10"/>
      <c r="AA80" s="64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60">
        <v>0</v>
      </c>
      <c r="AL80" s="60">
        <v>15000</v>
      </c>
      <c r="AM80" s="60">
        <v>0</v>
      </c>
      <c r="AN80" s="63">
        <v>0</v>
      </c>
      <c r="AO80" s="67"/>
      <c r="AP80" s="31">
        <v>0</v>
      </c>
      <c r="AQ80" s="32">
        <v>1</v>
      </c>
      <c r="AR80" s="32">
        <v>0</v>
      </c>
      <c r="AS80" s="33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60">
        <v>22000</v>
      </c>
      <c r="E81" s="61">
        <f t="shared" si="5"/>
        <v>0</v>
      </c>
      <c r="F81" s="10"/>
      <c r="G81" s="62">
        <v>12406</v>
      </c>
      <c r="H81" s="60">
        <v>0</v>
      </c>
      <c r="I81" s="60">
        <v>0</v>
      </c>
      <c r="J81" s="63">
        <v>0</v>
      </c>
      <c r="K81" s="60">
        <v>9594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3">
        <v>0</v>
      </c>
      <c r="V81" s="60">
        <v>0</v>
      </c>
      <c r="W81" s="60">
        <v>0</v>
      </c>
      <c r="X81" s="60">
        <v>0</v>
      </c>
      <c r="Y81" s="64">
        <v>0</v>
      </c>
      <c r="Z81" s="10"/>
      <c r="AA81" s="64">
        <v>22000</v>
      </c>
      <c r="AB81" s="10"/>
      <c r="AC81" s="61">
        <v>0</v>
      </c>
      <c r="AD81" s="61">
        <v>12406</v>
      </c>
      <c r="AE81" s="65">
        <v>0</v>
      </c>
      <c r="AF81" s="61">
        <v>9594</v>
      </c>
      <c r="AG81" s="66">
        <v>0</v>
      </c>
      <c r="AH81" s="65">
        <v>0</v>
      </c>
      <c r="AI81" s="66">
        <v>0</v>
      </c>
      <c r="AJ81" s="10"/>
      <c r="AK81" s="60">
        <v>12406</v>
      </c>
      <c r="AL81" s="60">
        <v>9594</v>
      </c>
      <c r="AM81" s="60">
        <v>0</v>
      </c>
      <c r="AN81" s="63">
        <v>0</v>
      </c>
      <c r="AO81" s="67"/>
      <c r="AP81" s="31">
        <v>0.56390909090909092</v>
      </c>
      <c r="AQ81" s="32">
        <v>0.43609090909090908</v>
      </c>
      <c r="AR81" s="32">
        <v>0</v>
      </c>
      <c r="AS81" s="33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60">
        <v>53969</v>
      </c>
      <c r="E82" s="61">
        <f t="shared" si="5"/>
        <v>0</v>
      </c>
      <c r="F82" s="10"/>
      <c r="G82" s="62">
        <v>0</v>
      </c>
      <c r="H82" s="60">
        <v>0</v>
      </c>
      <c r="I82" s="60">
        <v>0</v>
      </c>
      <c r="J82" s="63">
        <v>0</v>
      </c>
      <c r="K82" s="60">
        <v>53969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3">
        <v>0</v>
      </c>
      <c r="V82" s="60">
        <v>0</v>
      </c>
      <c r="W82" s="60">
        <v>0</v>
      </c>
      <c r="X82" s="60">
        <v>0</v>
      </c>
      <c r="Y82" s="64">
        <v>0</v>
      </c>
      <c r="Z82" s="10"/>
      <c r="AA82" s="64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60">
        <v>0</v>
      </c>
      <c r="AL82" s="60">
        <v>53969</v>
      </c>
      <c r="AM82" s="60">
        <v>0</v>
      </c>
      <c r="AN82" s="63">
        <v>0</v>
      </c>
      <c r="AO82" s="67"/>
      <c r="AP82" s="31">
        <v>0</v>
      </c>
      <c r="AQ82" s="32">
        <v>1</v>
      </c>
      <c r="AR82" s="32">
        <v>0</v>
      </c>
      <c r="AS82" s="33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60">
        <v>19877</v>
      </c>
      <c r="E83" s="61">
        <f t="shared" si="5"/>
        <v>0</v>
      </c>
      <c r="F83" s="10"/>
      <c r="G83" s="62">
        <v>0</v>
      </c>
      <c r="H83" s="60">
        <v>0</v>
      </c>
      <c r="I83" s="60">
        <v>0</v>
      </c>
      <c r="J83" s="63">
        <v>0</v>
      </c>
      <c r="K83" s="60">
        <v>19877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3">
        <v>0</v>
      </c>
      <c r="V83" s="60">
        <v>0</v>
      </c>
      <c r="W83" s="60">
        <v>0</v>
      </c>
      <c r="X83" s="60">
        <v>0</v>
      </c>
      <c r="Y83" s="64">
        <v>0</v>
      </c>
      <c r="Z83" s="10"/>
      <c r="AA83" s="64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60">
        <v>0</v>
      </c>
      <c r="AL83" s="60">
        <v>19877</v>
      </c>
      <c r="AM83" s="60">
        <v>0</v>
      </c>
      <c r="AN83" s="63">
        <v>0</v>
      </c>
      <c r="AO83" s="67"/>
      <c r="AP83" s="31">
        <v>0</v>
      </c>
      <c r="AQ83" s="32">
        <v>1</v>
      </c>
      <c r="AR83" s="32">
        <v>0</v>
      </c>
      <c r="AS83" s="33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60">
        <v>57089</v>
      </c>
      <c r="E84" s="61">
        <f t="shared" si="5"/>
        <v>0</v>
      </c>
      <c r="F84" s="10"/>
      <c r="G84" s="62">
        <v>0</v>
      </c>
      <c r="H84" s="60">
        <v>0</v>
      </c>
      <c r="I84" s="60">
        <v>0</v>
      </c>
      <c r="J84" s="63">
        <v>0</v>
      </c>
      <c r="K84" s="60">
        <v>57089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3">
        <v>0</v>
      </c>
      <c r="V84" s="60">
        <v>0</v>
      </c>
      <c r="W84" s="60">
        <v>0</v>
      </c>
      <c r="X84" s="60">
        <v>0</v>
      </c>
      <c r="Y84" s="64">
        <v>0</v>
      </c>
      <c r="Z84" s="10"/>
      <c r="AA84" s="64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60">
        <v>0</v>
      </c>
      <c r="AL84" s="60">
        <v>57089</v>
      </c>
      <c r="AM84" s="60">
        <v>0</v>
      </c>
      <c r="AN84" s="63">
        <v>0</v>
      </c>
      <c r="AO84" s="67"/>
      <c r="AP84" s="31">
        <v>0</v>
      </c>
      <c r="AQ84" s="32">
        <v>1</v>
      </c>
      <c r="AR84" s="32">
        <v>0</v>
      </c>
      <c r="AS84" s="33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60">
        <v>41125</v>
      </c>
      <c r="E85" s="61">
        <f t="shared" si="5"/>
        <v>0</v>
      </c>
      <c r="F85" s="10"/>
      <c r="G85" s="62">
        <v>23189</v>
      </c>
      <c r="H85" s="60">
        <v>0</v>
      </c>
      <c r="I85" s="60">
        <v>0</v>
      </c>
      <c r="J85" s="63">
        <v>0</v>
      </c>
      <c r="K85" s="60">
        <v>17936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3">
        <v>0</v>
      </c>
      <c r="V85" s="60">
        <v>0</v>
      </c>
      <c r="W85" s="60">
        <v>0</v>
      </c>
      <c r="X85" s="60">
        <v>0</v>
      </c>
      <c r="Y85" s="64">
        <v>0</v>
      </c>
      <c r="Z85" s="10"/>
      <c r="AA85" s="64">
        <v>41125</v>
      </c>
      <c r="AB85" s="10"/>
      <c r="AC85" s="61">
        <v>0</v>
      </c>
      <c r="AD85" s="61">
        <v>23189</v>
      </c>
      <c r="AE85" s="65">
        <v>0</v>
      </c>
      <c r="AF85" s="61">
        <v>17936</v>
      </c>
      <c r="AG85" s="66">
        <v>0</v>
      </c>
      <c r="AH85" s="65">
        <v>0</v>
      </c>
      <c r="AI85" s="66">
        <v>0</v>
      </c>
      <c r="AJ85" s="10"/>
      <c r="AK85" s="60">
        <v>23189</v>
      </c>
      <c r="AL85" s="60">
        <v>17936</v>
      </c>
      <c r="AM85" s="60">
        <v>0</v>
      </c>
      <c r="AN85" s="63">
        <v>0</v>
      </c>
      <c r="AO85" s="67"/>
      <c r="AP85" s="31">
        <v>0.5638662613981763</v>
      </c>
      <c r="AQ85" s="32">
        <v>0.4361337386018237</v>
      </c>
      <c r="AR85" s="32">
        <v>0</v>
      </c>
      <c r="AS85" s="33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60">
        <v>17064</v>
      </c>
      <c r="E86" s="61">
        <f t="shared" si="5"/>
        <v>0</v>
      </c>
      <c r="F86" s="10"/>
      <c r="G86" s="62">
        <v>9621</v>
      </c>
      <c r="H86" s="60">
        <v>0</v>
      </c>
      <c r="I86" s="60">
        <v>0</v>
      </c>
      <c r="J86" s="63">
        <v>0</v>
      </c>
      <c r="K86" s="60">
        <v>7443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3">
        <v>0</v>
      </c>
      <c r="V86" s="60">
        <v>0</v>
      </c>
      <c r="W86" s="60">
        <v>0</v>
      </c>
      <c r="X86" s="60">
        <v>0</v>
      </c>
      <c r="Y86" s="64">
        <v>0</v>
      </c>
      <c r="Z86" s="10"/>
      <c r="AA86" s="64">
        <v>17064</v>
      </c>
      <c r="AB86" s="10"/>
      <c r="AC86" s="61">
        <v>0</v>
      </c>
      <c r="AD86" s="61">
        <v>9621</v>
      </c>
      <c r="AE86" s="65">
        <v>0</v>
      </c>
      <c r="AF86" s="61">
        <v>7443</v>
      </c>
      <c r="AG86" s="66">
        <v>0</v>
      </c>
      <c r="AH86" s="65">
        <v>0</v>
      </c>
      <c r="AI86" s="66">
        <v>0</v>
      </c>
      <c r="AJ86" s="10"/>
      <c r="AK86" s="60">
        <v>9621</v>
      </c>
      <c r="AL86" s="60">
        <v>7443</v>
      </c>
      <c r="AM86" s="60">
        <v>0</v>
      </c>
      <c r="AN86" s="63">
        <v>0</v>
      </c>
      <c r="AO86" s="67"/>
      <c r="AP86" s="31">
        <v>0.56381856540084385</v>
      </c>
      <c r="AQ86" s="32">
        <v>0.43618143459915609</v>
      </c>
      <c r="AR86" s="32">
        <v>0</v>
      </c>
      <c r="AS86" s="33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60">
        <v>1832</v>
      </c>
      <c r="E87" s="61">
        <f t="shared" si="5"/>
        <v>0</v>
      </c>
      <c r="F87" s="10"/>
      <c r="G87" s="62">
        <v>0</v>
      </c>
      <c r="H87" s="60">
        <v>0</v>
      </c>
      <c r="I87" s="60">
        <v>0</v>
      </c>
      <c r="J87" s="63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3">
        <v>1832</v>
      </c>
      <c r="V87" s="60">
        <v>0</v>
      </c>
      <c r="W87" s="60">
        <v>0</v>
      </c>
      <c r="X87" s="60">
        <v>0</v>
      </c>
      <c r="Y87" s="64">
        <v>0</v>
      </c>
      <c r="Z87" s="10"/>
      <c r="AA87" s="64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60">
        <v>0</v>
      </c>
      <c r="AL87" s="60">
        <v>1832</v>
      </c>
      <c r="AM87" s="60">
        <v>0</v>
      </c>
      <c r="AN87" s="63">
        <v>0</v>
      </c>
      <c r="AO87" s="67"/>
      <c r="AP87" s="31">
        <v>0</v>
      </c>
      <c r="AQ87" s="32">
        <v>1</v>
      </c>
      <c r="AR87" s="32">
        <v>0</v>
      </c>
      <c r="AS87" s="33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60">
        <v>132990</v>
      </c>
      <c r="E88" s="61">
        <f t="shared" ref="E88:E124" si="6">D88-SUM(G88:Y88)</f>
        <v>0</v>
      </c>
      <c r="F88" s="10"/>
      <c r="G88" s="62">
        <v>46799</v>
      </c>
      <c r="H88" s="60">
        <v>28195</v>
      </c>
      <c r="I88" s="60">
        <v>0</v>
      </c>
      <c r="J88" s="63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3">
        <v>57996</v>
      </c>
      <c r="V88" s="60">
        <v>0</v>
      </c>
      <c r="W88" s="60">
        <v>0</v>
      </c>
      <c r="X88" s="60">
        <v>0</v>
      </c>
      <c r="Y88" s="64">
        <v>0</v>
      </c>
      <c r="Z88" s="10"/>
      <c r="AA88" s="64">
        <v>132990</v>
      </c>
      <c r="AB88" s="10"/>
      <c r="AC88" s="61">
        <v>28195</v>
      </c>
      <c r="AD88" s="61">
        <v>46799</v>
      </c>
      <c r="AE88" s="65">
        <v>0</v>
      </c>
      <c r="AF88" s="61">
        <v>0</v>
      </c>
      <c r="AG88" s="66">
        <v>57996</v>
      </c>
      <c r="AH88" s="65">
        <v>0</v>
      </c>
      <c r="AI88" s="66">
        <v>0</v>
      </c>
      <c r="AJ88" s="10"/>
      <c r="AK88" s="60">
        <v>74994</v>
      </c>
      <c r="AL88" s="60">
        <v>57996</v>
      </c>
      <c r="AM88" s="60">
        <v>0</v>
      </c>
      <c r="AN88" s="63">
        <v>0</v>
      </c>
      <c r="AO88" s="67"/>
      <c r="AP88" s="31">
        <v>0.56390706068125418</v>
      </c>
      <c r="AQ88" s="32">
        <v>0.43609293931874576</v>
      </c>
      <c r="AR88" s="32">
        <v>0</v>
      </c>
      <c r="AS88" s="33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60">
        <v>10000</v>
      </c>
      <c r="E89" s="61">
        <f t="shared" si="6"/>
        <v>294</v>
      </c>
      <c r="F89" s="10"/>
      <c r="G89" s="62">
        <v>5637</v>
      </c>
      <c r="H89" s="60">
        <v>0</v>
      </c>
      <c r="I89" s="60">
        <v>0</v>
      </c>
      <c r="J89" s="63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568</v>
      </c>
      <c r="U89" s="63">
        <v>3501</v>
      </c>
      <c r="V89" s="60">
        <v>0</v>
      </c>
      <c r="W89" s="60">
        <v>0</v>
      </c>
      <c r="X89" s="60">
        <v>0</v>
      </c>
      <c r="Y89" s="64">
        <v>0</v>
      </c>
      <c r="Z89" s="10"/>
      <c r="AA89" s="64">
        <v>9706</v>
      </c>
      <c r="AB89" s="10"/>
      <c r="AC89" s="61">
        <v>0</v>
      </c>
      <c r="AD89" s="61">
        <v>5637</v>
      </c>
      <c r="AE89" s="65">
        <v>0</v>
      </c>
      <c r="AF89" s="61">
        <v>0</v>
      </c>
      <c r="AG89" s="66">
        <v>4069</v>
      </c>
      <c r="AH89" s="65">
        <v>0</v>
      </c>
      <c r="AI89" s="66">
        <v>0</v>
      </c>
      <c r="AJ89" s="10"/>
      <c r="AK89" s="60">
        <v>5637</v>
      </c>
      <c r="AL89" s="60">
        <v>4069</v>
      </c>
      <c r="AM89" s="60">
        <v>0</v>
      </c>
      <c r="AN89" s="63">
        <v>0</v>
      </c>
      <c r="AO89" s="67"/>
      <c r="AP89" s="31">
        <v>0.56369999999999998</v>
      </c>
      <c r="AQ89" s="32">
        <v>0.40689999999999998</v>
      </c>
      <c r="AR89" s="32">
        <v>0</v>
      </c>
      <c r="AS89" s="33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60">
        <v>12796</v>
      </c>
      <c r="E90" s="61">
        <f t="shared" si="6"/>
        <v>376</v>
      </c>
      <c r="F90" s="10"/>
      <c r="G90" s="62">
        <v>7216</v>
      </c>
      <c r="H90" s="60">
        <v>0</v>
      </c>
      <c r="I90" s="60">
        <v>0</v>
      </c>
      <c r="J90" s="63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726</v>
      </c>
      <c r="U90" s="63">
        <v>4478</v>
      </c>
      <c r="V90" s="60">
        <v>0</v>
      </c>
      <c r="W90" s="60">
        <v>0</v>
      </c>
      <c r="X90" s="60">
        <v>0</v>
      </c>
      <c r="Y90" s="64">
        <v>0</v>
      </c>
      <c r="Z90" s="10"/>
      <c r="AA90" s="64">
        <v>12420</v>
      </c>
      <c r="AB90" s="10"/>
      <c r="AC90" s="61">
        <v>0</v>
      </c>
      <c r="AD90" s="61">
        <v>7216</v>
      </c>
      <c r="AE90" s="65">
        <v>0</v>
      </c>
      <c r="AF90" s="61">
        <v>0</v>
      </c>
      <c r="AG90" s="66">
        <v>5204</v>
      </c>
      <c r="AH90" s="65">
        <v>0</v>
      </c>
      <c r="AI90" s="66">
        <v>0</v>
      </c>
      <c r="AJ90" s="10"/>
      <c r="AK90" s="60">
        <v>7216</v>
      </c>
      <c r="AL90" s="60">
        <v>5204</v>
      </c>
      <c r="AM90" s="60">
        <v>0</v>
      </c>
      <c r="AN90" s="63">
        <v>0</v>
      </c>
      <c r="AO90" s="67"/>
      <c r="AP90" s="31">
        <v>0.56392622694592065</v>
      </c>
      <c r="AQ90" s="32">
        <v>0.4066895904970303</v>
      </c>
      <c r="AR90" s="32">
        <v>0</v>
      </c>
      <c r="AS90" s="33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60">
        <v>7664</v>
      </c>
      <c r="E91" s="61">
        <f t="shared" si="6"/>
        <v>226</v>
      </c>
      <c r="F91" s="10"/>
      <c r="G91" s="62">
        <v>4322</v>
      </c>
      <c r="H91" s="60">
        <v>0</v>
      </c>
      <c r="I91" s="60">
        <v>0</v>
      </c>
      <c r="J91" s="63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434</v>
      </c>
      <c r="U91" s="63">
        <v>2682</v>
      </c>
      <c r="V91" s="60">
        <v>0</v>
      </c>
      <c r="W91" s="60">
        <v>0</v>
      </c>
      <c r="X91" s="60">
        <v>0</v>
      </c>
      <c r="Y91" s="64">
        <v>0</v>
      </c>
      <c r="Z91" s="10"/>
      <c r="AA91" s="64">
        <v>7438</v>
      </c>
      <c r="AB91" s="10"/>
      <c r="AC91" s="61">
        <v>0</v>
      </c>
      <c r="AD91" s="61">
        <v>4322</v>
      </c>
      <c r="AE91" s="65">
        <v>0</v>
      </c>
      <c r="AF91" s="61">
        <v>0</v>
      </c>
      <c r="AG91" s="66">
        <v>3116</v>
      </c>
      <c r="AH91" s="65">
        <v>0</v>
      </c>
      <c r="AI91" s="66">
        <v>0</v>
      </c>
      <c r="AJ91" s="10"/>
      <c r="AK91" s="60">
        <v>4322</v>
      </c>
      <c r="AL91" s="60">
        <v>3116</v>
      </c>
      <c r="AM91" s="60">
        <v>0</v>
      </c>
      <c r="AN91" s="63">
        <v>0</v>
      </c>
      <c r="AO91" s="67"/>
      <c r="AP91" s="31">
        <v>0.5639352818371608</v>
      </c>
      <c r="AQ91" s="32">
        <v>0.40657620041753656</v>
      </c>
      <c r="AR91" s="32">
        <v>0</v>
      </c>
      <c r="AS91" s="33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60">
        <v>3690</v>
      </c>
      <c r="E92" s="61">
        <f t="shared" si="6"/>
        <v>0</v>
      </c>
      <c r="F92" s="10"/>
      <c r="G92" s="62">
        <v>0</v>
      </c>
      <c r="H92" s="60">
        <v>0</v>
      </c>
      <c r="I92" s="60">
        <v>0</v>
      </c>
      <c r="J92" s="63">
        <v>0</v>
      </c>
      <c r="K92" s="60">
        <v>3690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3">
        <v>0</v>
      </c>
      <c r="V92" s="60">
        <v>0</v>
      </c>
      <c r="W92" s="60">
        <v>0</v>
      </c>
      <c r="X92" s="60">
        <v>0</v>
      </c>
      <c r="Y92" s="64">
        <v>0</v>
      </c>
      <c r="Z92" s="10"/>
      <c r="AA92" s="64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60">
        <v>0</v>
      </c>
      <c r="AL92" s="60">
        <v>3690</v>
      </c>
      <c r="AM92" s="60">
        <v>0</v>
      </c>
      <c r="AN92" s="63">
        <v>0</v>
      </c>
      <c r="AO92" s="67"/>
      <c r="AP92" s="31">
        <v>0</v>
      </c>
      <c r="AQ92" s="32">
        <v>1</v>
      </c>
      <c r="AR92" s="32">
        <v>0</v>
      </c>
      <c r="AS92" s="33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60">
        <v>10230</v>
      </c>
      <c r="E93" s="61">
        <f t="shared" si="6"/>
        <v>302</v>
      </c>
      <c r="F93" s="10"/>
      <c r="G93" s="62">
        <v>5769</v>
      </c>
      <c r="H93" s="60">
        <v>0</v>
      </c>
      <c r="I93" s="60">
        <v>0</v>
      </c>
      <c r="J93" s="63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580</v>
      </c>
      <c r="U93" s="63">
        <v>3579</v>
      </c>
      <c r="V93" s="60">
        <v>0</v>
      </c>
      <c r="W93" s="60">
        <v>0</v>
      </c>
      <c r="X93" s="60">
        <v>0</v>
      </c>
      <c r="Y93" s="64">
        <v>0</v>
      </c>
      <c r="Z93" s="10"/>
      <c r="AA93" s="64">
        <v>9928</v>
      </c>
      <c r="AB93" s="10"/>
      <c r="AC93" s="61">
        <v>0</v>
      </c>
      <c r="AD93" s="61">
        <v>5769</v>
      </c>
      <c r="AE93" s="65">
        <v>0</v>
      </c>
      <c r="AF93" s="61">
        <v>0</v>
      </c>
      <c r="AG93" s="66">
        <v>4159</v>
      </c>
      <c r="AH93" s="65">
        <v>0</v>
      </c>
      <c r="AI93" s="66">
        <v>0</v>
      </c>
      <c r="AJ93" s="10"/>
      <c r="AK93" s="60">
        <v>5769</v>
      </c>
      <c r="AL93" s="60">
        <v>4159</v>
      </c>
      <c r="AM93" s="60">
        <v>0</v>
      </c>
      <c r="AN93" s="63">
        <v>0</v>
      </c>
      <c r="AO93" s="67"/>
      <c r="AP93" s="31">
        <v>0.56392961876832848</v>
      </c>
      <c r="AQ93" s="32">
        <v>0.40654936461388075</v>
      </c>
      <c r="AR93" s="32">
        <v>0</v>
      </c>
      <c r="AS93" s="33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60">
        <v>3075</v>
      </c>
      <c r="E94" s="61">
        <f t="shared" si="6"/>
        <v>0</v>
      </c>
      <c r="F94" s="10"/>
      <c r="G94" s="62">
        <v>0</v>
      </c>
      <c r="H94" s="60">
        <v>0</v>
      </c>
      <c r="I94" s="60">
        <v>0</v>
      </c>
      <c r="J94" s="63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3">
        <v>3075</v>
      </c>
      <c r="V94" s="60">
        <v>0</v>
      </c>
      <c r="W94" s="60">
        <v>0</v>
      </c>
      <c r="X94" s="60">
        <v>0</v>
      </c>
      <c r="Y94" s="64">
        <v>0</v>
      </c>
      <c r="Z94" s="10"/>
      <c r="AA94" s="64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60">
        <v>0</v>
      </c>
      <c r="AL94" s="60">
        <v>3075</v>
      </c>
      <c r="AM94" s="60">
        <v>0</v>
      </c>
      <c r="AN94" s="63">
        <v>0</v>
      </c>
      <c r="AO94" s="67"/>
      <c r="AP94" s="31">
        <v>0</v>
      </c>
      <c r="AQ94" s="32">
        <v>1</v>
      </c>
      <c r="AR94" s="32">
        <v>0</v>
      </c>
      <c r="AS94" s="33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60">
        <v>524</v>
      </c>
      <c r="E95" s="61">
        <f t="shared" si="6"/>
        <v>0</v>
      </c>
      <c r="F95" s="10"/>
      <c r="G95" s="62">
        <v>0</v>
      </c>
      <c r="H95" s="60">
        <v>0</v>
      </c>
      <c r="I95" s="60">
        <v>0</v>
      </c>
      <c r="J95" s="63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3">
        <v>524</v>
      </c>
      <c r="V95" s="60">
        <v>0</v>
      </c>
      <c r="W95" s="60">
        <v>0</v>
      </c>
      <c r="X95" s="60">
        <v>0</v>
      </c>
      <c r="Y95" s="64">
        <v>0</v>
      </c>
      <c r="Z95" s="10"/>
      <c r="AA95" s="64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60">
        <v>0</v>
      </c>
      <c r="AL95" s="60">
        <v>524</v>
      </c>
      <c r="AM95" s="60">
        <v>0</v>
      </c>
      <c r="AN95" s="63">
        <v>0</v>
      </c>
      <c r="AO95" s="67"/>
      <c r="AP95" s="31">
        <v>0</v>
      </c>
      <c r="AQ95" s="32">
        <v>1</v>
      </c>
      <c r="AR95" s="32">
        <v>0</v>
      </c>
      <c r="AS95" s="33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60">
        <v>1231</v>
      </c>
      <c r="E96" s="61">
        <f t="shared" si="6"/>
        <v>0</v>
      </c>
      <c r="F96" s="10"/>
      <c r="G96" s="62">
        <v>0</v>
      </c>
      <c r="H96" s="60">
        <v>0</v>
      </c>
      <c r="I96" s="60">
        <v>0</v>
      </c>
      <c r="J96" s="63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3">
        <v>1231</v>
      </c>
      <c r="V96" s="60">
        <v>0</v>
      </c>
      <c r="W96" s="60">
        <v>0</v>
      </c>
      <c r="X96" s="60">
        <v>0</v>
      </c>
      <c r="Y96" s="64">
        <v>0</v>
      </c>
      <c r="Z96" s="10"/>
      <c r="AA96" s="64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60">
        <v>0</v>
      </c>
      <c r="AL96" s="60">
        <v>1231</v>
      </c>
      <c r="AM96" s="60">
        <v>0</v>
      </c>
      <c r="AN96" s="63">
        <v>0</v>
      </c>
      <c r="AO96" s="67"/>
      <c r="AP96" s="31">
        <v>0</v>
      </c>
      <c r="AQ96" s="32">
        <v>1</v>
      </c>
      <c r="AR96" s="32">
        <v>0</v>
      </c>
      <c r="AS96" s="33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60">
        <v>471</v>
      </c>
      <c r="E97" s="61">
        <f t="shared" si="6"/>
        <v>15</v>
      </c>
      <c r="F97" s="10"/>
      <c r="G97" s="62">
        <v>264</v>
      </c>
      <c r="H97" s="60">
        <v>0</v>
      </c>
      <c r="I97" s="60">
        <v>0</v>
      </c>
      <c r="J97" s="63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27</v>
      </c>
      <c r="U97" s="63">
        <v>165</v>
      </c>
      <c r="V97" s="60">
        <v>0</v>
      </c>
      <c r="W97" s="60">
        <v>0</v>
      </c>
      <c r="X97" s="60">
        <v>0</v>
      </c>
      <c r="Y97" s="64">
        <v>0</v>
      </c>
      <c r="Z97" s="10"/>
      <c r="AA97" s="64">
        <v>456</v>
      </c>
      <c r="AB97" s="10"/>
      <c r="AC97" s="61">
        <v>0</v>
      </c>
      <c r="AD97" s="61">
        <v>264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60">
        <v>264</v>
      </c>
      <c r="AL97" s="60">
        <v>192</v>
      </c>
      <c r="AM97" s="60">
        <v>0</v>
      </c>
      <c r="AN97" s="63">
        <v>0</v>
      </c>
      <c r="AO97" s="67"/>
      <c r="AP97" s="31">
        <v>0.56050955414012738</v>
      </c>
      <c r="AQ97" s="32">
        <v>0.40764331210191085</v>
      </c>
      <c r="AR97" s="32">
        <v>0</v>
      </c>
      <c r="AS97" s="33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60">
        <v>309</v>
      </c>
      <c r="E98" s="61">
        <f t="shared" si="6"/>
        <v>0</v>
      </c>
      <c r="F98" s="10"/>
      <c r="G98" s="62">
        <v>0</v>
      </c>
      <c r="H98" s="60">
        <v>0</v>
      </c>
      <c r="I98" s="60">
        <v>0</v>
      </c>
      <c r="J98" s="63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3">
        <v>309</v>
      </c>
      <c r="V98" s="60">
        <v>0</v>
      </c>
      <c r="W98" s="60">
        <v>0</v>
      </c>
      <c r="X98" s="60">
        <v>0</v>
      </c>
      <c r="Y98" s="64">
        <v>0</v>
      </c>
      <c r="Z98" s="10"/>
      <c r="AA98" s="64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60">
        <v>0</v>
      </c>
      <c r="AL98" s="60">
        <v>309</v>
      </c>
      <c r="AM98" s="60">
        <v>0</v>
      </c>
      <c r="AN98" s="63">
        <v>0</v>
      </c>
      <c r="AO98" s="67"/>
      <c r="AP98" s="31">
        <v>0</v>
      </c>
      <c r="AQ98" s="32">
        <v>1</v>
      </c>
      <c r="AR98" s="32">
        <v>0</v>
      </c>
      <c r="AS98" s="33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60">
        <v>3414</v>
      </c>
      <c r="E99" s="61">
        <f t="shared" si="6"/>
        <v>101</v>
      </c>
      <c r="F99" s="10"/>
      <c r="G99" s="62">
        <v>1923</v>
      </c>
      <c r="H99" s="60">
        <v>0</v>
      </c>
      <c r="I99" s="60">
        <v>0</v>
      </c>
      <c r="J99" s="63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193</v>
      </c>
      <c r="U99" s="63">
        <v>1197</v>
      </c>
      <c r="V99" s="60">
        <v>0</v>
      </c>
      <c r="W99" s="60">
        <v>0</v>
      </c>
      <c r="X99" s="60">
        <v>0</v>
      </c>
      <c r="Y99" s="64">
        <v>0</v>
      </c>
      <c r="Z99" s="10"/>
      <c r="AA99" s="64">
        <v>3313</v>
      </c>
      <c r="AB99" s="10"/>
      <c r="AC99" s="61">
        <v>0</v>
      </c>
      <c r="AD99" s="61">
        <v>1923</v>
      </c>
      <c r="AE99" s="65">
        <v>0</v>
      </c>
      <c r="AF99" s="61">
        <v>0</v>
      </c>
      <c r="AG99" s="66">
        <v>1390</v>
      </c>
      <c r="AH99" s="65">
        <v>0</v>
      </c>
      <c r="AI99" s="66">
        <v>0</v>
      </c>
      <c r="AJ99" s="10"/>
      <c r="AK99" s="60">
        <v>1923</v>
      </c>
      <c r="AL99" s="60">
        <v>1390</v>
      </c>
      <c r="AM99" s="60">
        <v>0</v>
      </c>
      <c r="AN99" s="63">
        <v>0</v>
      </c>
      <c r="AO99" s="67"/>
      <c r="AP99" s="31">
        <v>0.56326889279437609</v>
      </c>
      <c r="AQ99" s="32">
        <v>0.40714704159343879</v>
      </c>
      <c r="AR99" s="32">
        <v>0</v>
      </c>
      <c r="AS99" s="33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60">
        <v>624030</v>
      </c>
      <c r="E100" s="61">
        <f t="shared" si="6"/>
        <v>0</v>
      </c>
      <c r="F100" s="10"/>
      <c r="G100" s="62">
        <v>235472</v>
      </c>
      <c r="H100" s="60">
        <v>28751</v>
      </c>
      <c r="I100" s="60">
        <v>87677</v>
      </c>
      <c r="J100" s="63">
        <v>0</v>
      </c>
      <c r="K100" s="60">
        <v>90195</v>
      </c>
      <c r="L100" s="60">
        <v>107082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74853</v>
      </c>
      <c r="T100" s="60">
        <v>0</v>
      </c>
      <c r="U100" s="63">
        <v>0</v>
      </c>
      <c r="V100" s="60">
        <v>0</v>
      </c>
      <c r="W100" s="60">
        <v>0</v>
      </c>
      <c r="X100" s="60">
        <v>0</v>
      </c>
      <c r="Y100" s="64">
        <v>0</v>
      </c>
      <c r="Z100" s="10"/>
      <c r="AA100" s="64">
        <v>624030</v>
      </c>
      <c r="AB100" s="10"/>
      <c r="AC100" s="61">
        <v>116428</v>
      </c>
      <c r="AD100" s="61">
        <v>235472</v>
      </c>
      <c r="AE100" s="65">
        <v>0</v>
      </c>
      <c r="AF100" s="61">
        <v>272130</v>
      </c>
      <c r="AG100" s="66">
        <v>0</v>
      </c>
      <c r="AH100" s="65">
        <v>0</v>
      </c>
      <c r="AI100" s="66">
        <v>0</v>
      </c>
      <c r="AJ100" s="10"/>
      <c r="AK100" s="60">
        <v>351900</v>
      </c>
      <c r="AL100" s="60">
        <v>272130</v>
      </c>
      <c r="AM100" s="60">
        <v>0</v>
      </c>
      <c r="AN100" s="63">
        <v>0</v>
      </c>
      <c r="AO100" s="67"/>
      <c r="AP100" s="31">
        <v>0.56391519638478915</v>
      </c>
      <c r="AQ100" s="32">
        <v>0.43608480361521079</v>
      </c>
      <c r="AR100" s="32">
        <v>0</v>
      </c>
      <c r="AS100" s="33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60">
        <v>161027</v>
      </c>
      <c r="E101" s="61">
        <f t="shared" si="6"/>
        <v>0</v>
      </c>
      <c r="F101" s="10"/>
      <c r="G101" s="62">
        <v>60762</v>
      </c>
      <c r="H101" s="60">
        <v>7418</v>
      </c>
      <c r="I101" s="60">
        <v>22624</v>
      </c>
      <c r="J101" s="63">
        <v>0</v>
      </c>
      <c r="K101" s="60">
        <v>23275</v>
      </c>
      <c r="L101" s="60">
        <v>27632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19316</v>
      </c>
      <c r="T101" s="60">
        <v>0</v>
      </c>
      <c r="U101" s="63">
        <v>0</v>
      </c>
      <c r="V101" s="60">
        <v>0</v>
      </c>
      <c r="W101" s="60">
        <v>0</v>
      </c>
      <c r="X101" s="60">
        <v>0</v>
      </c>
      <c r="Y101" s="64">
        <v>0</v>
      </c>
      <c r="Z101" s="10"/>
      <c r="AA101" s="64">
        <v>161027</v>
      </c>
      <c r="AB101" s="10"/>
      <c r="AC101" s="61">
        <v>30042</v>
      </c>
      <c r="AD101" s="61">
        <v>60762</v>
      </c>
      <c r="AE101" s="65">
        <v>0</v>
      </c>
      <c r="AF101" s="61">
        <v>70223</v>
      </c>
      <c r="AG101" s="66">
        <v>0</v>
      </c>
      <c r="AH101" s="65">
        <v>0</v>
      </c>
      <c r="AI101" s="66">
        <v>0</v>
      </c>
      <c r="AJ101" s="10"/>
      <c r="AK101" s="60">
        <v>90804</v>
      </c>
      <c r="AL101" s="60">
        <v>70223</v>
      </c>
      <c r="AM101" s="60">
        <v>0</v>
      </c>
      <c r="AN101" s="63">
        <v>0</v>
      </c>
      <c r="AO101" s="67"/>
      <c r="AP101" s="31">
        <v>0.56390543200829679</v>
      </c>
      <c r="AQ101" s="32">
        <v>0.43609456799170326</v>
      </c>
      <c r="AR101" s="32">
        <v>0</v>
      </c>
      <c r="AS101" s="33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60">
        <v>206933</v>
      </c>
      <c r="E102" s="61">
        <f t="shared" si="6"/>
        <v>0</v>
      </c>
      <c r="F102" s="10"/>
      <c r="G102" s="62">
        <v>78084</v>
      </c>
      <c r="H102" s="60">
        <v>9534</v>
      </c>
      <c r="I102" s="60">
        <v>29074</v>
      </c>
      <c r="J102" s="63">
        <v>0</v>
      </c>
      <c r="K102" s="60">
        <v>29910</v>
      </c>
      <c r="L102" s="60">
        <v>35509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24822</v>
      </c>
      <c r="T102" s="60">
        <v>0</v>
      </c>
      <c r="U102" s="63">
        <v>0</v>
      </c>
      <c r="V102" s="60">
        <v>0</v>
      </c>
      <c r="W102" s="60">
        <v>0</v>
      </c>
      <c r="X102" s="60">
        <v>0</v>
      </c>
      <c r="Y102" s="64">
        <v>0</v>
      </c>
      <c r="Z102" s="10"/>
      <c r="AA102" s="64">
        <v>206933</v>
      </c>
      <c r="AB102" s="10"/>
      <c r="AC102" s="61">
        <v>38608</v>
      </c>
      <c r="AD102" s="61">
        <v>78084</v>
      </c>
      <c r="AE102" s="65">
        <v>0</v>
      </c>
      <c r="AF102" s="61">
        <v>90241</v>
      </c>
      <c r="AG102" s="66">
        <v>0</v>
      </c>
      <c r="AH102" s="65">
        <v>0</v>
      </c>
      <c r="AI102" s="66">
        <v>0</v>
      </c>
      <c r="AJ102" s="10"/>
      <c r="AK102" s="60">
        <v>116692</v>
      </c>
      <c r="AL102" s="60">
        <v>90241</v>
      </c>
      <c r="AM102" s="60">
        <v>0</v>
      </c>
      <c r="AN102" s="63">
        <v>0</v>
      </c>
      <c r="AO102" s="67"/>
      <c r="AP102" s="31">
        <v>0.56391199083761412</v>
      </c>
      <c r="AQ102" s="32">
        <v>0.43608800916238588</v>
      </c>
      <c r="AR102" s="32">
        <v>0</v>
      </c>
      <c r="AS102" s="33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60">
        <v>133127</v>
      </c>
      <c r="E103" s="61">
        <f t="shared" si="6"/>
        <v>0</v>
      </c>
      <c r="F103" s="10"/>
      <c r="G103" s="62">
        <v>50234</v>
      </c>
      <c r="H103" s="60">
        <v>6134</v>
      </c>
      <c r="I103" s="60">
        <v>18704</v>
      </c>
      <c r="J103" s="63">
        <v>0</v>
      </c>
      <c r="K103" s="60">
        <v>19242</v>
      </c>
      <c r="L103" s="60">
        <v>22844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15969</v>
      </c>
      <c r="T103" s="60">
        <v>0</v>
      </c>
      <c r="U103" s="63">
        <v>0</v>
      </c>
      <c r="V103" s="60">
        <v>0</v>
      </c>
      <c r="W103" s="60">
        <v>0</v>
      </c>
      <c r="X103" s="60">
        <v>0</v>
      </c>
      <c r="Y103" s="64">
        <v>0</v>
      </c>
      <c r="Z103" s="10"/>
      <c r="AA103" s="64">
        <v>133127</v>
      </c>
      <c r="AB103" s="10"/>
      <c r="AC103" s="61">
        <v>24838</v>
      </c>
      <c r="AD103" s="61">
        <v>50234</v>
      </c>
      <c r="AE103" s="65">
        <v>0</v>
      </c>
      <c r="AF103" s="61">
        <v>58055</v>
      </c>
      <c r="AG103" s="66">
        <v>0</v>
      </c>
      <c r="AH103" s="65">
        <v>0</v>
      </c>
      <c r="AI103" s="66">
        <v>0</v>
      </c>
      <c r="AJ103" s="10"/>
      <c r="AK103" s="60">
        <v>75072</v>
      </c>
      <c r="AL103" s="60">
        <v>58055</v>
      </c>
      <c r="AM103" s="60">
        <v>0</v>
      </c>
      <c r="AN103" s="63">
        <v>0</v>
      </c>
      <c r="AO103" s="67"/>
      <c r="AP103" s="31">
        <v>0.56391265483335462</v>
      </c>
      <c r="AQ103" s="32">
        <v>0.43608734516664538</v>
      </c>
      <c r="AR103" s="32">
        <v>0</v>
      </c>
      <c r="AS103" s="33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60">
        <v>51332</v>
      </c>
      <c r="E104" s="61">
        <f t="shared" si="6"/>
        <v>0</v>
      </c>
      <c r="F104" s="10"/>
      <c r="G104" s="62">
        <v>0</v>
      </c>
      <c r="H104" s="60">
        <v>0</v>
      </c>
      <c r="I104" s="60">
        <v>0</v>
      </c>
      <c r="J104" s="63">
        <v>0</v>
      </c>
      <c r="K104" s="60">
        <v>17014</v>
      </c>
      <c r="L104" s="60">
        <v>20198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14120</v>
      </c>
      <c r="T104" s="60">
        <v>0</v>
      </c>
      <c r="U104" s="63">
        <v>0</v>
      </c>
      <c r="V104" s="60">
        <v>0</v>
      </c>
      <c r="W104" s="60">
        <v>0</v>
      </c>
      <c r="X104" s="60">
        <v>0</v>
      </c>
      <c r="Y104" s="64">
        <v>0</v>
      </c>
      <c r="Z104" s="10"/>
      <c r="AA104" s="64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60">
        <v>0</v>
      </c>
      <c r="AL104" s="60">
        <v>51332</v>
      </c>
      <c r="AM104" s="60">
        <v>0</v>
      </c>
      <c r="AN104" s="63">
        <v>0</v>
      </c>
      <c r="AO104" s="67"/>
      <c r="AP104" s="31">
        <v>0</v>
      </c>
      <c r="AQ104" s="32">
        <v>1</v>
      </c>
      <c r="AR104" s="32">
        <v>0</v>
      </c>
      <c r="AS104" s="33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60">
        <v>3414</v>
      </c>
      <c r="E105" s="61">
        <f t="shared" si="6"/>
        <v>1</v>
      </c>
      <c r="F105" s="10"/>
      <c r="G105" s="62">
        <v>1285</v>
      </c>
      <c r="H105" s="60">
        <v>153</v>
      </c>
      <c r="I105" s="60">
        <v>477</v>
      </c>
      <c r="J105" s="63">
        <v>0</v>
      </c>
      <c r="K105" s="60">
        <v>496</v>
      </c>
      <c r="L105" s="60">
        <v>588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412</v>
      </c>
      <c r="T105" s="60">
        <v>0</v>
      </c>
      <c r="U105" s="63">
        <v>2</v>
      </c>
      <c r="V105" s="60">
        <v>0</v>
      </c>
      <c r="W105" s="60">
        <v>0</v>
      </c>
      <c r="X105" s="60">
        <v>0</v>
      </c>
      <c r="Y105" s="64">
        <v>0</v>
      </c>
      <c r="Z105" s="10"/>
      <c r="AA105" s="64">
        <v>3413</v>
      </c>
      <c r="AB105" s="10"/>
      <c r="AC105" s="61">
        <v>630</v>
      </c>
      <c r="AD105" s="61">
        <v>1285</v>
      </c>
      <c r="AE105" s="65">
        <v>0</v>
      </c>
      <c r="AF105" s="61">
        <v>1496</v>
      </c>
      <c r="AG105" s="66">
        <v>2</v>
      </c>
      <c r="AH105" s="65">
        <v>0</v>
      </c>
      <c r="AI105" s="66">
        <v>0</v>
      </c>
      <c r="AJ105" s="10"/>
      <c r="AK105" s="60">
        <v>1915</v>
      </c>
      <c r="AL105" s="60">
        <v>1498</v>
      </c>
      <c r="AM105" s="60">
        <v>0</v>
      </c>
      <c r="AN105" s="63">
        <v>0</v>
      </c>
      <c r="AO105" s="67"/>
      <c r="AP105" s="31">
        <v>0.56092560046865847</v>
      </c>
      <c r="AQ105" s="32">
        <v>0.43878148799062683</v>
      </c>
      <c r="AR105" s="32">
        <v>0</v>
      </c>
      <c r="AS105" s="33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60">
        <v>11420</v>
      </c>
      <c r="E106" s="61">
        <f t="shared" si="6"/>
        <v>0</v>
      </c>
      <c r="F106" s="10"/>
      <c r="G106" s="62">
        <v>0</v>
      </c>
      <c r="H106" s="60">
        <v>0</v>
      </c>
      <c r="I106" s="60">
        <v>0</v>
      </c>
      <c r="J106" s="63">
        <v>0</v>
      </c>
      <c r="K106" s="60">
        <v>3785</v>
      </c>
      <c r="L106" s="60">
        <v>4494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3141</v>
      </c>
      <c r="T106" s="60">
        <v>0</v>
      </c>
      <c r="U106" s="63">
        <v>0</v>
      </c>
      <c r="V106" s="60">
        <v>0</v>
      </c>
      <c r="W106" s="60">
        <v>0</v>
      </c>
      <c r="X106" s="60">
        <v>0</v>
      </c>
      <c r="Y106" s="64">
        <v>0</v>
      </c>
      <c r="Z106" s="10"/>
      <c r="AA106" s="64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60">
        <v>0</v>
      </c>
      <c r="AL106" s="60">
        <v>11420</v>
      </c>
      <c r="AM106" s="60">
        <v>0</v>
      </c>
      <c r="AN106" s="63">
        <v>0</v>
      </c>
      <c r="AO106" s="67"/>
      <c r="AP106" s="31">
        <v>0</v>
      </c>
      <c r="AQ106" s="32">
        <v>1</v>
      </c>
      <c r="AR106" s="32">
        <v>0</v>
      </c>
      <c r="AS106" s="33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60">
        <v>3975</v>
      </c>
      <c r="E107" s="61">
        <f t="shared" si="6"/>
        <v>0</v>
      </c>
      <c r="F107" s="10"/>
      <c r="G107" s="62">
        <v>0</v>
      </c>
      <c r="H107" s="60">
        <v>0</v>
      </c>
      <c r="I107" s="60">
        <v>0</v>
      </c>
      <c r="J107" s="63">
        <v>0</v>
      </c>
      <c r="K107" s="60">
        <v>1317</v>
      </c>
      <c r="L107" s="60">
        <v>1565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1093</v>
      </c>
      <c r="T107" s="60">
        <v>0</v>
      </c>
      <c r="U107" s="63">
        <v>0</v>
      </c>
      <c r="V107" s="60">
        <v>0</v>
      </c>
      <c r="W107" s="60">
        <v>0</v>
      </c>
      <c r="X107" s="60">
        <v>0</v>
      </c>
      <c r="Y107" s="64">
        <v>0</v>
      </c>
      <c r="Z107" s="10"/>
      <c r="AA107" s="64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60">
        <v>0</v>
      </c>
      <c r="AL107" s="60">
        <v>3975</v>
      </c>
      <c r="AM107" s="60">
        <v>0</v>
      </c>
      <c r="AN107" s="63">
        <v>0</v>
      </c>
      <c r="AO107" s="67"/>
      <c r="AP107" s="31">
        <v>0</v>
      </c>
      <c r="AQ107" s="32">
        <v>1</v>
      </c>
      <c r="AR107" s="32">
        <v>0</v>
      </c>
      <c r="AS107" s="33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60">
        <v>985</v>
      </c>
      <c r="E108" s="61">
        <f t="shared" si="6"/>
        <v>0</v>
      </c>
      <c r="F108" s="10"/>
      <c r="G108" s="62">
        <v>0</v>
      </c>
      <c r="H108" s="60">
        <v>0</v>
      </c>
      <c r="I108" s="60">
        <v>0</v>
      </c>
      <c r="J108" s="63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3">
        <v>985</v>
      </c>
      <c r="V108" s="60">
        <v>0</v>
      </c>
      <c r="W108" s="60">
        <v>0</v>
      </c>
      <c r="X108" s="60">
        <v>0</v>
      </c>
      <c r="Y108" s="64">
        <v>0</v>
      </c>
      <c r="Z108" s="10"/>
      <c r="AA108" s="64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60">
        <v>0</v>
      </c>
      <c r="AL108" s="60">
        <v>985</v>
      </c>
      <c r="AM108" s="60">
        <v>0</v>
      </c>
      <c r="AN108" s="63">
        <v>0</v>
      </c>
      <c r="AO108" s="67"/>
      <c r="AP108" s="31">
        <v>0</v>
      </c>
      <c r="AQ108" s="32">
        <v>1</v>
      </c>
      <c r="AR108" s="32">
        <v>0</v>
      </c>
      <c r="AS108" s="33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60">
        <v>3975</v>
      </c>
      <c r="E109" s="61">
        <f t="shared" si="6"/>
        <v>0</v>
      </c>
      <c r="F109" s="10"/>
      <c r="G109" s="62">
        <v>0</v>
      </c>
      <c r="H109" s="60">
        <v>0</v>
      </c>
      <c r="I109" s="60">
        <v>0</v>
      </c>
      <c r="J109" s="63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3">
        <v>3975</v>
      </c>
      <c r="V109" s="60">
        <v>0</v>
      </c>
      <c r="W109" s="60">
        <v>0</v>
      </c>
      <c r="X109" s="60">
        <v>0</v>
      </c>
      <c r="Y109" s="64">
        <v>0</v>
      </c>
      <c r="Z109" s="10"/>
      <c r="AA109" s="64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60">
        <v>0</v>
      </c>
      <c r="AL109" s="60">
        <v>3975</v>
      </c>
      <c r="AM109" s="60">
        <v>0</v>
      </c>
      <c r="AN109" s="63">
        <v>0</v>
      </c>
      <c r="AO109" s="67"/>
      <c r="AP109" s="31">
        <v>0</v>
      </c>
      <c r="AQ109" s="32">
        <v>1</v>
      </c>
      <c r="AR109" s="32">
        <v>0</v>
      </c>
      <c r="AS109" s="33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60">
        <v>820</v>
      </c>
      <c r="E110" s="61">
        <f t="shared" si="6"/>
        <v>0</v>
      </c>
      <c r="F110" s="10"/>
      <c r="G110" s="62">
        <v>0</v>
      </c>
      <c r="H110" s="60">
        <v>0</v>
      </c>
      <c r="I110" s="60">
        <v>0</v>
      </c>
      <c r="J110" s="63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3">
        <v>820</v>
      </c>
      <c r="V110" s="60">
        <v>0</v>
      </c>
      <c r="W110" s="60">
        <v>0</v>
      </c>
      <c r="X110" s="60">
        <v>0</v>
      </c>
      <c r="Y110" s="64">
        <v>0</v>
      </c>
      <c r="Z110" s="10"/>
      <c r="AA110" s="64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60">
        <v>0</v>
      </c>
      <c r="AL110" s="60">
        <v>820</v>
      </c>
      <c r="AM110" s="60">
        <v>0</v>
      </c>
      <c r="AN110" s="63">
        <v>0</v>
      </c>
      <c r="AO110" s="67"/>
      <c r="AP110" s="31">
        <v>0</v>
      </c>
      <c r="AQ110" s="32">
        <v>1</v>
      </c>
      <c r="AR110" s="32">
        <v>0</v>
      </c>
      <c r="AS110" s="33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60">
        <v>42000</v>
      </c>
      <c r="E111" s="61">
        <f t="shared" si="6"/>
        <v>1235</v>
      </c>
      <c r="F111" s="10"/>
      <c r="G111" s="62">
        <v>23682</v>
      </c>
      <c r="H111" s="60">
        <v>0</v>
      </c>
      <c r="I111" s="60">
        <v>0</v>
      </c>
      <c r="J111" s="63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2383</v>
      </c>
      <c r="U111" s="63">
        <v>14700</v>
      </c>
      <c r="V111" s="60">
        <v>0</v>
      </c>
      <c r="W111" s="60">
        <v>0</v>
      </c>
      <c r="X111" s="60">
        <v>0</v>
      </c>
      <c r="Y111" s="64">
        <v>0</v>
      </c>
      <c r="Z111" s="10"/>
      <c r="AA111" s="64">
        <v>40765</v>
      </c>
      <c r="AB111" s="10"/>
      <c r="AC111" s="61">
        <v>0</v>
      </c>
      <c r="AD111" s="61">
        <v>23682</v>
      </c>
      <c r="AE111" s="65">
        <v>0</v>
      </c>
      <c r="AF111" s="61">
        <v>0</v>
      </c>
      <c r="AG111" s="66">
        <v>17083</v>
      </c>
      <c r="AH111" s="65">
        <v>0</v>
      </c>
      <c r="AI111" s="66">
        <v>0</v>
      </c>
      <c r="AJ111" s="10"/>
      <c r="AK111" s="60">
        <v>23682</v>
      </c>
      <c r="AL111" s="60">
        <v>17083</v>
      </c>
      <c r="AM111" s="60">
        <v>0</v>
      </c>
      <c r="AN111" s="63">
        <v>0</v>
      </c>
      <c r="AO111" s="67"/>
      <c r="AP111" s="31">
        <v>0.56385714285714283</v>
      </c>
      <c r="AQ111" s="32">
        <v>0.40673809523809523</v>
      </c>
      <c r="AR111" s="32">
        <v>0</v>
      </c>
      <c r="AS111" s="33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60">
        <v>3413</v>
      </c>
      <c r="E112" s="61">
        <f t="shared" si="6"/>
        <v>101</v>
      </c>
      <c r="F112" s="10"/>
      <c r="G112" s="62">
        <v>1922</v>
      </c>
      <c r="H112" s="60">
        <v>0</v>
      </c>
      <c r="I112" s="60">
        <v>0</v>
      </c>
      <c r="J112" s="63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193</v>
      </c>
      <c r="U112" s="63">
        <v>1197</v>
      </c>
      <c r="V112" s="60">
        <v>0</v>
      </c>
      <c r="W112" s="60">
        <v>0</v>
      </c>
      <c r="X112" s="60">
        <v>0</v>
      </c>
      <c r="Y112" s="64">
        <v>0</v>
      </c>
      <c r="Z112" s="10"/>
      <c r="AA112" s="64">
        <v>3312</v>
      </c>
      <c r="AB112" s="10"/>
      <c r="AC112" s="61">
        <v>0</v>
      </c>
      <c r="AD112" s="61">
        <v>1922</v>
      </c>
      <c r="AE112" s="65">
        <v>0</v>
      </c>
      <c r="AF112" s="61">
        <v>0</v>
      </c>
      <c r="AG112" s="66">
        <v>1390</v>
      </c>
      <c r="AH112" s="65">
        <v>0</v>
      </c>
      <c r="AI112" s="66">
        <v>0</v>
      </c>
      <c r="AJ112" s="10"/>
      <c r="AK112" s="60">
        <v>1922</v>
      </c>
      <c r="AL112" s="60">
        <v>1390</v>
      </c>
      <c r="AM112" s="60">
        <v>0</v>
      </c>
      <c r="AN112" s="63">
        <v>0</v>
      </c>
      <c r="AO112" s="67"/>
      <c r="AP112" s="31">
        <v>0.56314093173161439</v>
      </c>
      <c r="AQ112" s="32">
        <v>0.40726633460298856</v>
      </c>
      <c r="AR112" s="32">
        <v>0</v>
      </c>
      <c r="AS112" s="33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60">
        <v>57465</v>
      </c>
      <c r="E113" s="61">
        <f t="shared" si="6"/>
        <v>1690</v>
      </c>
      <c r="F113" s="10"/>
      <c r="G113" s="62">
        <v>32405</v>
      </c>
      <c r="H113" s="60">
        <v>0</v>
      </c>
      <c r="I113" s="60">
        <v>0</v>
      </c>
      <c r="J113" s="63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3260</v>
      </c>
      <c r="U113" s="63">
        <v>20110</v>
      </c>
      <c r="V113" s="60">
        <v>0</v>
      </c>
      <c r="W113" s="60">
        <v>0</v>
      </c>
      <c r="X113" s="60">
        <v>0</v>
      </c>
      <c r="Y113" s="64">
        <v>0</v>
      </c>
      <c r="Z113" s="10"/>
      <c r="AA113" s="64">
        <v>55775</v>
      </c>
      <c r="AB113" s="10"/>
      <c r="AC113" s="61">
        <v>0</v>
      </c>
      <c r="AD113" s="61">
        <v>32405</v>
      </c>
      <c r="AE113" s="65">
        <v>0</v>
      </c>
      <c r="AF113" s="61">
        <v>0</v>
      </c>
      <c r="AG113" s="66">
        <v>23370</v>
      </c>
      <c r="AH113" s="65">
        <v>0</v>
      </c>
      <c r="AI113" s="66">
        <v>0</v>
      </c>
      <c r="AJ113" s="10"/>
      <c r="AK113" s="60">
        <v>32405</v>
      </c>
      <c r="AL113" s="60">
        <v>23370</v>
      </c>
      <c r="AM113" s="60">
        <v>0</v>
      </c>
      <c r="AN113" s="63">
        <v>0</v>
      </c>
      <c r="AO113" s="67"/>
      <c r="AP113" s="31">
        <v>0.56390846602279654</v>
      </c>
      <c r="AQ113" s="32">
        <v>0.40668232837379276</v>
      </c>
      <c r="AR113" s="32">
        <v>0</v>
      </c>
      <c r="AS113" s="33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60">
        <v>67062</v>
      </c>
      <c r="E114" s="61">
        <f t="shared" si="6"/>
        <v>1972</v>
      </c>
      <c r="F114" s="10"/>
      <c r="G114" s="62">
        <v>37818</v>
      </c>
      <c r="H114" s="60">
        <v>0</v>
      </c>
      <c r="I114" s="60">
        <v>0</v>
      </c>
      <c r="J114" s="63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3804</v>
      </c>
      <c r="U114" s="63">
        <v>23468</v>
      </c>
      <c r="V114" s="60">
        <v>0</v>
      </c>
      <c r="W114" s="60">
        <v>0</v>
      </c>
      <c r="X114" s="60">
        <v>0</v>
      </c>
      <c r="Y114" s="64">
        <v>0</v>
      </c>
      <c r="Z114" s="10"/>
      <c r="AA114" s="64">
        <v>65090</v>
      </c>
      <c r="AB114" s="10"/>
      <c r="AC114" s="61">
        <v>0</v>
      </c>
      <c r="AD114" s="61">
        <v>37818</v>
      </c>
      <c r="AE114" s="65">
        <v>0</v>
      </c>
      <c r="AF114" s="61">
        <v>0</v>
      </c>
      <c r="AG114" s="66">
        <v>27272</v>
      </c>
      <c r="AH114" s="65">
        <v>0</v>
      </c>
      <c r="AI114" s="66">
        <v>0</v>
      </c>
      <c r="AJ114" s="10"/>
      <c r="AK114" s="60">
        <v>37818</v>
      </c>
      <c r="AL114" s="60">
        <v>27272</v>
      </c>
      <c r="AM114" s="60">
        <v>0</v>
      </c>
      <c r="AN114" s="63">
        <v>0</v>
      </c>
      <c r="AO114" s="67"/>
      <c r="AP114" s="31">
        <v>0.56392591929855951</v>
      </c>
      <c r="AQ114" s="32">
        <v>0.40666845605559032</v>
      </c>
      <c r="AR114" s="32">
        <v>0</v>
      </c>
      <c r="AS114" s="33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60">
        <v>54498</v>
      </c>
      <c r="E115" s="61">
        <f t="shared" si="6"/>
        <v>1603</v>
      </c>
      <c r="F115" s="10"/>
      <c r="G115" s="62">
        <v>30732</v>
      </c>
      <c r="H115" s="60">
        <v>0</v>
      </c>
      <c r="I115" s="60">
        <v>0</v>
      </c>
      <c r="J115" s="63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3092</v>
      </c>
      <c r="U115" s="63">
        <v>19071</v>
      </c>
      <c r="V115" s="60">
        <v>0</v>
      </c>
      <c r="W115" s="60">
        <v>0</v>
      </c>
      <c r="X115" s="60">
        <v>0</v>
      </c>
      <c r="Y115" s="64">
        <v>0</v>
      </c>
      <c r="Z115" s="10"/>
      <c r="AA115" s="64">
        <v>52895</v>
      </c>
      <c r="AB115" s="10"/>
      <c r="AC115" s="61">
        <v>0</v>
      </c>
      <c r="AD115" s="61">
        <v>30732</v>
      </c>
      <c r="AE115" s="65">
        <v>0</v>
      </c>
      <c r="AF115" s="61">
        <v>0</v>
      </c>
      <c r="AG115" s="66">
        <v>22163</v>
      </c>
      <c r="AH115" s="65">
        <v>0</v>
      </c>
      <c r="AI115" s="66">
        <v>0</v>
      </c>
      <c r="AJ115" s="10"/>
      <c r="AK115" s="60">
        <v>30732</v>
      </c>
      <c r="AL115" s="60">
        <v>22163</v>
      </c>
      <c r="AM115" s="60">
        <v>0</v>
      </c>
      <c r="AN115" s="63">
        <v>0</v>
      </c>
      <c r="AO115" s="67"/>
      <c r="AP115" s="31">
        <v>0.56391060222393485</v>
      </c>
      <c r="AQ115" s="32">
        <v>0.40667547432933321</v>
      </c>
      <c r="AR115" s="32">
        <v>0</v>
      </c>
      <c r="AS115" s="33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60">
        <v>8199</v>
      </c>
      <c r="E116" s="61">
        <f t="shared" si="6"/>
        <v>0</v>
      </c>
      <c r="F116" s="10"/>
      <c r="G116" s="62">
        <v>0</v>
      </c>
      <c r="H116" s="60">
        <v>0</v>
      </c>
      <c r="I116" s="60">
        <v>0</v>
      </c>
      <c r="J116" s="63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3">
        <v>8199</v>
      </c>
      <c r="V116" s="60">
        <v>0</v>
      </c>
      <c r="W116" s="60">
        <v>0</v>
      </c>
      <c r="X116" s="60">
        <v>0</v>
      </c>
      <c r="Y116" s="64">
        <v>0</v>
      </c>
      <c r="Z116" s="10"/>
      <c r="AA116" s="64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60">
        <v>0</v>
      </c>
      <c r="AL116" s="60">
        <v>8199</v>
      </c>
      <c r="AM116" s="60">
        <v>0</v>
      </c>
      <c r="AN116" s="63">
        <v>0</v>
      </c>
      <c r="AO116" s="67"/>
      <c r="AP116" s="31">
        <v>0</v>
      </c>
      <c r="AQ116" s="32">
        <v>1</v>
      </c>
      <c r="AR116" s="32">
        <v>0</v>
      </c>
      <c r="AS116" s="33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60">
        <v>13000</v>
      </c>
      <c r="E117" s="61">
        <f t="shared" si="6"/>
        <v>384</v>
      </c>
      <c r="F117" s="10"/>
      <c r="G117" s="62">
        <v>7328</v>
      </c>
      <c r="H117" s="60">
        <v>0</v>
      </c>
      <c r="I117" s="60">
        <v>0</v>
      </c>
      <c r="J117" s="63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737</v>
      </c>
      <c r="U117" s="63">
        <v>4551</v>
      </c>
      <c r="V117" s="60">
        <v>0</v>
      </c>
      <c r="W117" s="60">
        <v>0</v>
      </c>
      <c r="X117" s="60">
        <v>0</v>
      </c>
      <c r="Y117" s="64">
        <v>0</v>
      </c>
      <c r="Z117" s="10"/>
      <c r="AA117" s="64">
        <v>12616</v>
      </c>
      <c r="AB117" s="10"/>
      <c r="AC117" s="61">
        <v>0</v>
      </c>
      <c r="AD117" s="61">
        <v>7328</v>
      </c>
      <c r="AE117" s="65">
        <v>0</v>
      </c>
      <c r="AF117" s="61">
        <v>0</v>
      </c>
      <c r="AG117" s="66">
        <v>5288</v>
      </c>
      <c r="AH117" s="65">
        <v>0</v>
      </c>
      <c r="AI117" s="66">
        <v>0</v>
      </c>
      <c r="AJ117" s="10"/>
      <c r="AK117" s="60">
        <v>7328</v>
      </c>
      <c r="AL117" s="60">
        <v>5288</v>
      </c>
      <c r="AM117" s="60">
        <v>0</v>
      </c>
      <c r="AN117" s="63">
        <v>0</v>
      </c>
      <c r="AO117" s="67"/>
      <c r="AP117" s="31">
        <v>0.56369230769230771</v>
      </c>
      <c r="AQ117" s="32">
        <v>0.40676923076923077</v>
      </c>
      <c r="AR117" s="32">
        <v>0</v>
      </c>
      <c r="AS117" s="33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60">
        <v>7281</v>
      </c>
      <c r="E118" s="61">
        <f t="shared" si="6"/>
        <v>419</v>
      </c>
      <c r="F118" s="10"/>
      <c r="G118" s="62">
        <v>0</v>
      </c>
      <c r="H118" s="60">
        <v>0</v>
      </c>
      <c r="I118" s="60">
        <v>4105</v>
      </c>
      <c r="J118" s="63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1023</v>
      </c>
      <c r="T118" s="60">
        <v>0</v>
      </c>
      <c r="U118" s="63">
        <v>1734</v>
      </c>
      <c r="V118" s="60">
        <v>0</v>
      </c>
      <c r="W118" s="60">
        <v>0</v>
      </c>
      <c r="X118" s="60">
        <v>0</v>
      </c>
      <c r="Y118" s="64">
        <v>0</v>
      </c>
      <c r="Z118" s="10"/>
      <c r="AA118" s="64">
        <v>6862</v>
      </c>
      <c r="AB118" s="10"/>
      <c r="AC118" s="61">
        <v>4105</v>
      </c>
      <c r="AD118" s="61">
        <v>0</v>
      </c>
      <c r="AE118" s="65">
        <v>0</v>
      </c>
      <c r="AF118" s="61">
        <v>1023</v>
      </c>
      <c r="AG118" s="66">
        <v>1734</v>
      </c>
      <c r="AH118" s="65">
        <v>0</v>
      </c>
      <c r="AI118" s="66">
        <v>0</v>
      </c>
      <c r="AJ118" s="10"/>
      <c r="AK118" s="60">
        <v>4105</v>
      </c>
      <c r="AL118" s="60">
        <v>2757</v>
      </c>
      <c r="AM118" s="60">
        <v>0</v>
      </c>
      <c r="AN118" s="63">
        <v>0</v>
      </c>
      <c r="AO118" s="67"/>
      <c r="AP118" s="31">
        <v>0.56379618184315339</v>
      </c>
      <c r="AQ118" s="32">
        <v>0.37865677791512153</v>
      </c>
      <c r="AR118" s="32">
        <v>0</v>
      </c>
      <c r="AS118" s="33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60">
        <v>12156</v>
      </c>
      <c r="E119" s="61">
        <f t="shared" si="6"/>
        <v>698</v>
      </c>
      <c r="F119" s="10"/>
      <c r="G119" s="62">
        <v>0</v>
      </c>
      <c r="H119" s="60">
        <v>0</v>
      </c>
      <c r="I119" s="60">
        <v>6855</v>
      </c>
      <c r="J119" s="63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1709</v>
      </c>
      <c r="T119" s="60">
        <v>0</v>
      </c>
      <c r="U119" s="63">
        <v>2894</v>
      </c>
      <c r="V119" s="60">
        <v>0</v>
      </c>
      <c r="W119" s="60">
        <v>0</v>
      </c>
      <c r="X119" s="60">
        <v>0</v>
      </c>
      <c r="Y119" s="64">
        <v>0</v>
      </c>
      <c r="Z119" s="10"/>
      <c r="AA119" s="64">
        <v>11458</v>
      </c>
      <c r="AB119" s="10"/>
      <c r="AC119" s="61">
        <v>6855</v>
      </c>
      <c r="AD119" s="61">
        <v>0</v>
      </c>
      <c r="AE119" s="65">
        <v>0</v>
      </c>
      <c r="AF119" s="61">
        <v>1709</v>
      </c>
      <c r="AG119" s="66">
        <v>2894</v>
      </c>
      <c r="AH119" s="65">
        <v>0</v>
      </c>
      <c r="AI119" s="66">
        <v>0</v>
      </c>
      <c r="AJ119" s="10"/>
      <c r="AK119" s="60">
        <v>6855</v>
      </c>
      <c r="AL119" s="60">
        <v>4603</v>
      </c>
      <c r="AM119" s="60">
        <v>0</v>
      </c>
      <c r="AN119" s="63">
        <v>0</v>
      </c>
      <c r="AO119" s="67"/>
      <c r="AP119" s="31">
        <v>0.56391905231984207</v>
      </c>
      <c r="AQ119" s="32">
        <v>0.37866074366567948</v>
      </c>
      <c r="AR119" s="32">
        <v>0</v>
      </c>
      <c r="AS119" s="33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60">
        <v>206</v>
      </c>
      <c r="E120" s="61">
        <f t="shared" si="6"/>
        <v>0</v>
      </c>
      <c r="F120" s="10"/>
      <c r="G120" s="62">
        <v>0</v>
      </c>
      <c r="H120" s="60">
        <v>0</v>
      </c>
      <c r="I120" s="60">
        <v>0</v>
      </c>
      <c r="J120" s="63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3">
        <v>206</v>
      </c>
      <c r="V120" s="60">
        <v>0</v>
      </c>
      <c r="W120" s="60">
        <v>0</v>
      </c>
      <c r="X120" s="60">
        <v>0</v>
      </c>
      <c r="Y120" s="64">
        <v>0</v>
      </c>
      <c r="Z120" s="10"/>
      <c r="AA120" s="64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60">
        <v>0</v>
      </c>
      <c r="AL120" s="60">
        <v>206</v>
      </c>
      <c r="AM120" s="60">
        <v>0</v>
      </c>
      <c r="AN120" s="63">
        <v>0</v>
      </c>
      <c r="AO120" s="67"/>
      <c r="AP120" s="31">
        <v>0</v>
      </c>
      <c r="AQ120" s="32">
        <v>1</v>
      </c>
      <c r="AR120" s="32">
        <v>0</v>
      </c>
      <c r="AS120" s="33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60">
        <v>236</v>
      </c>
      <c r="E121" s="61">
        <f t="shared" si="6"/>
        <v>8</v>
      </c>
      <c r="F121" s="10"/>
      <c r="G121" s="62">
        <v>129</v>
      </c>
      <c r="H121" s="60">
        <v>0</v>
      </c>
      <c r="I121" s="60">
        <v>0</v>
      </c>
      <c r="J121" s="63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13</v>
      </c>
      <c r="U121" s="63">
        <v>86</v>
      </c>
      <c r="V121" s="60">
        <v>0</v>
      </c>
      <c r="W121" s="60">
        <v>0</v>
      </c>
      <c r="X121" s="60">
        <v>0</v>
      </c>
      <c r="Y121" s="64">
        <v>0</v>
      </c>
      <c r="Z121" s="10"/>
      <c r="AA121" s="64">
        <v>228</v>
      </c>
      <c r="AB121" s="10"/>
      <c r="AC121" s="61">
        <v>0</v>
      </c>
      <c r="AD121" s="61">
        <v>129</v>
      </c>
      <c r="AE121" s="65">
        <v>0</v>
      </c>
      <c r="AF121" s="61">
        <v>0</v>
      </c>
      <c r="AG121" s="66">
        <v>99</v>
      </c>
      <c r="AH121" s="65">
        <v>0</v>
      </c>
      <c r="AI121" s="66">
        <v>0</v>
      </c>
      <c r="AJ121" s="10"/>
      <c r="AK121" s="60">
        <v>129</v>
      </c>
      <c r="AL121" s="60">
        <v>99</v>
      </c>
      <c r="AM121" s="60">
        <v>0</v>
      </c>
      <c r="AN121" s="63">
        <v>0</v>
      </c>
      <c r="AO121" s="67"/>
      <c r="AP121" s="31">
        <v>0.54661016949152541</v>
      </c>
      <c r="AQ121" s="32">
        <v>0.41949152542372881</v>
      </c>
      <c r="AR121" s="32">
        <v>0</v>
      </c>
      <c r="AS121" s="33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60">
        <v>63532</v>
      </c>
      <c r="E122" s="61">
        <f t="shared" si="6"/>
        <v>1868</v>
      </c>
      <c r="F122" s="10"/>
      <c r="G122" s="62">
        <v>35826</v>
      </c>
      <c r="H122" s="60">
        <v>0</v>
      </c>
      <c r="I122" s="60">
        <v>0</v>
      </c>
      <c r="J122" s="63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3604</v>
      </c>
      <c r="U122" s="63">
        <v>22234</v>
      </c>
      <c r="V122" s="60">
        <v>0</v>
      </c>
      <c r="W122" s="60">
        <v>0</v>
      </c>
      <c r="X122" s="60">
        <v>0</v>
      </c>
      <c r="Y122" s="64">
        <v>0</v>
      </c>
      <c r="Z122" s="10"/>
      <c r="AA122" s="64">
        <v>61664</v>
      </c>
      <c r="AB122" s="10"/>
      <c r="AC122" s="61">
        <v>0</v>
      </c>
      <c r="AD122" s="61">
        <v>35826</v>
      </c>
      <c r="AE122" s="65">
        <v>0</v>
      </c>
      <c r="AF122" s="61">
        <v>0</v>
      </c>
      <c r="AG122" s="66">
        <v>25838</v>
      </c>
      <c r="AH122" s="65">
        <v>0</v>
      </c>
      <c r="AI122" s="66">
        <v>0</v>
      </c>
      <c r="AJ122" s="10"/>
      <c r="AK122" s="60">
        <v>35826</v>
      </c>
      <c r="AL122" s="60">
        <v>25838</v>
      </c>
      <c r="AM122" s="60">
        <v>0</v>
      </c>
      <c r="AN122" s="63">
        <v>0</v>
      </c>
      <c r="AO122" s="67"/>
      <c r="AP122" s="31">
        <v>0.56390480387836051</v>
      </c>
      <c r="AQ122" s="32">
        <v>0.40669269029780269</v>
      </c>
      <c r="AR122" s="32">
        <v>0</v>
      </c>
      <c r="AS122" s="33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60">
        <v>38053</v>
      </c>
      <c r="E123" s="61">
        <f t="shared" si="6"/>
        <v>1119</v>
      </c>
      <c r="F123" s="10"/>
      <c r="G123" s="62">
        <v>21459</v>
      </c>
      <c r="H123" s="60">
        <v>0</v>
      </c>
      <c r="I123" s="60">
        <v>0</v>
      </c>
      <c r="J123" s="63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2158</v>
      </c>
      <c r="U123" s="63">
        <v>13317</v>
      </c>
      <c r="V123" s="60">
        <v>0</v>
      </c>
      <c r="W123" s="60">
        <v>0</v>
      </c>
      <c r="X123" s="60">
        <v>0</v>
      </c>
      <c r="Y123" s="64">
        <v>0</v>
      </c>
      <c r="Z123" s="10"/>
      <c r="AA123" s="64">
        <v>36934</v>
      </c>
      <c r="AB123" s="10"/>
      <c r="AC123" s="61">
        <v>0</v>
      </c>
      <c r="AD123" s="61">
        <v>21459</v>
      </c>
      <c r="AE123" s="65">
        <v>0</v>
      </c>
      <c r="AF123" s="61">
        <v>0</v>
      </c>
      <c r="AG123" s="66">
        <v>15475</v>
      </c>
      <c r="AH123" s="65">
        <v>0</v>
      </c>
      <c r="AI123" s="66">
        <v>0</v>
      </c>
      <c r="AJ123" s="10"/>
      <c r="AK123" s="60">
        <v>21459</v>
      </c>
      <c r="AL123" s="60">
        <v>15475</v>
      </c>
      <c r="AM123" s="60">
        <v>0</v>
      </c>
      <c r="AN123" s="63">
        <v>0</v>
      </c>
      <c r="AO123" s="67"/>
      <c r="AP123" s="31">
        <v>0.56392400073581583</v>
      </c>
      <c r="AQ123" s="32">
        <v>0.40666964496885921</v>
      </c>
      <c r="AR123" s="32">
        <v>0</v>
      </c>
      <c r="AS123" s="33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60">
        <v>11418</v>
      </c>
      <c r="E124" s="61">
        <f t="shared" si="6"/>
        <v>0</v>
      </c>
      <c r="F124" s="10"/>
      <c r="G124" s="62">
        <v>0</v>
      </c>
      <c r="H124" s="60">
        <v>0</v>
      </c>
      <c r="I124" s="60">
        <v>0</v>
      </c>
      <c r="J124" s="63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3">
        <v>11418</v>
      </c>
      <c r="V124" s="60">
        <v>0</v>
      </c>
      <c r="W124" s="60">
        <v>0</v>
      </c>
      <c r="X124" s="60">
        <v>0</v>
      </c>
      <c r="Y124" s="64">
        <v>0</v>
      </c>
      <c r="Z124" s="10"/>
      <c r="AA124" s="64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60">
        <v>0</v>
      </c>
      <c r="AL124" s="60">
        <v>11418</v>
      </c>
      <c r="AM124" s="60">
        <v>0</v>
      </c>
      <c r="AN124" s="63">
        <v>0</v>
      </c>
      <c r="AO124" s="67"/>
      <c r="AP124" s="31">
        <v>0</v>
      </c>
      <c r="AQ124" s="32">
        <v>1</v>
      </c>
      <c r="AR124" s="32">
        <v>0</v>
      </c>
      <c r="AS124" s="33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47155</v>
      </c>
      <c r="F125" s="10"/>
      <c r="G125" s="95">
        <f t="shared" ref="G125:Y125" si="7">SUM(G24:G124)</f>
        <v>1218537</v>
      </c>
      <c r="H125" s="94">
        <f t="shared" si="7"/>
        <v>80185</v>
      </c>
      <c r="I125" s="94">
        <f t="shared" si="7"/>
        <v>201629</v>
      </c>
      <c r="J125" s="96">
        <f t="shared" si="7"/>
        <v>0</v>
      </c>
      <c r="K125" s="94">
        <f t="shared" si="7"/>
        <v>643161</v>
      </c>
      <c r="L125" s="94">
        <f t="shared" si="7"/>
        <v>299375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16138</v>
      </c>
      <c r="Q125" s="94">
        <f t="shared" si="7"/>
        <v>11418</v>
      </c>
      <c r="R125" s="94">
        <f t="shared" si="7"/>
        <v>0</v>
      </c>
      <c r="S125" s="94">
        <f t="shared" si="7"/>
        <v>175285</v>
      </c>
      <c r="T125" s="94">
        <f t="shared" si="7"/>
        <v>35590</v>
      </c>
      <c r="U125" s="96">
        <f t="shared" si="7"/>
        <v>479837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3161155</v>
      </c>
      <c r="AB125" s="10"/>
      <c r="AC125" s="94">
        <f t="shared" ref="AC125:AI125" si="8">SUM(AC24:AC124)</f>
        <v>281814</v>
      </c>
      <c r="AD125" s="94">
        <f t="shared" si="8"/>
        <v>1218537</v>
      </c>
      <c r="AE125" s="95">
        <f t="shared" si="8"/>
        <v>0</v>
      </c>
      <c r="AF125" s="94">
        <f t="shared" si="8"/>
        <v>1145377</v>
      </c>
      <c r="AG125" s="96">
        <f t="shared" si="8"/>
        <v>515427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1500351</v>
      </c>
      <c r="AL125" s="94">
        <f>SUM(AL24:AL124)</f>
        <v>1660804</v>
      </c>
      <c r="AM125" s="94">
        <f>SUM(AM24:AM124)</f>
        <v>0</v>
      </c>
      <c r="AN125" s="96">
        <f>SUM(AN24:AN124)</f>
        <v>0</v>
      </c>
      <c r="AO125" s="93"/>
      <c r="AP125" s="86"/>
      <c r="AQ125" s="87"/>
      <c r="AR125" s="87"/>
      <c r="AS125" s="88"/>
      <c r="AT125" s="10"/>
    </row>
    <row r="126" spans="1:46" x14ac:dyDescent="0.25">
      <c r="A126" s="69"/>
      <c r="C126" s="10"/>
      <c r="D126" s="60"/>
      <c r="E126" s="61"/>
      <c r="F126" s="10"/>
      <c r="G126" s="62"/>
      <c r="H126" s="60"/>
      <c r="I126" s="60"/>
      <c r="J126" s="63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3"/>
      <c r="V126" s="60"/>
      <c r="W126" s="60"/>
      <c r="X126" s="60"/>
      <c r="Y126" s="64"/>
      <c r="Z126" s="10"/>
      <c r="AA126" s="64"/>
      <c r="AB126" s="10"/>
      <c r="AC126" s="61"/>
      <c r="AD126" s="61"/>
      <c r="AE126" s="65"/>
      <c r="AF126" s="61"/>
      <c r="AG126" s="66"/>
      <c r="AH126" s="65"/>
      <c r="AI126" s="66"/>
      <c r="AJ126" s="10"/>
      <c r="AK126" s="60"/>
      <c r="AL126" s="60"/>
      <c r="AM126" s="60"/>
      <c r="AN126" s="63"/>
      <c r="AO126" s="67"/>
      <c r="AP126" s="31"/>
      <c r="AS126" s="33"/>
      <c r="AT126" s="10"/>
    </row>
    <row r="127" spans="1:46" x14ac:dyDescent="0.25">
      <c r="A127" s="68" t="s">
        <v>552</v>
      </c>
      <c r="B127" s="68"/>
      <c r="C127" s="10"/>
      <c r="D127" s="60"/>
      <c r="E127" s="61"/>
      <c r="F127" s="10"/>
      <c r="G127" s="62"/>
      <c r="H127" s="60"/>
      <c r="I127" s="60"/>
      <c r="J127" s="63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3"/>
      <c r="V127" s="60"/>
      <c r="W127" s="60"/>
      <c r="X127" s="60"/>
      <c r="Y127" s="64"/>
      <c r="Z127" s="10"/>
      <c r="AA127" s="64"/>
      <c r="AB127" s="10"/>
      <c r="AC127" s="61"/>
      <c r="AD127" s="61"/>
      <c r="AE127" s="65"/>
      <c r="AF127" s="61"/>
      <c r="AG127" s="66"/>
      <c r="AH127" s="65"/>
      <c r="AI127" s="66"/>
      <c r="AJ127" s="10"/>
      <c r="AK127" s="60"/>
      <c r="AL127" s="60"/>
      <c r="AM127" s="60"/>
      <c r="AN127" s="63"/>
      <c r="AO127" s="67"/>
      <c r="AP127" s="31"/>
      <c r="AS127" s="33"/>
      <c r="AT127" s="10"/>
    </row>
    <row r="128" spans="1:46" x14ac:dyDescent="0.25">
      <c r="A128" s="69" t="s">
        <v>210</v>
      </c>
      <c r="B128" s="1" t="s">
        <v>211</v>
      </c>
      <c r="C128" s="10"/>
      <c r="D128" s="60">
        <v>61380</v>
      </c>
      <c r="E128" s="61">
        <f t="shared" ref="E128:E151" si="9">D128-SUM(G128:Y128)</f>
        <v>0</v>
      </c>
      <c r="F128" s="10"/>
      <c r="G128" s="62">
        <v>0</v>
      </c>
      <c r="H128" s="60">
        <v>0</v>
      </c>
      <c r="I128" s="60">
        <v>61380</v>
      </c>
      <c r="J128" s="63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3">
        <v>0</v>
      </c>
      <c r="V128" s="60">
        <v>0</v>
      </c>
      <c r="W128" s="60">
        <v>0</v>
      </c>
      <c r="X128" s="60">
        <v>0</v>
      </c>
      <c r="Y128" s="64">
        <v>0</v>
      </c>
      <c r="Z128" s="10"/>
      <c r="AA128" s="64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60">
        <v>61380</v>
      </c>
      <c r="AL128" s="60">
        <v>0</v>
      </c>
      <c r="AM128" s="60">
        <v>0</v>
      </c>
      <c r="AN128" s="63">
        <v>0</v>
      </c>
      <c r="AO128" s="67"/>
      <c r="AP128" s="31">
        <v>1</v>
      </c>
      <c r="AQ128" s="32">
        <v>0</v>
      </c>
      <c r="AR128" s="32">
        <v>0</v>
      </c>
      <c r="AS128" s="33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60">
        <v>25575</v>
      </c>
      <c r="E129" s="61">
        <f t="shared" si="9"/>
        <v>0</v>
      </c>
      <c r="F129" s="10"/>
      <c r="G129" s="62">
        <v>0</v>
      </c>
      <c r="H129" s="60">
        <v>0</v>
      </c>
      <c r="I129" s="60">
        <v>14416</v>
      </c>
      <c r="J129" s="63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748</v>
      </c>
      <c r="U129" s="63">
        <v>10411</v>
      </c>
      <c r="V129" s="60">
        <v>0</v>
      </c>
      <c r="W129" s="60">
        <v>0</v>
      </c>
      <c r="X129" s="60">
        <v>0</v>
      </c>
      <c r="Y129" s="64">
        <v>0</v>
      </c>
      <c r="Z129" s="10"/>
      <c r="AA129" s="64">
        <v>25575</v>
      </c>
      <c r="AB129" s="10"/>
      <c r="AC129" s="61">
        <v>14416</v>
      </c>
      <c r="AD129" s="61">
        <v>0</v>
      </c>
      <c r="AE129" s="65">
        <v>0</v>
      </c>
      <c r="AF129" s="61">
        <v>0</v>
      </c>
      <c r="AG129" s="66">
        <v>11159</v>
      </c>
      <c r="AH129" s="65">
        <v>0</v>
      </c>
      <c r="AI129" s="66">
        <v>0</v>
      </c>
      <c r="AJ129" s="10"/>
      <c r="AK129" s="60">
        <v>14416</v>
      </c>
      <c r="AL129" s="60">
        <v>11159</v>
      </c>
      <c r="AM129" s="60">
        <v>0</v>
      </c>
      <c r="AN129" s="63">
        <v>0</v>
      </c>
      <c r="AO129" s="67"/>
      <c r="AP129" s="31">
        <v>0.56367546432062565</v>
      </c>
      <c r="AQ129" s="32">
        <v>0.4363245356793744</v>
      </c>
      <c r="AR129" s="32">
        <v>0</v>
      </c>
      <c r="AS129" s="33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60">
        <v>306900</v>
      </c>
      <c r="E130" s="61">
        <f t="shared" si="9"/>
        <v>0</v>
      </c>
      <c r="F130" s="10"/>
      <c r="G130" s="62">
        <v>133505</v>
      </c>
      <c r="H130" s="60">
        <v>0</v>
      </c>
      <c r="I130" s="60">
        <v>173395</v>
      </c>
      <c r="J130" s="63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3">
        <v>0</v>
      </c>
      <c r="V130" s="60">
        <v>0</v>
      </c>
      <c r="W130" s="60">
        <v>0</v>
      </c>
      <c r="X130" s="60">
        <v>0</v>
      </c>
      <c r="Y130" s="64">
        <v>0</v>
      </c>
      <c r="Z130" s="10"/>
      <c r="AA130" s="64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60">
        <v>306900</v>
      </c>
      <c r="AL130" s="60">
        <v>0</v>
      </c>
      <c r="AM130" s="60">
        <v>0</v>
      </c>
      <c r="AN130" s="63">
        <v>0</v>
      </c>
      <c r="AO130" s="67"/>
      <c r="AP130" s="31">
        <v>1</v>
      </c>
      <c r="AQ130" s="32">
        <v>0</v>
      </c>
      <c r="AR130" s="32">
        <v>0</v>
      </c>
      <c r="AS130" s="33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60">
        <v>646</v>
      </c>
      <c r="E131" s="61">
        <f t="shared" si="9"/>
        <v>0</v>
      </c>
      <c r="F131" s="10"/>
      <c r="G131" s="62">
        <v>0</v>
      </c>
      <c r="H131" s="60">
        <v>0</v>
      </c>
      <c r="I131" s="60">
        <v>0</v>
      </c>
      <c r="J131" s="63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3">
        <v>646</v>
      </c>
      <c r="V131" s="60">
        <v>0</v>
      </c>
      <c r="W131" s="60">
        <v>0</v>
      </c>
      <c r="X131" s="60">
        <v>0</v>
      </c>
      <c r="Y131" s="64">
        <v>0</v>
      </c>
      <c r="Z131" s="10"/>
      <c r="AA131" s="64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60">
        <v>0</v>
      </c>
      <c r="AL131" s="60">
        <v>646</v>
      </c>
      <c r="AM131" s="60">
        <v>0</v>
      </c>
      <c r="AN131" s="63">
        <v>0</v>
      </c>
      <c r="AO131" s="67"/>
      <c r="AP131" s="31">
        <v>0</v>
      </c>
      <c r="AQ131" s="32">
        <v>1</v>
      </c>
      <c r="AR131" s="32">
        <v>0</v>
      </c>
      <c r="AS131" s="33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60">
        <v>46035</v>
      </c>
      <c r="E132" s="61">
        <f t="shared" si="9"/>
        <v>0</v>
      </c>
      <c r="F132" s="10"/>
      <c r="G132" s="62">
        <v>25959</v>
      </c>
      <c r="H132" s="60">
        <v>0</v>
      </c>
      <c r="I132" s="60">
        <v>0</v>
      </c>
      <c r="J132" s="63">
        <v>0</v>
      </c>
      <c r="K132" s="60">
        <v>0</v>
      </c>
      <c r="L132" s="60">
        <v>6982</v>
      </c>
      <c r="M132" s="60">
        <v>6943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3">
        <v>6151</v>
      </c>
      <c r="V132" s="60">
        <v>0</v>
      </c>
      <c r="W132" s="60">
        <v>0</v>
      </c>
      <c r="X132" s="60">
        <v>0</v>
      </c>
      <c r="Y132" s="64">
        <v>0</v>
      </c>
      <c r="Z132" s="10"/>
      <c r="AA132" s="64">
        <v>46035</v>
      </c>
      <c r="AB132" s="10"/>
      <c r="AC132" s="61">
        <v>0</v>
      </c>
      <c r="AD132" s="61">
        <v>25959</v>
      </c>
      <c r="AE132" s="65">
        <v>0</v>
      </c>
      <c r="AF132" s="61">
        <v>13925</v>
      </c>
      <c r="AG132" s="66">
        <v>6151</v>
      </c>
      <c r="AH132" s="65">
        <v>0</v>
      </c>
      <c r="AI132" s="66">
        <v>0</v>
      </c>
      <c r="AJ132" s="10"/>
      <c r="AK132" s="60">
        <v>25959</v>
      </c>
      <c r="AL132" s="60">
        <v>20076</v>
      </c>
      <c r="AM132" s="60">
        <v>0</v>
      </c>
      <c r="AN132" s="63">
        <v>0</v>
      </c>
      <c r="AO132" s="67"/>
      <c r="AP132" s="31">
        <v>0.56389703486477682</v>
      </c>
      <c r="AQ132" s="32">
        <v>0.43610296513522318</v>
      </c>
      <c r="AR132" s="32">
        <v>0</v>
      </c>
      <c r="AS132" s="33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60">
        <v>7000</v>
      </c>
      <c r="E133" s="61">
        <f t="shared" si="9"/>
        <v>403</v>
      </c>
      <c r="F133" s="10"/>
      <c r="G133" s="62">
        <v>3944</v>
      </c>
      <c r="H133" s="60">
        <v>0</v>
      </c>
      <c r="I133" s="60">
        <v>0</v>
      </c>
      <c r="J133" s="63">
        <v>0</v>
      </c>
      <c r="K133" s="60">
        <v>985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3">
        <v>1668</v>
      </c>
      <c r="V133" s="60">
        <v>0</v>
      </c>
      <c r="W133" s="60">
        <v>0</v>
      </c>
      <c r="X133" s="60">
        <v>0</v>
      </c>
      <c r="Y133" s="64">
        <v>0</v>
      </c>
      <c r="Z133" s="10"/>
      <c r="AA133" s="64">
        <v>6597</v>
      </c>
      <c r="AB133" s="10"/>
      <c r="AC133" s="61">
        <v>0</v>
      </c>
      <c r="AD133" s="61">
        <v>3944</v>
      </c>
      <c r="AE133" s="65">
        <v>0</v>
      </c>
      <c r="AF133" s="61">
        <v>985</v>
      </c>
      <c r="AG133" s="66">
        <v>1668</v>
      </c>
      <c r="AH133" s="65">
        <v>0</v>
      </c>
      <c r="AI133" s="66">
        <v>0</v>
      </c>
      <c r="AJ133" s="10"/>
      <c r="AK133" s="60">
        <v>3944</v>
      </c>
      <c r="AL133" s="60">
        <v>2653</v>
      </c>
      <c r="AM133" s="60">
        <v>0</v>
      </c>
      <c r="AN133" s="63">
        <v>0</v>
      </c>
      <c r="AO133" s="67"/>
      <c r="AP133" s="31">
        <v>0.56342857142857139</v>
      </c>
      <c r="AQ133" s="32">
        <v>0.379</v>
      </c>
      <c r="AR133" s="32">
        <v>0</v>
      </c>
      <c r="AS133" s="33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60">
        <v>16495</v>
      </c>
      <c r="E134" s="61">
        <f t="shared" si="9"/>
        <v>0</v>
      </c>
      <c r="F134" s="10"/>
      <c r="G134" s="62">
        <v>9302</v>
      </c>
      <c r="H134" s="60">
        <v>0</v>
      </c>
      <c r="I134" s="60">
        <v>0</v>
      </c>
      <c r="J134" s="63">
        <v>0</v>
      </c>
      <c r="K134" s="60">
        <v>0</v>
      </c>
      <c r="L134" s="60">
        <v>2502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3">
        <v>4691</v>
      </c>
      <c r="V134" s="60">
        <v>0</v>
      </c>
      <c r="W134" s="60">
        <v>0</v>
      </c>
      <c r="X134" s="60">
        <v>0</v>
      </c>
      <c r="Y134" s="64">
        <v>0</v>
      </c>
      <c r="Z134" s="10"/>
      <c r="AA134" s="64">
        <v>16495</v>
      </c>
      <c r="AB134" s="10"/>
      <c r="AC134" s="61">
        <v>0</v>
      </c>
      <c r="AD134" s="61">
        <v>9302</v>
      </c>
      <c r="AE134" s="65">
        <v>0</v>
      </c>
      <c r="AF134" s="61">
        <v>2502</v>
      </c>
      <c r="AG134" s="66">
        <v>4691</v>
      </c>
      <c r="AH134" s="65">
        <v>0</v>
      </c>
      <c r="AI134" s="66">
        <v>0</v>
      </c>
      <c r="AJ134" s="10"/>
      <c r="AK134" s="60">
        <v>9302</v>
      </c>
      <c r="AL134" s="60">
        <v>7193</v>
      </c>
      <c r="AM134" s="60">
        <v>0</v>
      </c>
      <c r="AN134" s="63">
        <v>0</v>
      </c>
      <c r="AO134" s="67"/>
      <c r="AP134" s="31">
        <v>0.56392846317065781</v>
      </c>
      <c r="AQ134" s="32">
        <v>0.43607153682934224</v>
      </c>
      <c r="AR134" s="32">
        <v>0</v>
      </c>
      <c r="AS134" s="33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60">
        <v>4604</v>
      </c>
      <c r="E135" s="61">
        <f t="shared" si="9"/>
        <v>0</v>
      </c>
      <c r="F135" s="10"/>
      <c r="G135" s="62">
        <v>4604</v>
      </c>
      <c r="H135" s="60">
        <v>0</v>
      </c>
      <c r="I135" s="60">
        <v>0</v>
      </c>
      <c r="J135" s="63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3">
        <v>0</v>
      </c>
      <c r="V135" s="60">
        <v>0</v>
      </c>
      <c r="W135" s="60">
        <v>0</v>
      </c>
      <c r="X135" s="60">
        <v>0</v>
      </c>
      <c r="Y135" s="64">
        <v>0</v>
      </c>
      <c r="Z135" s="10"/>
      <c r="AA135" s="64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60">
        <v>4604</v>
      </c>
      <c r="AL135" s="60">
        <v>0</v>
      </c>
      <c r="AM135" s="60">
        <v>0</v>
      </c>
      <c r="AN135" s="63">
        <v>0</v>
      </c>
      <c r="AO135" s="67"/>
      <c r="AP135" s="31">
        <v>1</v>
      </c>
      <c r="AQ135" s="32">
        <v>0</v>
      </c>
      <c r="AR135" s="32">
        <v>0</v>
      </c>
      <c r="AS135" s="33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60">
        <v>9750</v>
      </c>
      <c r="E136" s="61">
        <f t="shared" si="9"/>
        <v>0</v>
      </c>
      <c r="F136" s="10"/>
      <c r="G136" s="62">
        <v>0</v>
      </c>
      <c r="H136" s="60">
        <v>0</v>
      </c>
      <c r="I136" s="60">
        <v>0</v>
      </c>
      <c r="J136" s="63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3">
        <v>9750</v>
      </c>
      <c r="V136" s="60">
        <v>0</v>
      </c>
      <c r="W136" s="60">
        <v>0</v>
      </c>
      <c r="X136" s="60">
        <v>0</v>
      </c>
      <c r="Y136" s="64">
        <v>0</v>
      </c>
      <c r="Z136" s="10"/>
      <c r="AA136" s="64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60">
        <v>0</v>
      </c>
      <c r="AL136" s="60">
        <v>9750</v>
      </c>
      <c r="AM136" s="60">
        <v>0</v>
      </c>
      <c r="AN136" s="63">
        <v>0</v>
      </c>
      <c r="AO136" s="67"/>
      <c r="AP136" s="31">
        <v>0</v>
      </c>
      <c r="AQ136" s="32">
        <v>1</v>
      </c>
      <c r="AR136" s="32">
        <v>0</v>
      </c>
      <c r="AS136" s="33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60">
        <v>40920</v>
      </c>
      <c r="E137" s="61">
        <f t="shared" si="9"/>
        <v>0</v>
      </c>
      <c r="F137" s="10"/>
      <c r="G137" s="62">
        <v>23075</v>
      </c>
      <c r="H137" s="60">
        <v>0</v>
      </c>
      <c r="I137" s="60">
        <v>0</v>
      </c>
      <c r="J137" s="63">
        <v>0</v>
      </c>
      <c r="K137" s="60">
        <v>17845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3">
        <v>0</v>
      </c>
      <c r="V137" s="60">
        <v>0</v>
      </c>
      <c r="W137" s="60">
        <v>0</v>
      </c>
      <c r="X137" s="60">
        <v>0</v>
      </c>
      <c r="Y137" s="64">
        <v>0</v>
      </c>
      <c r="Z137" s="10"/>
      <c r="AA137" s="64">
        <v>40920</v>
      </c>
      <c r="AB137" s="10"/>
      <c r="AC137" s="61">
        <v>0</v>
      </c>
      <c r="AD137" s="61">
        <v>23075</v>
      </c>
      <c r="AE137" s="65">
        <v>0</v>
      </c>
      <c r="AF137" s="61">
        <v>17845</v>
      </c>
      <c r="AG137" s="66">
        <v>0</v>
      </c>
      <c r="AH137" s="65">
        <v>0</v>
      </c>
      <c r="AI137" s="66">
        <v>0</v>
      </c>
      <c r="AJ137" s="10"/>
      <c r="AK137" s="60">
        <v>23075</v>
      </c>
      <c r="AL137" s="60">
        <v>17845</v>
      </c>
      <c r="AM137" s="60">
        <v>0</v>
      </c>
      <c r="AN137" s="63">
        <v>0</v>
      </c>
      <c r="AO137" s="67"/>
      <c r="AP137" s="31">
        <v>0.56390518084066477</v>
      </c>
      <c r="AQ137" s="32">
        <v>0.43609481915933529</v>
      </c>
      <c r="AR137" s="32">
        <v>0</v>
      </c>
      <c r="AS137" s="33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60">
        <v>20460</v>
      </c>
      <c r="E138" s="61">
        <f t="shared" si="9"/>
        <v>0</v>
      </c>
      <c r="F138" s="10"/>
      <c r="G138" s="62">
        <v>11537</v>
      </c>
      <c r="H138" s="60">
        <v>0</v>
      </c>
      <c r="I138" s="60">
        <v>0</v>
      </c>
      <c r="J138" s="63">
        <v>0</v>
      </c>
      <c r="K138" s="60">
        <v>0</v>
      </c>
      <c r="L138" s="60">
        <v>8923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3">
        <v>0</v>
      </c>
      <c r="V138" s="60">
        <v>0</v>
      </c>
      <c r="W138" s="60">
        <v>0</v>
      </c>
      <c r="X138" s="60">
        <v>0</v>
      </c>
      <c r="Y138" s="64">
        <v>0</v>
      </c>
      <c r="Z138" s="10"/>
      <c r="AA138" s="64">
        <v>20460</v>
      </c>
      <c r="AB138" s="10"/>
      <c r="AC138" s="61">
        <v>0</v>
      </c>
      <c r="AD138" s="61">
        <v>11537</v>
      </c>
      <c r="AE138" s="65">
        <v>0</v>
      </c>
      <c r="AF138" s="61">
        <v>8923</v>
      </c>
      <c r="AG138" s="66">
        <v>0</v>
      </c>
      <c r="AH138" s="65">
        <v>0</v>
      </c>
      <c r="AI138" s="66">
        <v>0</v>
      </c>
      <c r="AJ138" s="10"/>
      <c r="AK138" s="60">
        <v>11537</v>
      </c>
      <c r="AL138" s="60">
        <v>8923</v>
      </c>
      <c r="AM138" s="60">
        <v>0</v>
      </c>
      <c r="AN138" s="63">
        <v>0</v>
      </c>
      <c r="AO138" s="67"/>
      <c r="AP138" s="31">
        <v>0.56388074291300094</v>
      </c>
      <c r="AQ138" s="32">
        <v>0.436119257086999</v>
      </c>
      <c r="AR138" s="32">
        <v>0</v>
      </c>
      <c r="AS138" s="33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60">
        <v>40000</v>
      </c>
      <c r="E139" s="61">
        <f t="shared" si="9"/>
        <v>0</v>
      </c>
      <c r="F139" s="10"/>
      <c r="G139" s="62">
        <v>0</v>
      </c>
      <c r="H139" s="60">
        <v>0</v>
      </c>
      <c r="I139" s="60">
        <v>0</v>
      </c>
      <c r="J139" s="63">
        <v>0</v>
      </c>
      <c r="K139" s="60">
        <v>0</v>
      </c>
      <c r="L139" s="60">
        <v>40000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3">
        <v>0</v>
      </c>
      <c r="V139" s="60">
        <v>0</v>
      </c>
      <c r="W139" s="60">
        <v>0</v>
      </c>
      <c r="X139" s="60">
        <v>0</v>
      </c>
      <c r="Y139" s="64">
        <v>0</v>
      </c>
      <c r="Z139" s="10"/>
      <c r="AA139" s="64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60">
        <v>0</v>
      </c>
      <c r="AL139" s="60">
        <v>40000</v>
      </c>
      <c r="AM139" s="60">
        <v>0</v>
      </c>
      <c r="AN139" s="63">
        <v>0</v>
      </c>
      <c r="AO139" s="67"/>
      <c r="AP139" s="31">
        <v>0</v>
      </c>
      <c r="AQ139" s="32">
        <v>1</v>
      </c>
      <c r="AR139" s="32">
        <v>0</v>
      </c>
      <c r="AS139" s="33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60">
        <v>10795</v>
      </c>
      <c r="E140" s="61">
        <f t="shared" si="9"/>
        <v>0</v>
      </c>
      <c r="F140" s="10"/>
      <c r="G140" s="62">
        <v>0</v>
      </c>
      <c r="H140" s="60">
        <v>0</v>
      </c>
      <c r="I140" s="60">
        <v>0</v>
      </c>
      <c r="J140" s="63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10795</v>
      </c>
      <c r="T140" s="60">
        <v>0</v>
      </c>
      <c r="U140" s="63">
        <v>0</v>
      </c>
      <c r="V140" s="60">
        <v>0</v>
      </c>
      <c r="W140" s="60">
        <v>0</v>
      </c>
      <c r="X140" s="60">
        <v>0</v>
      </c>
      <c r="Y140" s="64">
        <v>0</v>
      </c>
      <c r="Z140" s="10"/>
      <c r="AA140" s="64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60">
        <v>0</v>
      </c>
      <c r="AL140" s="60">
        <v>10795</v>
      </c>
      <c r="AM140" s="60">
        <v>0</v>
      </c>
      <c r="AN140" s="63">
        <v>0</v>
      </c>
      <c r="AO140" s="67"/>
      <c r="AP140" s="31">
        <v>0</v>
      </c>
      <c r="AQ140" s="32">
        <v>1</v>
      </c>
      <c r="AR140" s="32">
        <v>0</v>
      </c>
      <c r="AS140" s="33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60">
        <v>3975</v>
      </c>
      <c r="E141" s="61">
        <f t="shared" si="9"/>
        <v>0</v>
      </c>
      <c r="F141" s="10"/>
      <c r="G141" s="62">
        <v>0</v>
      </c>
      <c r="H141" s="60">
        <v>0</v>
      </c>
      <c r="I141" s="60">
        <v>0</v>
      </c>
      <c r="J141" s="63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3975</v>
      </c>
      <c r="S141" s="60">
        <v>0</v>
      </c>
      <c r="T141" s="60">
        <v>0</v>
      </c>
      <c r="U141" s="63">
        <v>0</v>
      </c>
      <c r="V141" s="60">
        <v>0</v>
      </c>
      <c r="W141" s="60">
        <v>0</v>
      </c>
      <c r="X141" s="60">
        <v>0</v>
      </c>
      <c r="Y141" s="64">
        <v>0</v>
      </c>
      <c r="Z141" s="10"/>
      <c r="AA141" s="64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60">
        <v>0</v>
      </c>
      <c r="AL141" s="60">
        <v>3975</v>
      </c>
      <c r="AM141" s="60">
        <v>0</v>
      </c>
      <c r="AN141" s="63">
        <v>0</v>
      </c>
      <c r="AO141" s="67"/>
      <c r="AP141" s="31">
        <v>0</v>
      </c>
      <c r="AQ141" s="32">
        <v>1</v>
      </c>
      <c r="AR141" s="32">
        <v>0</v>
      </c>
      <c r="AS141" s="33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60">
        <v>8225</v>
      </c>
      <c r="E142" s="61">
        <f t="shared" si="9"/>
        <v>0</v>
      </c>
      <c r="F142" s="10"/>
      <c r="G142" s="62">
        <v>0</v>
      </c>
      <c r="H142" s="60">
        <v>0</v>
      </c>
      <c r="I142" s="60">
        <v>0</v>
      </c>
      <c r="J142" s="63">
        <v>0</v>
      </c>
      <c r="K142" s="60">
        <v>8225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3">
        <v>0</v>
      </c>
      <c r="V142" s="60">
        <v>0</v>
      </c>
      <c r="W142" s="60">
        <v>0</v>
      </c>
      <c r="X142" s="60">
        <v>0</v>
      </c>
      <c r="Y142" s="64">
        <v>0</v>
      </c>
      <c r="Z142" s="10"/>
      <c r="AA142" s="64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60">
        <v>0</v>
      </c>
      <c r="AL142" s="60">
        <v>8225</v>
      </c>
      <c r="AM142" s="60">
        <v>0</v>
      </c>
      <c r="AN142" s="63">
        <v>0</v>
      </c>
      <c r="AO142" s="67"/>
      <c r="AP142" s="31">
        <v>0</v>
      </c>
      <c r="AQ142" s="32">
        <v>1</v>
      </c>
      <c r="AR142" s="32">
        <v>0</v>
      </c>
      <c r="AS142" s="33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60">
        <v>3413</v>
      </c>
      <c r="E143" s="61">
        <f t="shared" si="9"/>
        <v>0</v>
      </c>
      <c r="F143" s="10"/>
      <c r="G143" s="62">
        <v>0</v>
      </c>
      <c r="H143" s="60">
        <v>0</v>
      </c>
      <c r="I143" s="60">
        <v>0</v>
      </c>
      <c r="J143" s="63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3413</v>
      </c>
      <c r="S143" s="60">
        <v>0</v>
      </c>
      <c r="T143" s="60">
        <v>0</v>
      </c>
      <c r="U143" s="63">
        <v>0</v>
      </c>
      <c r="V143" s="60">
        <v>0</v>
      </c>
      <c r="W143" s="60">
        <v>0</v>
      </c>
      <c r="X143" s="60">
        <v>0</v>
      </c>
      <c r="Y143" s="64">
        <v>0</v>
      </c>
      <c r="Z143" s="10"/>
      <c r="AA143" s="64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60">
        <v>0</v>
      </c>
      <c r="AL143" s="60">
        <v>3413</v>
      </c>
      <c r="AM143" s="60">
        <v>0</v>
      </c>
      <c r="AN143" s="63">
        <v>0</v>
      </c>
      <c r="AO143" s="67"/>
      <c r="AP143" s="31">
        <v>0</v>
      </c>
      <c r="AQ143" s="32">
        <v>1</v>
      </c>
      <c r="AR143" s="32">
        <v>0</v>
      </c>
      <c r="AS143" s="33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60">
        <v>5115</v>
      </c>
      <c r="E144" s="61">
        <f t="shared" si="9"/>
        <v>0</v>
      </c>
      <c r="F144" s="10"/>
      <c r="G144" s="62">
        <v>5115</v>
      </c>
      <c r="H144" s="60">
        <v>0</v>
      </c>
      <c r="I144" s="60">
        <v>0</v>
      </c>
      <c r="J144" s="63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3">
        <v>0</v>
      </c>
      <c r="V144" s="60">
        <v>0</v>
      </c>
      <c r="W144" s="60">
        <v>0</v>
      </c>
      <c r="X144" s="60">
        <v>0</v>
      </c>
      <c r="Y144" s="64">
        <v>0</v>
      </c>
      <c r="Z144" s="10"/>
      <c r="AA144" s="64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60">
        <v>5115</v>
      </c>
      <c r="AL144" s="60">
        <v>0</v>
      </c>
      <c r="AM144" s="60">
        <v>0</v>
      </c>
      <c r="AN144" s="63">
        <v>0</v>
      </c>
      <c r="AO144" s="67"/>
      <c r="AP144" s="31">
        <v>1</v>
      </c>
      <c r="AQ144" s="32">
        <v>0</v>
      </c>
      <c r="AR144" s="32">
        <v>0</v>
      </c>
      <c r="AS144" s="33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60">
        <v>30690</v>
      </c>
      <c r="E145" s="61">
        <f t="shared" si="9"/>
        <v>0</v>
      </c>
      <c r="F145" s="10"/>
      <c r="G145" s="62">
        <v>17300</v>
      </c>
      <c r="H145" s="60">
        <v>0</v>
      </c>
      <c r="I145" s="60">
        <v>0</v>
      </c>
      <c r="J145" s="63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45</v>
      </c>
      <c r="U145" s="63">
        <v>13345</v>
      </c>
      <c r="V145" s="60">
        <v>0</v>
      </c>
      <c r="W145" s="60">
        <v>0</v>
      </c>
      <c r="X145" s="60">
        <v>0</v>
      </c>
      <c r="Y145" s="64">
        <v>0</v>
      </c>
      <c r="Z145" s="10"/>
      <c r="AA145" s="64">
        <v>30690</v>
      </c>
      <c r="AB145" s="10"/>
      <c r="AC145" s="61">
        <v>0</v>
      </c>
      <c r="AD145" s="61">
        <v>17300</v>
      </c>
      <c r="AE145" s="65">
        <v>0</v>
      </c>
      <c r="AF145" s="61">
        <v>0</v>
      </c>
      <c r="AG145" s="66">
        <v>13390</v>
      </c>
      <c r="AH145" s="65">
        <v>0</v>
      </c>
      <c r="AI145" s="66">
        <v>0</v>
      </c>
      <c r="AJ145" s="10"/>
      <c r="AK145" s="60">
        <v>17300</v>
      </c>
      <c r="AL145" s="60">
        <v>13390</v>
      </c>
      <c r="AM145" s="60">
        <v>0</v>
      </c>
      <c r="AN145" s="63">
        <v>0</v>
      </c>
      <c r="AO145" s="67"/>
      <c r="AP145" s="31">
        <v>0.56370153144346691</v>
      </c>
      <c r="AQ145" s="32">
        <v>0.43629846855653309</v>
      </c>
      <c r="AR145" s="32">
        <v>0</v>
      </c>
      <c r="AS145" s="33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60">
        <v>50000</v>
      </c>
      <c r="E146" s="61">
        <f t="shared" si="9"/>
        <v>0</v>
      </c>
      <c r="F146" s="10"/>
      <c r="G146" s="62">
        <v>28195</v>
      </c>
      <c r="H146" s="60">
        <v>0</v>
      </c>
      <c r="I146" s="60">
        <v>0</v>
      </c>
      <c r="J146" s="63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1462</v>
      </c>
      <c r="U146" s="63">
        <v>20343</v>
      </c>
      <c r="V146" s="60">
        <v>0</v>
      </c>
      <c r="W146" s="60">
        <v>0</v>
      </c>
      <c r="X146" s="60">
        <v>0</v>
      </c>
      <c r="Y146" s="64">
        <v>0</v>
      </c>
      <c r="Z146" s="10"/>
      <c r="AA146" s="64">
        <v>50000</v>
      </c>
      <c r="AB146" s="10"/>
      <c r="AC146" s="61">
        <v>0</v>
      </c>
      <c r="AD146" s="61">
        <v>28195</v>
      </c>
      <c r="AE146" s="65">
        <v>0</v>
      </c>
      <c r="AF146" s="61">
        <v>0</v>
      </c>
      <c r="AG146" s="66">
        <v>21805</v>
      </c>
      <c r="AH146" s="65">
        <v>0</v>
      </c>
      <c r="AI146" s="66">
        <v>0</v>
      </c>
      <c r="AJ146" s="10"/>
      <c r="AK146" s="60">
        <v>28195</v>
      </c>
      <c r="AL146" s="60">
        <v>21805</v>
      </c>
      <c r="AM146" s="60">
        <v>0</v>
      </c>
      <c r="AN146" s="63">
        <v>0</v>
      </c>
      <c r="AO146" s="67"/>
      <c r="AP146" s="31">
        <v>0.56389999999999996</v>
      </c>
      <c r="AQ146" s="32">
        <v>0.43609999999999999</v>
      </c>
      <c r="AR146" s="32">
        <v>0</v>
      </c>
      <c r="AS146" s="33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60">
        <v>25575</v>
      </c>
      <c r="E147" s="61">
        <f t="shared" si="9"/>
        <v>0</v>
      </c>
      <c r="F147" s="10"/>
      <c r="G147" s="62">
        <v>14422</v>
      </c>
      <c r="H147" s="60">
        <v>0</v>
      </c>
      <c r="I147" s="60">
        <v>0</v>
      </c>
      <c r="J147" s="63">
        <v>0</v>
      </c>
      <c r="K147" s="60">
        <v>11153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3">
        <v>0</v>
      </c>
      <c r="V147" s="60">
        <v>0</v>
      </c>
      <c r="W147" s="60">
        <v>0</v>
      </c>
      <c r="X147" s="60">
        <v>0</v>
      </c>
      <c r="Y147" s="64">
        <v>0</v>
      </c>
      <c r="Z147" s="10"/>
      <c r="AA147" s="64">
        <v>25575</v>
      </c>
      <c r="AB147" s="10"/>
      <c r="AC147" s="61">
        <v>0</v>
      </c>
      <c r="AD147" s="61">
        <v>14422</v>
      </c>
      <c r="AE147" s="65">
        <v>0</v>
      </c>
      <c r="AF147" s="61">
        <v>11153</v>
      </c>
      <c r="AG147" s="66">
        <v>0</v>
      </c>
      <c r="AH147" s="65">
        <v>0</v>
      </c>
      <c r="AI147" s="66">
        <v>0</v>
      </c>
      <c r="AJ147" s="10"/>
      <c r="AK147" s="60">
        <v>14422</v>
      </c>
      <c r="AL147" s="60">
        <v>11153</v>
      </c>
      <c r="AM147" s="60">
        <v>0</v>
      </c>
      <c r="AN147" s="63">
        <v>0</v>
      </c>
      <c r="AO147" s="67"/>
      <c r="AP147" s="31">
        <v>0.56391006842619751</v>
      </c>
      <c r="AQ147" s="32">
        <v>0.43608993157380255</v>
      </c>
      <c r="AR147" s="32">
        <v>0</v>
      </c>
      <c r="AS147" s="33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60">
        <v>12276</v>
      </c>
      <c r="E148" s="61">
        <f t="shared" si="9"/>
        <v>362</v>
      </c>
      <c r="F148" s="10"/>
      <c r="G148" s="62">
        <v>6922</v>
      </c>
      <c r="H148" s="60">
        <v>0</v>
      </c>
      <c r="I148" s="60">
        <v>0</v>
      </c>
      <c r="J148" s="63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697</v>
      </c>
      <c r="U148" s="63">
        <v>4295</v>
      </c>
      <c r="V148" s="60">
        <v>0</v>
      </c>
      <c r="W148" s="60">
        <v>0</v>
      </c>
      <c r="X148" s="60">
        <v>0</v>
      </c>
      <c r="Y148" s="64">
        <v>0</v>
      </c>
      <c r="Z148" s="10"/>
      <c r="AA148" s="64">
        <v>11914</v>
      </c>
      <c r="AB148" s="10"/>
      <c r="AC148" s="61">
        <v>0</v>
      </c>
      <c r="AD148" s="61">
        <v>6922</v>
      </c>
      <c r="AE148" s="65">
        <v>0</v>
      </c>
      <c r="AF148" s="61">
        <v>0</v>
      </c>
      <c r="AG148" s="66">
        <v>4992</v>
      </c>
      <c r="AH148" s="65">
        <v>0</v>
      </c>
      <c r="AI148" s="66">
        <v>0</v>
      </c>
      <c r="AJ148" s="10"/>
      <c r="AK148" s="60">
        <v>6922</v>
      </c>
      <c r="AL148" s="60">
        <v>4992</v>
      </c>
      <c r="AM148" s="60">
        <v>0</v>
      </c>
      <c r="AN148" s="63">
        <v>0</v>
      </c>
      <c r="AO148" s="67"/>
      <c r="AP148" s="31">
        <v>0.56386445096122517</v>
      </c>
      <c r="AQ148" s="32">
        <v>0.40664711632453571</v>
      </c>
      <c r="AR148" s="32">
        <v>0</v>
      </c>
      <c r="AS148" s="33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60">
        <v>409</v>
      </c>
      <c r="E149" s="61">
        <f t="shared" si="9"/>
        <v>0</v>
      </c>
      <c r="F149" s="10"/>
      <c r="G149" s="62">
        <v>0</v>
      </c>
      <c r="H149" s="60">
        <v>0</v>
      </c>
      <c r="I149" s="60">
        <v>0</v>
      </c>
      <c r="J149" s="63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3">
        <v>409</v>
      </c>
      <c r="V149" s="60">
        <v>0</v>
      </c>
      <c r="W149" s="60">
        <v>0</v>
      </c>
      <c r="X149" s="60">
        <v>0</v>
      </c>
      <c r="Y149" s="64">
        <v>0</v>
      </c>
      <c r="Z149" s="10"/>
      <c r="AA149" s="64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60">
        <v>0</v>
      </c>
      <c r="AL149" s="60">
        <v>409</v>
      </c>
      <c r="AM149" s="60">
        <v>0</v>
      </c>
      <c r="AN149" s="63">
        <v>0</v>
      </c>
      <c r="AO149" s="67"/>
      <c r="AP149" s="31">
        <v>0</v>
      </c>
      <c r="AQ149" s="32">
        <v>1</v>
      </c>
      <c r="AR149" s="32">
        <v>0</v>
      </c>
      <c r="AS149" s="33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60">
        <v>176731</v>
      </c>
      <c r="E150" s="61">
        <f t="shared" si="9"/>
        <v>5194</v>
      </c>
      <c r="F150" s="10"/>
      <c r="G150" s="62">
        <v>99661</v>
      </c>
      <c r="H150" s="60">
        <v>0</v>
      </c>
      <c r="I150" s="60">
        <v>0</v>
      </c>
      <c r="J150" s="63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10027</v>
      </c>
      <c r="U150" s="63">
        <v>61849</v>
      </c>
      <c r="V150" s="60">
        <v>0</v>
      </c>
      <c r="W150" s="60">
        <v>0</v>
      </c>
      <c r="X150" s="60">
        <v>0</v>
      </c>
      <c r="Y150" s="64">
        <v>0</v>
      </c>
      <c r="Z150" s="10"/>
      <c r="AA150" s="64">
        <v>171537</v>
      </c>
      <c r="AB150" s="10"/>
      <c r="AC150" s="61">
        <v>0</v>
      </c>
      <c r="AD150" s="61">
        <v>99661</v>
      </c>
      <c r="AE150" s="65">
        <v>0</v>
      </c>
      <c r="AF150" s="61">
        <v>0</v>
      </c>
      <c r="AG150" s="66">
        <v>71876</v>
      </c>
      <c r="AH150" s="65">
        <v>0</v>
      </c>
      <c r="AI150" s="66">
        <v>0</v>
      </c>
      <c r="AJ150" s="10"/>
      <c r="AK150" s="60">
        <v>99661</v>
      </c>
      <c r="AL150" s="60">
        <v>71876</v>
      </c>
      <c r="AM150" s="60">
        <v>0</v>
      </c>
      <c r="AN150" s="63">
        <v>0</v>
      </c>
      <c r="AO150" s="67"/>
      <c r="AP150" s="31">
        <v>0.56391351828485103</v>
      </c>
      <c r="AQ150" s="32">
        <v>0.40669718385569031</v>
      </c>
      <c r="AR150" s="32">
        <v>0</v>
      </c>
      <c r="AS150" s="33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60">
        <v>1490</v>
      </c>
      <c r="E151" s="61">
        <f t="shared" si="9"/>
        <v>0</v>
      </c>
      <c r="F151" s="10"/>
      <c r="G151" s="62">
        <v>835</v>
      </c>
      <c r="H151" s="60">
        <v>0</v>
      </c>
      <c r="I151" s="60">
        <v>0</v>
      </c>
      <c r="J151" s="63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3">
        <v>655</v>
      </c>
      <c r="V151" s="60">
        <v>0</v>
      </c>
      <c r="W151" s="60">
        <v>0</v>
      </c>
      <c r="X151" s="60">
        <v>0</v>
      </c>
      <c r="Y151" s="64">
        <v>0</v>
      </c>
      <c r="Z151" s="10"/>
      <c r="AA151" s="64">
        <v>1490</v>
      </c>
      <c r="AB151" s="10"/>
      <c r="AC151" s="61">
        <v>0</v>
      </c>
      <c r="AD151" s="61">
        <v>835</v>
      </c>
      <c r="AE151" s="65">
        <v>0</v>
      </c>
      <c r="AF151" s="61">
        <v>0</v>
      </c>
      <c r="AG151" s="66">
        <v>655</v>
      </c>
      <c r="AH151" s="65">
        <v>0</v>
      </c>
      <c r="AI151" s="66">
        <v>0</v>
      </c>
      <c r="AJ151" s="10"/>
      <c r="AK151" s="60">
        <v>835</v>
      </c>
      <c r="AL151" s="60">
        <v>655</v>
      </c>
      <c r="AM151" s="60">
        <v>0</v>
      </c>
      <c r="AN151" s="63">
        <v>0</v>
      </c>
      <c r="AO151" s="67"/>
      <c r="AP151" s="31">
        <v>0.56040268456375841</v>
      </c>
      <c r="AQ151" s="32">
        <v>0.43959731543624159</v>
      </c>
      <c r="AR151" s="32">
        <v>0</v>
      </c>
      <c r="AS151" s="33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908459</v>
      </c>
      <c r="E152" s="94">
        <f>SUM(E128:E151)</f>
        <v>5959</v>
      </c>
      <c r="F152" s="10"/>
      <c r="G152" s="95">
        <f t="shared" ref="G152:Y152" si="10">SUM(G128:G151)</f>
        <v>384376</v>
      </c>
      <c r="H152" s="94">
        <f t="shared" si="10"/>
        <v>0</v>
      </c>
      <c r="I152" s="94">
        <f t="shared" si="10"/>
        <v>249191</v>
      </c>
      <c r="J152" s="96">
        <f t="shared" si="10"/>
        <v>0</v>
      </c>
      <c r="K152" s="94">
        <f t="shared" si="10"/>
        <v>38208</v>
      </c>
      <c r="L152" s="94">
        <f t="shared" si="10"/>
        <v>58407</v>
      </c>
      <c r="M152" s="94">
        <f t="shared" si="10"/>
        <v>6943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12979</v>
      </c>
      <c r="U152" s="96">
        <f t="shared" si="10"/>
        <v>134213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902500</v>
      </c>
      <c r="AB152" s="10"/>
      <c r="AC152" s="94">
        <f t="shared" ref="AC152:AI152" si="11">SUM(AC128:AC151)</f>
        <v>249191</v>
      </c>
      <c r="AD152" s="94">
        <f t="shared" si="11"/>
        <v>384376</v>
      </c>
      <c r="AE152" s="95">
        <f t="shared" si="11"/>
        <v>7388</v>
      </c>
      <c r="AF152" s="94">
        <f t="shared" si="11"/>
        <v>114353</v>
      </c>
      <c r="AG152" s="96">
        <f t="shared" si="11"/>
        <v>147192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633567</v>
      </c>
      <c r="AL152" s="94">
        <f>SUM(AL128:AL151)</f>
        <v>268933</v>
      </c>
      <c r="AM152" s="94">
        <f>SUM(AM128:AM151)</f>
        <v>0</v>
      </c>
      <c r="AN152" s="96">
        <f>SUM(AN128:AN151)</f>
        <v>0</v>
      </c>
      <c r="AO152" s="93"/>
      <c r="AP152" s="86"/>
      <c r="AQ152" s="87"/>
      <c r="AR152" s="87"/>
      <c r="AS152" s="88"/>
      <c r="AT152" s="10"/>
    </row>
    <row r="153" spans="1:46" x14ac:dyDescent="0.25">
      <c r="A153" s="69"/>
      <c r="C153" s="10"/>
      <c r="D153" s="60"/>
      <c r="E153" s="61"/>
      <c r="F153" s="10"/>
      <c r="G153" s="62"/>
      <c r="H153" s="60"/>
      <c r="I153" s="60"/>
      <c r="J153" s="63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3"/>
      <c r="V153" s="60"/>
      <c r="W153" s="60"/>
      <c r="X153" s="60"/>
      <c r="Y153" s="64"/>
      <c r="Z153" s="10"/>
      <c r="AA153" s="64"/>
      <c r="AB153" s="10"/>
      <c r="AC153" s="61"/>
      <c r="AD153" s="61"/>
      <c r="AE153" s="65"/>
      <c r="AF153" s="61"/>
      <c r="AG153" s="66"/>
      <c r="AH153" s="65"/>
      <c r="AI153" s="66"/>
      <c r="AJ153" s="10"/>
      <c r="AK153" s="60"/>
      <c r="AL153" s="60"/>
      <c r="AM153" s="60"/>
      <c r="AN153" s="63"/>
      <c r="AO153" s="67"/>
      <c r="AP153" s="31"/>
      <c r="AS153" s="33"/>
      <c r="AT153" s="10"/>
    </row>
    <row r="154" spans="1:46" x14ac:dyDescent="0.25">
      <c r="A154" s="72" t="s">
        <v>223</v>
      </c>
      <c r="C154" s="10"/>
      <c r="D154" s="60"/>
      <c r="E154" s="61"/>
      <c r="F154" s="10"/>
      <c r="G154" s="62"/>
      <c r="H154" s="60"/>
      <c r="I154" s="60"/>
      <c r="J154" s="63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3"/>
      <c r="V154" s="60"/>
      <c r="W154" s="60"/>
      <c r="X154" s="60"/>
      <c r="Y154" s="64"/>
      <c r="Z154" s="10"/>
      <c r="AA154" s="64"/>
      <c r="AB154" s="10"/>
      <c r="AC154" s="61"/>
      <c r="AD154" s="61"/>
      <c r="AE154" s="65"/>
      <c r="AF154" s="61"/>
      <c r="AG154" s="66"/>
      <c r="AH154" s="65"/>
      <c r="AI154" s="66"/>
      <c r="AJ154" s="10"/>
      <c r="AK154" s="60"/>
      <c r="AL154" s="60"/>
      <c r="AM154" s="60"/>
      <c r="AN154" s="63"/>
      <c r="AO154" s="67"/>
      <c r="AP154" s="31"/>
      <c r="AS154" s="33"/>
      <c r="AT154" s="10"/>
    </row>
    <row r="155" spans="1:46" x14ac:dyDescent="0.25">
      <c r="A155" s="69" t="s">
        <v>224</v>
      </c>
      <c r="B155" s="1" t="s">
        <v>225</v>
      </c>
      <c r="C155" s="10"/>
      <c r="D155" s="60">
        <v>1951</v>
      </c>
      <c r="E155" s="61">
        <f t="shared" ref="E155:E180" si="12">D155-SUM(G155:Y155)</f>
        <v>0</v>
      </c>
      <c r="F155" s="10"/>
      <c r="G155" s="62">
        <v>494</v>
      </c>
      <c r="H155" s="60">
        <v>1292</v>
      </c>
      <c r="I155" s="60">
        <v>0</v>
      </c>
      <c r="J155" s="63">
        <v>0</v>
      </c>
      <c r="K155" s="60">
        <v>137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3</v>
      </c>
      <c r="S155" s="60">
        <v>0</v>
      </c>
      <c r="T155" s="60">
        <v>0</v>
      </c>
      <c r="U155" s="63">
        <v>25</v>
      </c>
      <c r="V155" s="60">
        <v>0</v>
      </c>
      <c r="W155" s="60">
        <v>0</v>
      </c>
      <c r="X155" s="60">
        <v>0</v>
      </c>
      <c r="Y155" s="64">
        <v>0</v>
      </c>
      <c r="Z155" s="10"/>
      <c r="AA155" s="64">
        <v>1951</v>
      </c>
      <c r="AB155" s="10"/>
      <c r="AC155" s="61">
        <v>1292</v>
      </c>
      <c r="AD155" s="61">
        <v>494</v>
      </c>
      <c r="AE155" s="65">
        <v>3</v>
      </c>
      <c r="AF155" s="61">
        <v>137</v>
      </c>
      <c r="AG155" s="66">
        <v>25</v>
      </c>
      <c r="AH155" s="65">
        <v>0</v>
      </c>
      <c r="AI155" s="66">
        <v>0</v>
      </c>
      <c r="AJ155" s="10"/>
      <c r="AK155" s="60">
        <v>1786</v>
      </c>
      <c r="AL155" s="60">
        <v>165</v>
      </c>
      <c r="AM155" s="60">
        <v>0</v>
      </c>
      <c r="AN155" s="63">
        <v>0</v>
      </c>
      <c r="AO155" s="67"/>
      <c r="AP155" s="31">
        <v>0.91542798564838546</v>
      </c>
      <c r="AQ155" s="32">
        <v>8.4572014351614558E-2</v>
      </c>
      <c r="AR155" s="32">
        <v>0</v>
      </c>
      <c r="AS155" s="33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60">
        <v>1329</v>
      </c>
      <c r="E156" s="61">
        <f t="shared" si="12"/>
        <v>0</v>
      </c>
      <c r="F156" s="10"/>
      <c r="G156" s="62">
        <v>74</v>
      </c>
      <c r="H156" s="60">
        <v>1255</v>
      </c>
      <c r="I156" s="60">
        <v>0</v>
      </c>
      <c r="J156" s="63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3">
        <v>0</v>
      </c>
      <c r="V156" s="60">
        <v>0</v>
      </c>
      <c r="W156" s="60">
        <v>0</v>
      </c>
      <c r="X156" s="60">
        <v>0</v>
      </c>
      <c r="Y156" s="64">
        <v>0</v>
      </c>
      <c r="Z156" s="10"/>
      <c r="AA156" s="64">
        <v>1329</v>
      </c>
      <c r="AB156" s="10"/>
      <c r="AC156" s="61">
        <v>1255</v>
      </c>
      <c r="AD156" s="61">
        <v>74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60">
        <v>1329</v>
      </c>
      <c r="AL156" s="60">
        <v>0</v>
      </c>
      <c r="AM156" s="60">
        <v>0</v>
      </c>
      <c r="AN156" s="63">
        <v>0</v>
      </c>
      <c r="AO156" s="67"/>
      <c r="AP156" s="31">
        <v>1</v>
      </c>
      <c r="AQ156" s="32">
        <v>0</v>
      </c>
      <c r="AR156" s="32">
        <v>0</v>
      </c>
      <c r="AS156" s="33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60">
        <v>929</v>
      </c>
      <c r="E157" s="61">
        <f t="shared" si="12"/>
        <v>0</v>
      </c>
      <c r="F157" s="10"/>
      <c r="G157" s="62">
        <v>452</v>
      </c>
      <c r="H157" s="60">
        <v>429</v>
      </c>
      <c r="I157" s="60">
        <v>0</v>
      </c>
      <c r="J157" s="63">
        <v>0</v>
      </c>
      <c r="K157" s="60">
        <v>48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3">
        <v>0</v>
      </c>
      <c r="V157" s="60">
        <v>0</v>
      </c>
      <c r="W157" s="60">
        <v>0</v>
      </c>
      <c r="X157" s="60">
        <v>0</v>
      </c>
      <c r="Y157" s="64">
        <v>0</v>
      </c>
      <c r="Z157" s="10"/>
      <c r="AA157" s="64">
        <v>929</v>
      </c>
      <c r="AB157" s="10"/>
      <c r="AC157" s="61">
        <v>429</v>
      </c>
      <c r="AD157" s="61">
        <v>452</v>
      </c>
      <c r="AE157" s="65">
        <v>0</v>
      </c>
      <c r="AF157" s="61">
        <v>48</v>
      </c>
      <c r="AG157" s="66">
        <v>0</v>
      </c>
      <c r="AH157" s="65">
        <v>0</v>
      </c>
      <c r="AI157" s="66">
        <v>0</v>
      </c>
      <c r="AJ157" s="10"/>
      <c r="AK157" s="60">
        <v>881</v>
      </c>
      <c r="AL157" s="60">
        <v>48</v>
      </c>
      <c r="AM157" s="60">
        <v>0</v>
      </c>
      <c r="AN157" s="63">
        <v>0</v>
      </c>
      <c r="AO157" s="67"/>
      <c r="AP157" s="31">
        <v>0.94833153928955871</v>
      </c>
      <c r="AQ157" s="32">
        <v>5.1668460710441337E-2</v>
      </c>
      <c r="AR157" s="32">
        <v>0</v>
      </c>
      <c r="AS157" s="33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60">
        <v>770</v>
      </c>
      <c r="E158" s="61">
        <f t="shared" si="12"/>
        <v>0</v>
      </c>
      <c r="F158" s="10"/>
      <c r="G158" s="62">
        <v>0</v>
      </c>
      <c r="H158" s="60">
        <v>0</v>
      </c>
      <c r="I158" s="60">
        <v>0</v>
      </c>
      <c r="J158" s="63">
        <v>0</v>
      </c>
      <c r="K158" s="60">
        <v>735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35</v>
      </c>
      <c r="S158" s="60">
        <v>0</v>
      </c>
      <c r="T158" s="60">
        <v>0</v>
      </c>
      <c r="U158" s="63">
        <v>0</v>
      </c>
      <c r="V158" s="60">
        <v>0</v>
      </c>
      <c r="W158" s="60">
        <v>0</v>
      </c>
      <c r="X158" s="60">
        <v>0</v>
      </c>
      <c r="Y158" s="64">
        <v>0</v>
      </c>
      <c r="Z158" s="10"/>
      <c r="AA158" s="64">
        <v>770</v>
      </c>
      <c r="AB158" s="10"/>
      <c r="AC158" s="61">
        <v>0</v>
      </c>
      <c r="AD158" s="61">
        <v>0</v>
      </c>
      <c r="AE158" s="65">
        <v>35</v>
      </c>
      <c r="AF158" s="61">
        <v>735</v>
      </c>
      <c r="AG158" s="66">
        <v>0</v>
      </c>
      <c r="AH158" s="65">
        <v>0</v>
      </c>
      <c r="AI158" s="66">
        <v>0</v>
      </c>
      <c r="AJ158" s="10"/>
      <c r="AK158" s="60">
        <v>0</v>
      </c>
      <c r="AL158" s="60">
        <v>770</v>
      </c>
      <c r="AM158" s="60">
        <v>0</v>
      </c>
      <c r="AN158" s="63">
        <v>0</v>
      </c>
      <c r="AO158" s="67"/>
      <c r="AP158" s="31">
        <v>0</v>
      </c>
      <c r="AQ158" s="32">
        <v>1</v>
      </c>
      <c r="AR158" s="32">
        <v>0</v>
      </c>
      <c r="AS158" s="33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60">
        <v>2709</v>
      </c>
      <c r="E159" s="61">
        <f t="shared" si="12"/>
        <v>0</v>
      </c>
      <c r="F159" s="10"/>
      <c r="G159" s="62">
        <v>964</v>
      </c>
      <c r="H159" s="60">
        <v>1742</v>
      </c>
      <c r="I159" s="60">
        <v>0</v>
      </c>
      <c r="J159" s="63">
        <v>0</v>
      </c>
      <c r="K159" s="60">
        <v>3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3">
        <v>0</v>
      </c>
      <c r="V159" s="60">
        <v>0</v>
      </c>
      <c r="W159" s="60">
        <v>0</v>
      </c>
      <c r="X159" s="60">
        <v>0</v>
      </c>
      <c r="Y159" s="64">
        <v>0</v>
      </c>
      <c r="Z159" s="10"/>
      <c r="AA159" s="64">
        <v>2709</v>
      </c>
      <c r="AB159" s="10"/>
      <c r="AC159" s="61">
        <v>1742</v>
      </c>
      <c r="AD159" s="61">
        <v>964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60">
        <v>2706</v>
      </c>
      <c r="AL159" s="60">
        <v>3</v>
      </c>
      <c r="AM159" s="60">
        <v>0</v>
      </c>
      <c r="AN159" s="63">
        <v>0</v>
      </c>
      <c r="AO159" s="67"/>
      <c r="AP159" s="31">
        <v>0.99889258028792915</v>
      </c>
      <c r="AQ159" s="32">
        <v>1.1074197120708748E-3</v>
      </c>
      <c r="AR159" s="32">
        <v>0</v>
      </c>
      <c r="AS159" s="33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60">
        <v>1446</v>
      </c>
      <c r="E160" s="61">
        <f t="shared" si="12"/>
        <v>0</v>
      </c>
      <c r="F160" s="10"/>
      <c r="G160" s="62">
        <v>1256</v>
      </c>
      <c r="H160" s="60">
        <v>0</v>
      </c>
      <c r="I160" s="60">
        <v>0</v>
      </c>
      <c r="J160" s="63">
        <v>0</v>
      </c>
      <c r="K160" s="60">
        <v>190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3">
        <v>0</v>
      </c>
      <c r="V160" s="60">
        <v>0</v>
      </c>
      <c r="W160" s="60">
        <v>0</v>
      </c>
      <c r="X160" s="60">
        <v>0</v>
      </c>
      <c r="Y160" s="64">
        <v>0</v>
      </c>
      <c r="Z160" s="10"/>
      <c r="AA160" s="64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60">
        <v>1256</v>
      </c>
      <c r="AL160" s="60">
        <v>190</v>
      </c>
      <c r="AM160" s="60">
        <v>0</v>
      </c>
      <c r="AN160" s="63">
        <v>0</v>
      </c>
      <c r="AO160" s="67"/>
      <c r="AP160" s="31">
        <v>0.86860304287690182</v>
      </c>
      <c r="AQ160" s="32">
        <v>0.13139695712309821</v>
      </c>
      <c r="AR160" s="32">
        <v>0</v>
      </c>
      <c r="AS160" s="33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60">
        <v>106</v>
      </c>
      <c r="E161" s="61">
        <f t="shared" si="12"/>
        <v>0</v>
      </c>
      <c r="F161" s="10"/>
      <c r="G161" s="62">
        <v>106</v>
      </c>
      <c r="H161" s="60">
        <v>0</v>
      </c>
      <c r="I161" s="60">
        <v>0</v>
      </c>
      <c r="J161" s="63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3">
        <v>0</v>
      </c>
      <c r="V161" s="60">
        <v>0</v>
      </c>
      <c r="W161" s="60">
        <v>0</v>
      </c>
      <c r="X161" s="60">
        <v>0</v>
      </c>
      <c r="Y161" s="64">
        <v>0</v>
      </c>
      <c r="Z161" s="10"/>
      <c r="AA161" s="64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60">
        <v>106</v>
      </c>
      <c r="AL161" s="60">
        <v>0</v>
      </c>
      <c r="AM161" s="60">
        <v>0</v>
      </c>
      <c r="AN161" s="63">
        <v>0</v>
      </c>
      <c r="AO161" s="67"/>
      <c r="AP161" s="31">
        <v>1</v>
      </c>
      <c r="AQ161" s="32">
        <v>0</v>
      </c>
      <c r="AR161" s="32">
        <v>0</v>
      </c>
      <c r="AS161" s="33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60">
        <v>721</v>
      </c>
      <c r="E162" s="61">
        <f t="shared" si="12"/>
        <v>0</v>
      </c>
      <c r="F162" s="10"/>
      <c r="G162" s="62">
        <v>721</v>
      </c>
      <c r="H162" s="60">
        <v>0</v>
      </c>
      <c r="I162" s="60">
        <v>0</v>
      </c>
      <c r="J162" s="63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3">
        <v>0</v>
      </c>
      <c r="V162" s="60">
        <v>0</v>
      </c>
      <c r="W162" s="60">
        <v>0</v>
      </c>
      <c r="X162" s="60">
        <v>0</v>
      </c>
      <c r="Y162" s="64">
        <v>0</v>
      </c>
      <c r="Z162" s="10"/>
      <c r="AA162" s="64">
        <v>721</v>
      </c>
      <c r="AB162" s="10"/>
      <c r="AC162" s="61">
        <v>0</v>
      </c>
      <c r="AD162" s="61">
        <v>721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60">
        <v>721</v>
      </c>
      <c r="AL162" s="60">
        <v>0</v>
      </c>
      <c r="AM162" s="60">
        <v>0</v>
      </c>
      <c r="AN162" s="63">
        <v>0</v>
      </c>
      <c r="AO162" s="67"/>
      <c r="AP162" s="31">
        <v>1</v>
      </c>
      <c r="AQ162" s="32">
        <v>0</v>
      </c>
      <c r="AR162" s="32">
        <v>0</v>
      </c>
      <c r="AS162" s="33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60">
        <v>431</v>
      </c>
      <c r="E163" s="61">
        <f t="shared" si="12"/>
        <v>0</v>
      </c>
      <c r="F163" s="10"/>
      <c r="G163" s="62">
        <v>417</v>
      </c>
      <c r="H163" s="60">
        <v>0</v>
      </c>
      <c r="I163" s="60">
        <v>0</v>
      </c>
      <c r="J163" s="63">
        <v>0</v>
      </c>
      <c r="K163" s="60">
        <v>14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3">
        <v>0</v>
      </c>
      <c r="V163" s="60">
        <v>0</v>
      </c>
      <c r="W163" s="60">
        <v>0</v>
      </c>
      <c r="X163" s="60">
        <v>0</v>
      </c>
      <c r="Y163" s="64">
        <v>0</v>
      </c>
      <c r="Z163" s="10"/>
      <c r="AA163" s="64">
        <v>431</v>
      </c>
      <c r="AB163" s="10"/>
      <c r="AC163" s="61">
        <v>0</v>
      </c>
      <c r="AD163" s="61">
        <v>417</v>
      </c>
      <c r="AE163" s="65">
        <v>0</v>
      </c>
      <c r="AF163" s="61">
        <v>14</v>
      </c>
      <c r="AG163" s="66">
        <v>0</v>
      </c>
      <c r="AH163" s="65">
        <v>0</v>
      </c>
      <c r="AI163" s="66">
        <v>0</v>
      </c>
      <c r="AJ163" s="10"/>
      <c r="AK163" s="60">
        <v>417</v>
      </c>
      <c r="AL163" s="60">
        <v>14</v>
      </c>
      <c r="AM163" s="60">
        <v>0</v>
      </c>
      <c r="AN163" s="63">
        <v>0</v>
      </c>
      <c r="AO163" s="67"/>
      <c r="AP163" s="31">
        <v>0.9675174013921114</v>
      </c>
      <c r="AQ163" s="32">
        <v>3.248259860788863E-2</v>
      </c>
      <c r="AR163" s="32">
        <v>0</v>
      </c>
      <c r="AS163" s="33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60">
        <v>2043</v>
      </c>
      <c r="E164" s="61">
        <f t="shared" si="12"/>
        <v>0</v>
      </c>
      <c r="F164" s="10"/>
      <c r="G164" s="62">
        <v>259</v>
      </c>
      <c r="H164" s="60">
        <v>1267</v>
      </c>
      <c r="I164" s="60">
        <v>517</v>
      </c>
      <c r="J164" s="63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3">
        <v>0</v>
      </c>
      <c r="V164" s="60">
        <v>0</v>
      </c>
      <c r="W164" s="60">
        <v>0</v>
      </c>
      <c r="X164" s="60">
        <v>0</v>
      </c>
      <c r="Y164" s="64">
        <v>0</v>
      </c>
      <c r="Z164" s="10"/>
      <c r="AA164" s="64">
        <v>2043</v>
      </c>
      <c r="AB164" s="10"/>
      <c r="AC164" s="61">
        <v>1784</v>
      </c>
      <c r="AD164" s="61">
        <v>259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60">
        <v>2043</v>
      </c>
      <c r="AL164" s="60">
        <v>0</v>
      </c>
      <c r="AM164" s="60">
        <v>0</v>
      </c>
      <c r="AN164" s="63">
        <v>0</v>
      </c>
      <c r="AO164" s="67"/>
      <c r="AP164" s="31">
        <v>1</v>
      </c>
      <c r="AQ164" s="32">
        <v>0</v>
      </c>
      <c r="AR164" s="32">
        <v>0</v>
      </c>
      <c r="AS164" s="33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60">
        <v>1668</v>
      </c>
      <c r="E165" s="61">
        <f t="shared" si="12"/>
        <v>0</v>
      </c>
      <c r="F165" s="10"/>
      <c r="G165" s="62">
        <v>1472</v>
      </c>
      <c r="H165" s="60">
        <v>0</v>
      </c>
      <c r="I165" s="60">
        <v>0</v>
      </c>
      <c r="J165" s="63">
        <v>0</v>
      </c>
      <c r="K165" s="60">
        <v>25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3">
        <v>171</v>
      </c>
      <c r="V165" s="60">
        <v>0</v>
      </c>
      <c r="W165" s="60">
        <v>0</v>
      </c>
      <c r="X165" s="60">
        <v>0</v>
      </c>
      <c r="Y165" s="64">
        <v>0</v>
      </c>
      <c r="Z165" s="10"/>
      <c r="AA165" s="64">
        <v>1668</v>
      </c>
      <c r="AB165" s="10"/>
      <c r="AC165" s="61">
        <v>0</v>
      </c>
      <c r="AD165" s="61">
        <v>1472</v>
      </c>
      <c r="AE165" s="65">
        <v>0</v>
      </c>
      <c r="AF165" s="61">
        <v>25</v>
      </c>
      <c r="AG165" s="66">
        <v>171</v>
      </c>
      <c r="AH165" s="65">
        <v>0</v>
      </c>
      <c r="AI165" s="66">
        <v>0</v>
      </c>
      <c r="AJ165" s="10"/>
      <c r="AK165" s="60">
        <v>1472</v>
      </c>
      <c r="AL165" s="60">
        <v>196</v>
      </c>
      <c r="AM165" s="60">
        <v>0</v>
      </c>
      <c r="AN165" s="63">
        <v>0</v>
      </c>
      <c r="AO165" s="67"/>
      <c r="AP165" s="31">
        <v>0.88249400479616302</v>
      </c>
      <c r="AQ165" s="32">
        <v>0.11750599520383694</v>
      </c>
      <c r="AR165" s="32">
        <v>0</v>
      </c>
      <c r="AS165" s="33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60">
        <v>355</v>
      </c>
      <c r="E166" s="61">
        <f t="shared" si="12"/>
        <v>0</v>
      </c>
      <c r="F166" s="10"/>
      <c r="G166" s="62">
        <v>355</v>
      </c>
      <c r="H166" s="60">
        <v>0</v>
      </c>
      <c r="I166" s="60">
        <v>0</v>
      </c>
      <c r="J166" s="63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3">
        <v>0</v>
      </c>
      <c r="V166" s="60">
        <v>0</v>
      </c>
      <c r="W166" s="60">
        <v>0</v>
      </c>
      <c r="X166" s="60">
        <v>0</v>
      </c>
      <c r="Y166" s="64">
        <v>0</v>
      </c>
      <c r="Z166" s="10"/>
      <c r="AA166" s="64">
        <v>355</v>
      </c>
      <c r="AB166" s="10"/>
      <c r="AC166" s="61">
        <v>0</v>
      </c>
      <c r="AD166" s="61">
        <v>355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60">
        <v>355</v>
      </c>
      <c r="AL166" s="60">
        <v>0</v>
      </c>
      <c r="AM166" s="60">
        <v>0</v>
      </c>
      <c r="AN166" s="63">
        <v>0</v>
      </c>
      <c r="AO166" s="67"/>
      <c r="AP166" s="31">
        <v>1</v>
      </c>
      <c r="AQ166" s="32">
        <v>0</v>
      </c>
      <c r="AR166" s="32">
        <v>0</v>
      </c>
      <c r="AS166" s="33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60">
        <v>149</v>
      </c>
      <c r="E167" s="61">
        <f t="shared" si="12"/>
        <v>0</v>
      </c>
      <c r="F167" s="10"/>
      <c r="G167" s="62">
        <v>140</v>
      </c>
      <c r="H167" s="60">
        <v>0</v>
      </c>
      <c r="I167" s="60">
        <v>0</v>
      </c>
      <c r="J167" s="63">
        <v>0</v>
      </c>
      <c r="K167" s="60">
        <v>9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3">
        <v>0</v>
      </c>
      <c r="V167" s="60">
        <v>0</v>
      </c>
      <c r="W167" s="60">
        <v>0</v>
      </c>
      <c r="X167" s="60">
        <v>0</v>
      </c>
      <c r="Y167" s="64">
        <v>0</v>
      </c>
      <c r="Z167" s="10"/>
      <c r="AA167" s="64">
        <v>149</v>
      </c>
      <c r="AB167" s="10"/>
      <c r="AC167" s="61">
        <v>0</v>
      </c>
      <c r="AD167" s="61">
        <v>140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60">
        <v>140</v>
      </c>
      <c r="AL167" s="60">
        <v>9</v>
      </c>
      <c r="AM167" s="60">
        <v>0</v>
      </c>
      <c r="AN167" s="63">
        <v>0</v>
      </c>
      <c r="AO167" s="67"/>
      <c r="AP167" s="31">
        <v>0.93959731543624159</v>
      </c>
      <c r="AQ167" s="32">
        <v>6.0402684563758392E-2</v>
      </c>
      <c r="AR167" s="32">
        <v>0</v>
      </c>
      <c r="AS167" s="33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60">
        <v>991</v>
      </c>
      <c r="E168" s="61">
        <f t="shared" si="12"/>
        <v>0</v>
      </c>
      <c r="F168" s="10"/>
      <c r="G168" s="62">
        <v>828</v>
      </c>
      <c r="H168" s="60">
        <v>0</v>
      </c>
      <c r="I168" s="60">
        <v>68</v>
      </c>
      <c r="J168" s="63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3">
        <v>95</v>
      </c>
      <c r="V168" s="60">
        <v>0</v>
      </c>
      <c r="W168" s="60">
        <v>0</v>
      </c>
      <c r="X168" s="60">
        <v>0</v>
      </c>
      <c r="Y168" s="64">
        <v>0</v>
      </c>
      <c r="Z168" s="10"/>
      <c r="AA168" s="64">
        <v>991</v>
      </c>
      <c r="AB168" s="10"/>
      <c r="AC168" s="61">
        <v>68</v>
      </c>
      <c r="AD168" s="61">
        <v>828</v>
      </c>
      <c r="AE168" s="65">
        <v>0</v>
      </c>
      <c r="AF168" s="61">
        <v>0</v>
      </c>
      <c r="AG168" s="66">
        <v>95</v>
      </c>
      <c r="AH168" s="65">
        <v>0</v>
      </c>
      <c r="AI168" s="66">
        <v>0</v>
      </c>
      <c r="AJ168" s="10"/>
      <c r="AK168" s="60">
        <v>896</v>
      </c>
      <c r="AL168" s="60">
        <v>95</v>
      </c>
      <c r="AM168" s="60">
        <v>0</v>
      </c>
      <c r="AN168" s="63">
        <v>0</v>
      </c>
      <c r="AO168" s="67"/>
      <c r="AP168" s="31">
        <v>0.90413723511604438</v>
      </c>
      <c r="AQ168" s="32">
        <v>9.5862764883955606E-2</v>
      </c>
      <c r="AR168" s="32">
        <v>0</v>
      </c>
      <c r="AS168" s="33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60">
        <v>52</v>
      </c>
      <c r="E169" s="61">
        <f t="shared" si="12"/>
        <v>0</v>
      </c>
      <c r="F169" s="10"/>
      <c r="G169" s="62">
        <v>52</v>
      </c>
      <c r="H169" s="60">
        <v>0</v>
      </c>
      <c r="I169" s="60">
        <v>0</v>
      </c>
      <c r="J169" s="63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3">
        <v>0</v>
      </c>
      <c r="V169" s="60">
        <v>0</v>
      </c>
      <c r="W169" s="60">
        <v>0</v>
      </c>
      <c r="X169" s="60">
        <v>0</v>
      </c>
      <c r="Y169" s="64">
        <v>0</v>
      </c>
      <c r="Z169" s="10"/>
      <c r="AA169" s="64">
        <v>52</v>
      </c>
      <c r="AB169" s="10"/>
      <c r="AC169" s="61">
        <v>0</v>
      </c>
      <c r="AD169" s="61">
        <v>52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60">
        <v>52</v>
      </c>
      <c r="AL169" s="60">
        <v>0</v>
      </c>
      <c r="AM169" s="60">
        <v>0</v>
      </c>
      <c r="AN169" s="63">
        <v>0</v>
      </c>
      <c r="AO169" s="67"/>
      <c r="AP169" s="31">
        <v>1</v>
      </c>
      <c r="AQ169" s="32">
        <v>0</v>
      </c>
      <c r="AR169" s="32">
        <v>0</v>
      </c>
      <c r="AS169" s="33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60">
        <v>5010</v>
      </c>
      <c r="E170" s="61">
        <f t="shared" si="12"/>
        <v>0</v>
      </c>
      <c r="F170" s="10"/>
      <c r="G170" s="62">
        <v>4107</v>
      </c>
      <c r="H170" s="60">
        <v>26</v>
      </c>
      <c r="I170" s="60">
        <v>0</v>
      </c>
      <c r="J170" s="63">
        <v>0</v>
      </c>
      <c r="K170" s="60">
        <v>512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38</v>
      </c>
      <c r="S170" s="60">
        <v>138</v>
      </c>
      <c r="T170" s="60">
        <v>0</v>
      </c>
      <c r="U170" s="63">
        <v>189</v>
      </c>
      <c r="V170" s="60">
        <v>0</v>
      </c>
      <c r="W170" s="60">
        <v>0</v>
      </c>
      <c r="X170" s="60">
        <v>0</v>
      </c>
      <c r="Y170" s="64">
        <v>0</v>
      </c>
      <c r="Z170" s="10"/>
      <c r="AA170" s="64">
        <v>5010</v>
      </c>
      <c r="AB170" s="10"/>
      <c r="AC170" s="61">
        <v>26</v>
      </c>
      <c r="AD170" s="61">
        <v>4107</v>
      </c>
      <c r="AE170" s="65">
        <v>38</v>
      </c>
      <c r="AF170" s="61">
        <v>650</v>
      </c>
      <c r="AG170" s="66">
        <v>189</v>
      </c>
      <c r="AH170" s="65">
        <v>0</v>
      </c>
      <c r="AI170" s="66">
        <v>0</v>
      </c>
      <c r="AJ170" s="10"/>
      <c r="AK170" s="60">
        <v>4133</v>
      </c>
      <c r="AL170" s="60">
        <v>877</v>
      </c>
      <c r="AM170" s="60">
        <v>0</v>
      </c>
      <c r="AN170" s="63">
        <v>0</v>
      </c>
      <c r="AO170" s="67"/>
      <c r="AP170" s="31">
        <v>0.82495009980039924</v>
      </c>
      <c r="AQ170" s="32">
        <v>0.17504990019960079</v>
      </c>
      <c r="AR170" s="32">
        <v>0</v>
      </c>
      <c r="AS170" s="33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60">
        <v>343</v>
      </c>
      <c r="E171" s="61">
        <f t="shared" si="12"/>
        <v>0</v>
      </c>
      <c r="F171" s="10"/>
      <c r="G171" s="62">
        <v>15</v>
      </c>
      <c r="H171" s="60">
        <v>298</v>
      </c>
      <c r="I171" s="60">
        <v>30</v>
      </c>
      <c r="J171" s="63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3">
        <v>0</v>
      </c>
      <c r="V171" s="60">
        <v>0</v>
      </c>
      <c r="W171" s="60">
        <v>0</v>
      </c>
      <c r="X171" s="60">
        <v>0</v>
      </c>
      <c r="Y171" s="64">
        <v>0</v>
      </c>
      <c r="Z171" s="10"/>
      <c r="AA171" s="64">
        <v>343</v>
      </c>
      <c r="AB171" s="10"/>
      <c r="AC171" s="61">
        <v>328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60">
        <v>343</v>
      </c>
      <c r="AL171" s="60">
        <v>0</v>
      </c>
      <c r="AM171" s="60">
        <v>0</v>
      </c>
      <c r="AN171" s="63">
        <v>0</v>
      </c>
      <c r="AO171" s="67"/>
      <c r="AP171" s="31">
        <v>1</v>
      </c>
      <c r="AQ171" s="32">
        <v>0</v>
      </c>
      <c r="AR171" s="32">
        <v>0</v>
      </c>
      <c r="AS171" s="33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60">
        <v>2854</v>
      </c>
      <c r="E172" s="61">
        <f t="shared" si="12"/>
        <v>0</v>
      </c>
      <c r="F172" s="10"/>
      <c r="G172" s="62">
        <v>812</v>
      </c>
      <c r="H172" s="60">
        <v>2042</v>
      </c>
      <c r="I172" s="60">
        <v>0</v>
      </c>
      <c r="J172" s="63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3">
        <v>0</v>
      </c>
      <c r="V172" s="60">
        <v>0</v>
      </c>
      <c r="W172" s="60">
        <v>0</v>
      </c>
      <c r="X172" s="60">
        <v>0</v>
      </c>
      <c r="Y172" s="64">
        <v>0</v>
      </c>
      <c r="Z172" s="10"/>
      <c r="AA172" s="64">
        <v>2854</v>
      </c>
      <c r="AB172" s="10"/>
      <c r="AC172" s="61">
        <v>2042</v>
      </c>
      <c r="AD172" s="61">
        <v>812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60">
        <v>2854</v>
      </c>
      <c r="AL172" s="60">
        <v>0</v>
      </c>
      <c r="AM172" s="60">
        <v>0</v>
      </c>
      <c r="AN172" s="63">
        <v>0</v>
      </c>
      <c r="AO172" s="67"/>
      <c r="AP172" s="31">
        <v>1</v>
      </c>
      <c r="AQ172" s="32">
        <v>0</v>
      </c>
      <c r="AR172" s="32">
        <v>0</v>
      </c>
      <c r="AS172" s="33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60">
        <v>1967</v>
      </c>
      <c r="E173" s="61">
        <f t="shared" si="12"/>
        <v>0</v>
      </c>
      <c r="F173" s="10"/>
      <c r="G173" s="62">
        <v>388</v>
      </c>
      <c r="H173" s="60">
        <v>1266</v>
      </c>
      <c r="I173" s="60">
        <v>313</v>
      </c>
      <c r="J173" s="63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3">
        <v>0</v>
      </c>
      <c r="V173" s="60">
        <v>0</v>
      </c>
      <c r="W173" s="60">
        <v>0</v>
      </c>
      <c r="X173" s="60">
        <v>0</v>
      </c>
      <c r="Y173" s="64">
        <v>0</v>
      </c>
      <c r="Z173" s="10"/>
      <c r="AA173" s="64">
        <v>1967</v>
      </c>
      <c r="AB173" s="10"/>
      <c r="AC173" s="61">
        <v>1579</v>
      </c>
      <c r="AD173" s="61">
        <v>388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60">
        <v>1967</v>
      </c>
      <c r="AL173" s="60">
        <v>0</v>
      </c>
      <c r="AM173" s="60">
        <v>0</v>
      </c>
      <c r="AN173" s="63">
        <v>0</v>
      </c>
      <c r="AO173" s="67"/>
      <c r="AP173" s="31">
        <v>1</v>
      </c>
      <c r="AQ173" s="32">
        <v>0</v>
      </c>
      <c r="AR173" s="32">
        <v>0</v>
      </c>
      <c r="AS173" s="33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60">
        <v>508</v>
      </c>
      <c r="E174" s="61">
        <f t="shared" si="12"/>
        <v>0</v>
      </c>
      <c r="F174" s="10"/>
      <c r="G174" s="62">
        <v>490</v>
      </c>
      <c r="H174" s="60">
        <v>0</v>
      </c>
      <c r="I174" s="60">
        <v>0</v>
      </c>
      <c r="J174" s="63">
        <v>0</v>
      </c>
      <c r="K174" s="60">
        <v>18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3">
        <v>0</v>
      </c>
      <c r="V174" s="60">
        <v>0</v>
      </c>
      <c r="W174" s="60">
        <v>0</v>
      </c>
      <c r="X174" s="60">
        <v>0</v>
      </c>
      <c r="Y174" s="64">
        <v>0</v>
      </c>
      <c r="Z174" s="10"/>
      <c r="AA174" s="64">
        <v>508</v>
      </c>
      <c r="AB174" s="10"/>
      <c r="AC174" s="61">
        <v>0</v>
      </c>
      <c r="AD174" s="61">
        <v>490</v>
      </c>
      <c r="AE174" s="65">
        <v>0</v>
      </c>
      <c r="AF174" s="61">
        <v>18</v>
      </c>
      <c r="AG174" s="66">
        <v>0</v>
      </c>
      <c r="AH174" s="65">
        <v>0</v>
      </c>
      <c r="AI174" s="66">
        <v>0</v>
      </c>
      <c r="AJ174" s="10"/>
      <c r="AK174" s="60">
        <v>490</v>
      </c>
      <c r="AL174" s="60">
        <v>18</v>
      </c>
      <c r="AM174" s="60">
        <v>0</v>
      </c>
      <c r="AN174" s="63">
        <v>0</v>
      </c>
      <c r="AO174" s="67"/>
      <c r="AP174" s="31">
        <v>0.96456692913385822</v>
      </c>
      <c r="AQ174" s="32">
        <v>3.5433070866141732E-2</v>
      </c>
      <c r="AR174" s="32">
        <v>0</v>
      </c>
      <c r="AS174" s="33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60">
        <v>2092</v>
      </c>
      <c r="E175" s="61">
        <f t="shared" si="12"/>
        <v>0</v>
      </c>
      <c r="F175" s="10"/>
      <c r="G175" s="62">
        <v>2092</v>
      </c>
      <c r="H175" s="60">
        <v>0</v>
      </c>
      <c r="I175" s="60">
        <v>0</v>
      </c>
      <c r="J175" s="63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3">
        <v>0</v>
      </c>
      <c r="V175" s="60">
        <v>0</v>
      </c>
      <c r="W175" s="60">
        <v>0</v>
      </c>
      <c r="X175" s="60">
        <v>0</v>
      </c>
      <c r="Y175" s="64">
        <v>0</v>
      </c>
      <c r="Z175" s="10"/>
      <c r="AA175" s="64">
        <v>2092</v>
      </c>
      <c r="AB175" s="10"/>
      <c r="AC175" s="61">
        <v>0</v>
      </c>
      <c r="AD175" s="61">
        <v>2092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60">
        <v>2092</v>
      </c>
      <c r="AL175" s="60">
        <v>0</v>
      </c>
      <c r="AM175" s="60">
        <v>0</v>
      </c>
      <c r="AN175" s="63">
        <v>0</v>
      </c>
      <c r="AO175" s="67"/>
      <c r="AP175" s="31">
        <v>1</v>
      </c>
      <c r="AQ175" s="32">
        <v>0</v>
      </c>
      <c r="AR175" s="32">
        <v>0</v>
      </c>
      <c r="AS175" s="33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60">
        <v>174</v>
      </c>
      <c r="E176" s="61">
        <f t="shared" si="12"/>
        <v>0</v>
      </c>
      <c r="F176" s="10"/>
      <c r="G176" s="62">
        <v>174</v>
      </c>
      <c r="H176" s="60">
        <v>0</v>
      </c>
      <c r="I176" s="60">
        <v>0</v>
      </c>
      <c r="J176" s="63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3">
        <v>0</v>
      </c>
      <c r="V176" s="60">
        <v>0</v>
      </c>
      <c r="W176" s="60">
        <v>0</v>
      </c>
      <c r="X176" s="60">
        <v>0</v>
      </c>
      <c r="Y176" s="64">
        <v>0</v>
      </c>
      <c r="Z176" s="10"/>
      <c r="AA176" s="64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60">
        <v>174</v>
      </c>
      <c r="AL176" s="60">
        <v>0</v>
      </c>
      <c r="AM176" s="60">
        <v>0</v>
      </c>
      <c r="AN176" s="63">
        <v>0</v>
      </c>
      <c r="AO176" s="67"/>
      <c r="AP176" s="31">
        <v>1</v>
      </c>
      <c r="AQ176" s="32">
        <v>0</v>
      </c>
      <c r="AR176" s="32">
        <v>0</v>
      </c>
      <c r="AS176" s="33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60">
        <v>5221</v>
      </c>
      <c r="E177" s="61">
        <f t="shared" si="12"/>
        <v>0</v>
      </c>
      <c r="F177" s="10"/>
      <c r="G177" s="62">
        <v>0</v>
      </c>
      <c r="H177" s="60">
        <v>5208</v>
      </c>
      <c r="I177" s="60">
        <v>13</v>
      </c>
      <c r="J177" s="63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3">
        <v>0</v>
      </c>
      <c r="V177" s="60">
        <v>0</v>
      </c>
      <c r="W177" s="60">
        <v>0</v>
      </c>
      <c r="X177" s="60">
        <v>0</v>
      </c>
      <c r="Y177" s="64">
        <v>0</v>
      </c>
      <c r="Z177" s="10"/>
      <c r="AA177" s="64">
        <v>5221</v>
      </c>
      <c r="AB177" s="10"/>
      <c r="AC177" s="61">
        <v>5221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60">
        <v>5221</v>
      </c>
      <c r="AL177" s="60">
        <v>0</v>
      </c>
      <c r="AM177" s="60">
        <v>0</v>
      </c>
      <c r="AN177" s="63">
        <v>0</v>
      </c>
      <c r="AO177" s="67"/>
      <c r="AP177" s="31">
        <v>1</v>
      </c>
      <c r="AQ177" s="32">
        <v>0</v>
      </c>
      <c r="AR177" s="32">
        <v>0</v>
      </c>
      <c r="AS177" s="33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60">
        <v>146</v>
      </c>
      <c r="E178" s="61">
        <f t="shared" si="12"/>
        <v>0</v>
      </c>
      <c r="F178" s="10"/>
      <c r="G178" s="62">
        <v>146</v>
      </c>
      <c r="H178" s="60">
        <v>0</v>
      </c>
      <c r="I178" s="60">
        <v>0</v>
      </c>
      <c r="J178" s="63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3">
        <v>0</v>
      </c>
      <c r="V178" s="60">
        <v>0</v>
      </c>
      <c r="W178" s="60">
        <v>0</v>
      </c>
      <c r="X178" s="60">
        <v>0</v>
      </c>
      <c r="Y178" s="64">
        <v>0</v>
      </c>
      <c r="Z178" s="10"/>
      <c r="AA178" s="64">
        <v>146</v>
      </c>
      <c r="AB178" s="10"/>
      <c r="AC178" s="61">
        <v>0</v>
      </c>
      <c r="AD178" s="61">
        <v>146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60">
        <v>146</v>
      </c>
      <c r="AL178" s="60">
        <v>0</v>
      </c>
      <c r="AM178" s="60">
        <v>0</v>
      </c>
      <c r="AN178" s="63">
        <v>0</v>
      </c>
      <c r="AO178" s="67"/>
      <c r="AP178" s="31">
        <v>1</v>
      </c>
      <c r="AQ178" s="32">
        <v>0</v>
      </c>
      <c r="AR178" s="32">
        <v>0</v>
      </c>
      <c r="AS178" s="33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60">
        <v>339</v>
      </c>
      <c r="E179" s="61">
        <f t="shared" si="12"/>
        <v>0</v>
      </c>
      <c r="F179" s="10"/>
      <c r="G179" s="62">
        <v>300</v>
      </c>
      <c r="H179" s="60">
        <v>0</v>
      </c>
      <c r="I179" s="60">
        <v>0</v>
      </c>
      <c r="J179" s="63">
        <v>0</v>
      </c>
      <c r="K179" s="60">
        <v>39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3">
        <v>0</v>
      </c>
      <c r="V179" s="60">
        <v>0</v>
      </c>
      <c r="W179" s="60">
        <v>0</v>
      </c>
      <c r="X179" s="60">
        <v>0</v>
      </c>
      <c r="Y179" s="64">
        <v>0</v>
      </c>
      <c r="Z179" s="10"/>
      <c r="AA179" s="64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60">
        <v>300</v>
      </c>
      <c r="AL179" s="60">
        <v>39</v>
      </c>
      <c r="AM179" s="60">
        <v>0</v>
      </c>
      <c r="AN179" s="63">
        <v>0</v>
      </c>
      <c r="AO179" s="67"/>
      <c r="AP179" s="31">
        <v>0.88495575221238942</v>
      </c>
      <c r="AQ179" s="32">
        <v>0.11504424778761062</v>
      </c>
      <c r="AR179" s="32">
        <v>0</v>
      </c>
      <c r="AS179" s="33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60">
        <v>675</v>
      </c>
      <c r="E180" s="61">
        <f t="shared" si="12"/>
        <v>63</v>
      </c>
      <c r="F180" s="10"/>
      <c r="G180" s="62">
        <v>612</v>
      </c>
      <c r="H180" s="60">
        <v>0</v>
      </c>
      <c r="I180" s="60">
        <v>0</v>
      </c>
      <c r="J180" s="63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3">
        <v>0</v>
      </c>
      <c r="V180" s="60">
        <v>0</v>
      </c>
      <c r="W180" s="60">
        <v>0</v>
      </c>
      <c r="X180" s="60">
        <v>0</v>
      </c>
      <c r="Y180" s="64">
        <v>0</v>
      </c>
      <c r="Z180" s="10"/>
      <c r="AA180" s="64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60">
        <v>612</v>
      </c>
      <c r="AL180" s="60">
        <v>0</v>
      </c>
      <c r="AM180" s="60">
        <v>0</v>
      </c>
      <c r="AN180" s="63">
        <v>0</v>
      </c>
      <c r="AO180" s="67"/>
      <c r="AP180" s="31">
        <v>0.90666666666666662</v>
      </c>
      <c r="AQ180" s="32">
        <v>0</v>
      </c>
      <c r="AR180" s="32">
        <v>0</v>
      </c>
      <c r="AS180" s="33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34979</v>
      </c>
      <c r="E181" s="94">
        <f>SUM(E155:E180)</f>
        <v>63</v>
      </c>
      <c r="F181" s="10"/>
      <c r="G181" s="95">
        <f t="shared" ref="G181:Y181" si="13">SUM(G155:G180)</f>
        <v>16726</v>
      </c>
      <c r="H181" s="94">
        <f t="shared" si="13"/>
        <v>14825</v>
      </c>
      <c r="I181" s="94">
        <f t="shared" si="13"/>
        <v>941</v>
      </c>
      <c r="J181" s="96">
        <f t="shared" si="13"/>
        <v>0</v>
      </c>
      <c r="K181" s="94">
        <f t="shared" si="13"/>
        <v>1730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76</v>
      </c>
      <c r="S181" s="94">
        <f t="shared" si="13"/>
        <v>138</v>
      </c>
      <c r="T181" s="94">
        <f t="shared" si="13"/>
        <v>0</v>
      </c>
      <c r="U181" s="96">
        <f t="shared" si="13"/>
        <v>480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34916</v>
      </c>
      <c r="AB181" s="10"/>
      <c r="AC181" s="94">
        <f t="shared" ref="AC181:AI181" si="14">SUM(AC155:AC180)</f>
        <v>15766</v>
      </c>
      <c r="AD181" s="94">
        <f t="shared" si="14"/>
        <v>16726</v>
      </c>
      <c r="AE181" s="95">
        <f t="shared" si="14"/>
        <v>76</v>
      </c>
      <c r="AF181" s="94">
        <f t="shared" si="14"/>
        <v>1868</v>
      </c>
      <c r="AG181" s="96">
        <f t="shared" si="14"/>
        <v>480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32492</v>
      </c>
      <c r="AL181" s="94">
        <f>SUM(AL155:AL180)</f>
        <v>2424</v>
      </c>
      <c r="AM181" s="94">
        <f>SUM(AM155:AM180)</f>
        <v>0</v>
      </c>
      <c r="AN181" s="96">
        <f>SUM(AN155:AN180)</f>
        <v>0</v>
      </c>
      <c r="AO181" s="93"/>
      <c r="AP181" s="86"/>
      <c r="AQ181" s="87"/>
      <c r="AR181" s="87"/>
      <c r="AS181" s="88"/>
      <c r="AT181" s="10"/>
    </row>
    <row r="182" spans="1:46" x14ac:dyDescent="0.25">
      <c r="A182" s="69"/>
      <c r="C182" s="10"/>
      <c r="D182" s="60"/>
      <c r="E182" s="61"/>
      <c r="F182" s="10"/>
      <c r="G182" s="62"/>
      <c r="H182" s="60"/>
      <c r="I182" s="60"/>
      <c r="J182" s="63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3"/>
      <c r="V182" s="60"/>
      <c r="W182" s="60"/>
      <c r="X182" s="60"/>
      <c r="Y182" s="64"/>
      <c r="Z182" s="10"/>
      <c r="AA182" s="64"/>
      <c r="AB182" s="10"/>
      <c r="AC182" s="61"/>
      <c r="AD182" s="61"/>
      <c r="AE182" s="65"/>
      <c r="AF182" s="61"/>
      <c r="AG182" s="66"/>
      <c r="AH182" s="65"/>
      <c r="AI182" s="66"/>
      <c r="AJ182" s="10"/>
      <c r="AK182" s="60"/>
      <c r="AL182" s="60"/>
      <c r="AM182" s="60"/>
      <c r="AN182" s="63"/>
      <c r="AO182" s="67"/>
      <c r="AP182" s="31"/>
      <c r="AS182" s="33"/>
      <c r="AT182" s="10"/>
    </row>
    <row r="183" spans="1:46" x14ac:dyDescent="0.25">
      <c r="A183" s="72" t="s">
        <v>276</v>
      </c>
      <c r="C183" s="10"/>
      <c r="D183" s="60"/>
      <c r="E183" s="61"/>
      <c r="F183" s="10"/>
      <c r="G183" s="62"/>
      <c r="H183" s="60"/>
      <c r="I183" s="60"/>
      <c r="J183" s="63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3"/>
      <c r="V183" s="60"/>
      <c r="W183" s="60"/>
      <c r="X183" s="60"/>
      <c r="Y183" s="64"/>
      <c r="Z183" s="10"/>
      <c r="AA183" s="64"/>
      <c r="AB183" s="10"/>
      <c r="AC183" s="61"/>
      <c r="AD183" s="61"/>
      <c r="AE183" s="65"/>
      <c r="AF183" s="61"/>
      <c r="AG183" s="66"/>
      <c r="AH183" s="65"/>
      <c r="AI183" s="66"/>
      <c r="AJ183" s="10"/>
      <c r="AK183" s="60"/>
      <c r="AL183" s="60"/>
      <c r="AM183" s="60"/>
      <c r="AN183" s="63"/>
      <c r="AO183" s="67"/>
      <c r="AP183" s="31"/>
      <c r="AS183" s="33"/>
      <c r="AT183" s="10"/>
    </row>
    <row r="184" spans="1:46" x14ac:dyDescent="0.25">
      <c r="A184" s="69" t="s">
        <v>277</v>
      </c>
      <c r="B184" s="1" t="s">
        <v>278</v>
      </c>
      <c r="C184" s="10"/>
      <c r="D184" s="60">
        <v>21973</v>
      </c>
      <c r="E184" s="61">
        <f t="shared" ref="E184:E202" si="15">D184-SUM(G184:Y184)</f>
        <v>647</v>
      </c>
      <c r="F184" s="10"/>
      <c r="G184" s="62">
        <v>12391</v>
      </c>
      <c r="H184" s="60">
        <v>0</v>
      </c>
      <c r="I184" s="60">
        <v>0</v>
      </c>
      <c r="J184" s="63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1246</v>
      </c>
      <c r="U184" s="63">
        <v>7689</v>
      </c>
      <c r="V184" s="60">
        <v>0</v>
      </c>
      <c r="W184" s="60">
        <v>0</v>
      </c>
      <c r="X184" s="60">
        <v>0</v>
      </c>
      <c r="Y184" s="64">
        <v>0</v>
      </c>
      <c r="Z184" s="10"/>
      <c r="AA184" s="64">
        <v>21326</v>
      </c>
      <c r="AB184" s="10"/>
      <c r="AC184" s="61">
        <v>0</v>
      </c>
      <c r="AD184" s="61">
        <v>12391</v>
      </c>
      <c r="AE184" s="65">
        <v>0</v>
      </c>
      <c r="AF184" s="61">
        <v>0</v>
      </c>
      <c r="AG184" s="66">
        <v>8935</v>
      </c>
      <c r="AH184" s="65">
        <v>0</v>
      </c>
      <c r="AI184" s="66">
        <v>0</v>
      </c>
      <c r="AJ184" s="10"/>
      <c r="AK184" s="60">
        <v>12391</v>
      </c>
      <c r="AL184" s="60">
        <v>8935</v>
      </c>
      <c r="AM184" s="60">
        <v>0</v>
      </c>
      <c r="AN184" s="63">
        <v>0</v>
      </c>
      <c r="AO184" s="67"/>
      <c r="AP184" s="31">
        <v>0.56391935557274842</v>
      </c>
      <c r="AQ184" s="32">
        <v>0.40663541619260002</v>
      </c>
      <c r="AR184" s="32">
        <v>0</v>
      </c>
      <c r="AS184" s="33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60">
        <v>141803</v>
      </c>
      <c r="E185" s="61">
        <f t="shared" si="15"/>
        <v>4170</v>
      </c>
      <c r="F185" s="10"/>
      <c r="G185" s="62">
        <v>79963</v>
      </c>
      <c r="H185" s="60">
        <v>0</v>
      </c>
      <c r="I185" s="60">
        <v>0</v>
      </c>
      <c r="J185" s="63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8045</v>
      </c>
      <c r="U185" s="63">
        <v>49625</v>
      </c>
      <c r="V185" s="60">
        <v>0</v>
      </c>
      <c r="W185" s="60">
        <v>0</v>
      </c>
      <c r="X185" s="60">
        <v>0</v>
      </c>
      <c r="Y185" s="64">
        <v>0</v>
      </c>
      <c r="Z185" s="10"/>
      <c r="AA185" s="64">
        <v>137633</v>
      </c>
      <c r="AB185" s="10"/>
      <c r="AC185" s="61">
        <v>0</v>
      </c>
      <c r="AD185" s="61">
        <v>79963</v>
      </c>
      <c r="AE185" s="65">
        <v>0</v>
      </c>
      <c r="AF185" s="61">
        <v>0</v>
      </c>
      <c r="AG185" s="66">
        <v>57670</v>
      </c>
      <c r="AH185" s="65">
        <v>0</v>
      </c>
      <c r="AI185" s="66">
        <v>0</v>
      </c>
      <c r="AJ185" s="10"/>
      <c r="AK185" s="60">
        <v>79963</v>
      </c>
      <c r="AL185" s="60">
        <v>57670</v>
      </c>
      <c r="AM185" s="60">
        <v>0</v>
      </c>
      <c r="AN185" s="63">
        <v>0</v>
      </c>
      <c r="AO185" s="67"/>
      <c r="AP185" s="31">
        <v>0.56390203310226161</v>
      </c>
      <c r="AQ185" s="32">
        <v>0.40669097268746079</v>
      </c>
      <c r="AR185" s="32">
        <v>0</v>
      </c>
      <c r="AS185" s="33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60">
        <v>5254</v>
      </c>
      <c r="E186" s="61">
        <f t="shared" si="15"/>
        <v>155</v>
      </c>
      <c r="F186" s="10"/>
      <c r="G186" s="62">
        <v>2963</v>
      </c>
      <c r="H186" s="60">
        <v>0</v>
      </c>
      <c r="I186" s="60">
        <v>0</v>
      </c>
      <c r="J186" s="63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298</v>
      </c>
      <c r="U186" s="63">
        <v>1838</v>
      </c>
      <c r="V186" s="60">
        <v>0</v>
      </c>
      <c r="W186" s="60">
        <v>0</v>
      </c>
      <c r="X186" s="60">
        <v>0</v>
      </c>
      <c r="Y186" s="64">
        <v>0</v>
      </c>
      <c r="Z186" s="10"/>
      <c r="AA186" s="64">
        <v>5099</v>
      </c>
      <c r="AB186" s="10"/>
      <c r="AC186" s="61">
        <v>0</v>
      </c>
      <c r="AD186" s="61">
        <v>2963</v>
      </c>
      <c r="AE186" s="65">
        <v>0</v>
      </c>
      <c r="AF186" s="61">
        <v>0</v>
      </c>
      <c r="AG186" s="66">
        <v>2136</v>
      </c>
      <c r="AH186" s="65">
        <v>0</v>
      </c>
      <c r="AI186" s="66">
        <v>0</v>
      </c>
      <c r="AJ186" s="10"/>
      <c r="AK186" s="60">
        <v>2963</v>
      </c>
      <c r="AL186" s="60">
        <v>2136</v>
      </c>
      <c r="AM186" s="60">
        <v>0</v>
      </c>
      <c r="AN186" s="63">
        <v>0</v>
      </c>
      <c r="AO186" s="67"/>
      <c r="AP186" s="31">
        <v>0.56395127521888089</v>
      </c>
      <c r="AQ186" s="32">
        <v>0.4065473924628854</v>
      </c>
      <c r="AR186" s="32">
        <v>0</v>
      </c>
      <c r="AS186" s="33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60">
        <v>6892</v>
      </c>
      <c r="E187" s="61">
        <f t="shared" si="15"/>
        <v>203</v>
      </c>
      <c r="F187" s="10"/>
      <c r="G187" s="62">
        <v>3886</v>
      </c>
      <c r="H187" s="60">
        <v>0</v>
      </c>
      <c r="I187" s="60">
        <v>0</v>
      </c>
      <c r="J187" s="63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391</v>
      </c>
      <c r="U187" s="63">
        <v>2412</v>
      </c>
      <c r="V187" s="60">
        <v>0</v>
      </c>
      <c r="W187" s="60">
        <v>0</v>
      </c>
      <c r="X187" s="60">
        <v>0</v>
      </c>
      <c r="Y187" s="64">
        <v>0</v>
      </c>
      <c r="Z187" s="10"/>
      <c r="AA187" s="64">
        <v>6689</v>
      </c>
      <c r="AB187" s="10"/>
      <c r="AC187" s="61">
        <v>0</v>
      </c>
      <c r="AD187" s="61">
        <v>3886</v>
      </c>
      <c r="AE187" s="65">
        <v>0</v>
      </c>
      <c r="AF187" s="61">
        <v>0</v>
      </c>
      <c r="AG187" s="66">
        <v>2803</v>
      </c>
      <c r="AH187" s="65">
        <v>0</v>
      </c>
      <c r="AI187" s="66">
        <v>0</v>
      </c>
      <c r="AJ187" s="10"/>
      <c r="AK187" s="60">
        <v>3886</v>
      </c>
      <c r="AL187" s="60">
        <v>2803</v>
      </c>
      <c r="AM187" s="60">
        <v>0</v>
      </c>
      <c r="AN187" s="63">
        <v>0</v>
      </c>
      <c r="AO187" s="67"/>
      <c r="AP187" s="31">
        <v>0.56384213580963438</v>
      </c>
      <c r="AQ187" s="32">
        <v>0.4067034242600116</v>
      </c>
      <c r="AR187" s="32">
        <v>0</v>
      </c>
      <c r="AS187" s="33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60">
        <v>22532</v>
      </c>
      <c r="E188" s="61">
        <f t="shared" si="15"/>
        <v>663</v>
      </c>
      <c r="F188" s="10"/>
      <c r="G188" s="62">
        <v>12705</v>
      </c>
      <c r="H188" s="60">
        <v>0</v>
      </c>
      <c r="I188" s="60">
        <v>0</v>
      </c>
      <c r="J188" s="63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1279</v>
      </c>
      <c r="U188" s="63">
        <v>7885</v>
      </c>
      <c r="V188" s="60">
        <v>0</v>
      </c>
      <c r="W188" s="60">
        <v>0</v>
      </c>
      <c r="X188" s="60">
        <v>0</v>
      </c>
      <c r="Y188" s="64">
        <v>0</v>
      </c>
      <c r="Z188" s="10"/>
      <c r="AA188" s="64">
        <v>21869</v>
      </c>
      <c r="AB188" s="10"/>
      <c r="AC188" s="61">
        <v>0</v>
      </c>
      <c r="AD188" s="61">
        <v>12705</v>
      </c>
      <c r="AE188" s="65">
        <v>0</v>
      </c>
      <c r="AF188" s="61">
        <v>0</v>
      </c>
      <c r="AG188" s="66">
        <v>9164</v>
      </c>
      <c r="AH188" s="65">
        <v>0</v>
      </c>
      <c r="AI188" s="66">
        <v>0</v>
      </c>
      <c r="AJ188" s="10"/>
      <c r="AK188" s="60">
        <v>12705</v>
      </c>
      <c r="AL188" s="60">
        <v>9164</v>
      </c>
      <c r="AM188" s="60">
        <v>0</v>
      </c>
      <c r="AN188" s="63">
        <v>0</v>
      </c>
      <c r="AO188" s="67"/>
      <c r="AP188" s="31">
        <v>0.56386472572341562</v>
      </c>
      <c r="AQ188" s="32">
        <v>0.40671045624001423</v>
      </c>
      <c r="AR188" s="32">
        <v>0</v>
      </c>
      <c r="AS188" s="33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60">
        <v>2085</v>
      </c>
      <c r="E189" s="61">
        <f t="shared" si="15"/>
        <v>62</v>
      </c>
      <c r="F189" s="10"/>
      <c r="G189" s="62">
        <v>1176</v>
      </c>
      <c r="H189" s="60">
        <v>0</v>
      </c>
      <c r="I189" s="60">
        <v>0</v>
      </c>
      <c r="J189" s="63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118</v>
      </c>
      <c r="U189" s="63">
        <v>729</v>
      </c>
      <c r="V189" s="60">
        <v>0</v>
      </c>
      <c r="W189" s="60">
        <v>0</v>
      </c>
      <c r="X189" s="60">
        <v>0</v>
      </c>
      <c r="Y189" s="64">
        <v>0</v>
      </c>
      <c r="Z189" s="10"/>
      <c r="AA189" s="64">
        <v>2023</v>
      </c>
      <c r="AB189" s="10"/>
      <c r="AC189" s="61">
        <v>0</v>
      </c>
      <c r="AD189" s="61">
        <v>1176</v>
      </c>
      <c r="AE189" s="65">
        <v>0</v>
      </c>
      <c r="AF189" s="61">
        <v>0</v>
      </c>
      <c r="AG189" s="66">
        <v>847</v>
      </c>
      <c r="AH189" s="65">
        <v>0</v>
      </c>
      <c r="AI189" s="66">
        <v>0</v>
      </c>
      <c r="AJ189" s="10"/>
      <c r="AK189" s="60">
        <v>1176</v>
      </c>
      <c r="AL189" s="60">
        <v>847</v>
      </c>
      <c r="AM189" s="60">
        <v>0</v>
      </c>
      <c r="AN189" s="63">
        <v>0</v>
      </c>
      <c r="AO189" s="67"/>
      <c r="AP189" s="31">
        <v>0.56402877697841725</v>
      </c>
      <c r="AQ189" s="32">
        <v>0.40623501199040768</v>
      </c>
      <c r="AR189" s="32">
        <v>0</v>
      </c>
      <c r="AS189" s="33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60">
        <v>64618</v>
      </c>
      <c r="E190" s="61">
        <f t="shared" si="15"/>
        <v>1906</v>
      </c>
      <c r="F190" s="10"/>
      <c r="G190" s="62">
        <v>36437</v>
      </c>
      <c r="H190" s="60">
        <v>0</v>
      </c>
      <c r="I190" s="60">
        <v>0</v>
      </c>
      <c r="J190" s="63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3665</v>
      </c>
      <c r="U190" s="63">
        <v>22610</v>
      </c>
      <c r="V190" s="60">
        <v>0</v>
      </c>
      <c r="W190" s="60">
        <v>0</v>
      </c>
      <c r="X190" s="60">
        <v>0</v>
      </c>
      <c r="Y190" s="64">
        <v>0</v>
      </c>
      <c r="Z190" s="10"/>
      <c r="AA190" s="64">
        <v>62712</v>
      </c>
      <c r="AB190" s="10"/>
      <c r="AC190" s="61">
        <v>0</v>
      </c>
      <c r="AD190" s="61">
        <v>36437</v>
      </c>
      <c r="AE190" s="65">
        <v>0</v>
      </c>
      <c r="AF190" s="61">
        <v>0</v>
      </c>
      <c r="AG190" s="66">
        <v>26275</v>
      </c>
      <c r="AH190" s="65">
        <v>0</v>
      </c>
      <c r="AI190" s="66">
        <v>0</v>
      </c>
      <c r="AJ190" s="10"/>
      <c r="AK190" s="60">
        <v>36437</v>
      </c>
      <c r="AL190" s="60">
        <v>26275</v>
      </c>
      <c r="AM190" s="60">
        <v>0</v>
      </c>
      <c r="AN190" s="63">
        <v>0</v>
      </c>
      <c r="AO190" s="67"/>
      <c r="AP190" s="31">
        <v>0.56388312854003531</v>
      </c>
      <c r="AQ190" s="32">
        <v>0.40662044631526817</v>
      </c>
      <c r="AR190" s="32">
        <v>0</v>
      </c>
      <c r="AS190" s="33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60">
        <v>17079</v>
      </c>
      <c r="E191" s="61">
        <f t="shared" si="15"/>
        <v>503</v>
      </c>
      <c r="F191" s="10"/>
      <c r="G191" s="62">
        <v>0</v>
      </c>
      <c r="H191" s="60">
        <v>0</v>
      </c>
      <c r="I191" s="60">
        <v>9631</v>
      </c>
      <c r="J191" s="63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969</v>
      </c>
      <c r="U191" s="63">
        <v>5976</v>
      </c>
      <c r="V191" s="60">
        <v>0</v>
      </c>
      <c r="W191" s="60">
        <v>0</v>
      </c>
      <c r="X191" s="60">
        <v>0</v>
      </c>
      <c r="Y191" s="64">
        <v>0</v>
      </c>
      <c r="Z191" s="10"/>
      <c r="AA191" s="64">
        <v>16576</v>
      </c>
      <c r="AB191" s="10"/>
      <c r="AC191" s="61">
        <v>9631</v>
      </c>
      <c r="AD191" s="61">
        <v>0</v>
      </c>
      <c r="AE191" s="65">
        <v>0</v>
      </c>
      <c r="AF191" s="61">
        <v>0</v>
      </c>
      <c r="AG191" s="66">
        <v>6945</v>
      </c>
      <c r="AH191" s="65">
        <v>0</v>
      </c>
      <c r="AI191" s="66">
        <v>0</v>
      </c>
      <c r="AJ191" s="10"/>
      <c r="AK191" s="60">
        <v>9631</v>
      </c>
      <c r="AL191" s="60">
        <v>6945</v>
      </c>
      <c r="AM191" s="60">
        <v>0</v>
      </c>
      <c r="AN191" s="63">
        <v>0</v>
      </c>
      <c r="AO191" s="67"/>
      <c r="AP191" s="31">
        <v>0.56390889396334676</v>
      </c>
      <c r="AQ191" s="32">
        <v>0.40663973300544526</v>
      </c>
      <c r="AR191" s="32">
        <v>0</v>
      </c>
      <c r="AS191" s="33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60">
        <v>694</v>
      </c>
      <c r="E192" s="61">
        <f t="shared" si="15"/>
        <v>22</v>
      </c>
      <c r="F192" s="10"/>
      <c r="G192" s="62">
        <v>391</v>
      </c>
      <c r="H192" s="60">
        <v>0</v>
      </c>
      <c r="I192" s="60">
        <v>0</v>
      </c>
      <c r="J192" s="63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39</v>
      </c>
      <c r="U192" s="63">
        <v>242</v>
      </c>
      <c r="V192" s="60">
        <v>0</v>
      </c>
      <c r="W192" s="60">
        <v>0</v>
      </c>
      <c r="X192" s="60">
        <v>0</v>
      </c>
      <c r="Y192" s="64">
        <v>0</v>
      </c>
      <c r="Z192" s="10"/>
      <c r="AA192" s="64">
        <v>672</v>
      </c>
      <c r="AB192" s="10"/>
      <c r="AC192" s="61">
        <v>0</v>
      </c>
      <c r="AD192" s="61">
        <v>391</v>
      </c>
      <c r="AE192" s="65">
        <v>0</v>
      </c>
      <c r="AF192" s="61">
        <v>0</v>
      </c>
      <c r="AG192" s="66">
        <v>281</v>
      </c>
      <c r="AH192" s="65">
        <v>0</v>
      </c>
      <c r="AI192" s="66">
        <v>0</v>
      </c>
      <c r="AJ192" s="10"/>
      <c r="AK192" s="60">
        <v>391</v>
      </c>
      <c r="AL192" s="60">
        <v>281</v>
      </c>
      <c r="AM192" s="60">
        <v>0</v>
      </c>
      <c r="AN192" s="63">
        <v>0</v>
      </c>
      <c r="AO192" s="67"/>
      <c r="AP192" s="31">
        <v>0.56340057636887608</v>
      </c>
      <c r="AQ192" s="32">
        <v>0.40489913544668588</v>
      </c>
      <c r="AR192" s="32">
        <v>0</v>
      </c>
      <c r="AS192" s="33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60">
        <v>17373</v>
      </c>
      <c r="E193" s="61">
        <f t="shared" si="15"/>
        <v>513</v>
      </c>
      <c r="F193" s="10"/>
      <c r="G193" s="62">
        <v>0</v>
      </c>
      <c r="H193" s="60">
        <v>0</v>
      </c>
      <c r="I193" s="60">
        <v>9795</v>
      </c>
      <c r="J193" s="63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985</v>
      </c>
      <c r="U193" s="63">
        <v>6080</v>
      </c>
      <c r="V193" s="60">
        <v>0</v>
      </c>
      <c r="W193" s="60">
        <v>0</v>
      </c>
      <c r="X193" s="60">
        <v>0</v>
      </c>
      <c r="Y193" s="64">
        <v>0</v>
      </c>
      <c r="Z193" s="10"/>
      <c r="AA193" s="64">
        <v>16860</v>
      </c>
      <c r="AB193" s="10"/>
      <c r="AC193" s="61">
        <v>9795</v>
      </c>
      <c r="AD193" s="61">
        <v>0</v>
      </c>
      <c r="AE193" s="65">
        <v>0</v>
      </c>
      <c r="AF193" s="61">
        <v>0</v>
      </c>
      <c r="AG193" s="66">
        <v>7065</v>
      </c>
      <c r="AH193" s="65">
        <v>0</v>
      </c>
      <c r="AI193" s="66">
        <v>0</v>
      </c>
      <c r="AJ193" s="10"/>
      <c r="AK193" s="60">
        <v>9795</v>
      </c>
      <c r="AL193" s="60">
        <v>7065</v>
      </c>
      <c r="AM193" s="60">
        <v>0</v>
      </c>
      <c r="AN193" s="63">
        <v>0</v>
      </c>
      <c r="AO193" s="67"/>
      <c r="AP193" s="31">
        <v>0.56380590571576583</v>
      </c>
      <c r="AQ193" s="32">
        <v>0.40666551545501639</v>
      </c>
      <c r="AR193" s="32">
        <v>0</v>
      </c>
      <c r="AS193" s="33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60">
        <v>74293</v>
      </c>
      <c r="E194" s="61">
        <f t="shared" si="15"/>
        <v>4265</v>
      </c>
      <c r="F194" s="10"/>
      <c r="G194" s="62">
        <v>41893</v>
      </c>
      <c r="H194" s="60">
        <v>0</v>
      </c>
      <c r="I194" s="60">
        <v>0</v>
      </c>
      <c r="J194" s="63">
        <v>0</v>
      </c>
      <c r="K194" s="60">
        <v>10446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8229</v>
      </c>
      <c r="U194" s="63">
        <v>9460</v>
      </c>
      <c r="V194" s="60">
        <v>0</v>
      </c>
      <c r="W194" s="60">
        <v>0</v>
      </c>
      <c r="X194" s="60">
        <v>0</v>
      </c>
      <c r="Y194" s="64">
        <v>0</v>
      </c>
      <c r="Z194" s="10"/>
      <c r="AA194" s="64">
        <v>70028</v>
      </c>
      <c r="AB194" s="10"/>
      <c r="AC194" s="61">
        <v>0</v>
      </c>
      <c r="AD194" s="61">
        <v>41893</v>
      </c>
      <c r="AE194" s="65">
        <v>0</v>
      </c>
      <c r="AF194" s="61">
        <v>10446</v>
      </c>
      <c r="AG194" s="66">
        <v>17689</v>
      </c>
      <c r="AH194" s="65">
        <v>0</v>
      </c>
      <c r="AI194" s="66">
        <v>0</v>
      </c>
      <c r="AJ194" s="10"/>
      <c r="AK194" s="60">
        <v>41893</v>
      </c>
      <c r="AL194" s="60">
        <v>28135</v>
      </c>
      <c r="AM194" s="60">
        <v>0</v>
      </c>
      <c r="AN194" s="63">
        <v>0</v>
      </c>
      <c r="AO194" s="67"/>
      <c r="AP194" s="31">
        <v>0.56388892627838427</v>
      </c>
      <c r="AQ194" s="32">
        <v>0.37870324256659443</v>
      </c>
      <c r="AR194" s="32">
        <v>0</v>
      </c>
      <c r="AS194" s="33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60">
        <v>8975</v>
      </c>
      <c r="E195" s="61">
        <f t="shared" si="15"/>
        <v>264</v>
      </c>
      <c r="F195" s="10"/>
      <c r="G195" s="62">
        <v>5061</v>
      </c>
      <c r="H195" s="60">
        <v>0</v>
      </c>
      <c r="I195" s="60">
        <v>0</v>
      </c>
      <c r="J195" s="63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509</v>
      </c>
      <c r="U195" s="63">
        <v>3141</v>
      </c>
      <c r="V195" s="60">
        <v>0</v>
      </c>
      <c r="W195" s="60">
        <v>0</v>
      </c>
      <c r="X195" s="60">
        <v>0</v>
      </c>
      <c r="Y195" s="64">
        <v>0</v>
      </c>
      <c r="Z195" s="10"/>
      <c r="AA195" s="64">
        <v>8711</v>
      </c>
      <c r="AB195" s="10"/>
      <c r="AC195" s="61">
        <v>0</v>
      </c>
      <c r="AD195" s="61">
        <v>5061</v>
      </c>
      <c r="AE195" s="65">
        <v>0</v>
      </c>
      <c r="AF195" s="61">
        <v>0</v>
      </c>
      <c r="AG195" s="66">
        <v>3650</v>
      </c>
      <c r="AH195" s="65">
        <v>0</v>
      </c>
      <c r="AI195" s="66">
        <v>0</v>
      </c>
      <c r="AJ195" s="10"/>
      <c r="AK195" s="60">
        <v>5061</v>
      </c>
      <c r="AL195" s="60">
        <v>3650</v>
      </c>
      <c r="AM195" s="60">
        <v>0</v>
      </c>
      <c r="AN195" s="63">
        <v>0</v>
      </c>
      <c r="AO195" s="67"/>
      <c r="AP195" s="31">
        <v>0.56389972144846801</v>
      </c>
      <c r="AQ195" s="32">
        <v>0.40668523676880225</v>
      </c>
      <c r="AR195" s="32">
        <v>0</v>
      </c>
      <c r="AS195" s="33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60">
        <v>18480</v>
      </c>
      <c r="E196" s="61">
        <f t="shared" si="15"/>
        <v>1</v>
      </c>
      <c r="F196" s="10"/>
      <c r="G196" s="62">
        <v>449</v>
      </c>
      <c r="H196" s="60">
        <v>1616</v>
      </c>
      <c r="I196" s="60">
        <v>16243</v>
      </c>
      <c r="J196" s="63">
        <v>124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8</v>
      </c>
      <c r="U196" s="63">
        <v>39</v>
      </c>
      <c r="V196" s="60">
        <v>0</v>
      </c>
      <c r="W196" s="60">
        <v>0</v>
      </c>
      <c r="X196" s="60">
        <v>0</v>
      </c>
      <c r="Y196" s="64">
        <v>0</v>
      </c>
      <c r="Z196" s="10"/>
      <c r="AA196" s="64">
        <v>18479</v>
      </c>
      <c r="AB196" s="10"/>
      <c r="AC196" s="61">
        <v>17859</v>
      </c>
      <c r="AD196" s="61">
        <v>573</v>
      </c>
      <c r="AE196" s="65">
        <v>0</v>
      </c>
      <c r="AF196" s="61">
        <v>0</v>
      </c>
      <c r="AG196" s="66">
        <v>47</v>
      </c>
      <c r="AH196" s="65">
        <v>0</v>
      </c>
      <c r="AI196" s="66">
        <v>0</v>
      </c>
      <c r="AJ196" s="10"/>
      <c r="AK196" s="60">
        <v>18432</v>
      </c>
      <c r="AL196" s="60">
        <v>47</v>
      </c>
      <c r="AM196" s="60">
        <v>0</v>
      </c>
      <c r="AN196" s="63">
        <v>0</v>
      </c>
      <c r="AO196" s="67"/>
      <c r="AP196" s="31">
        <v>0.9974025974025974</v>
      </c>
      <c r="AQ196" s="32">
        <v>2.5432900432900431E-3</v>
      </c>
      <c r="AR196" s="32">
        <v>0</v>
      </c>
      <c r="AS196" s="33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60">
        <v>38867</v>
      </c>
      <c r="E197" s="61">
        <f t="shared" si="15"/>
        <v>1150</v>
      </c>
      <c r="F197" s="10"/>
      <c r="G197" s="62">
        <v>21913</v>
      </c>
      <c r="H197" s="60">
        <v>0</v>
      </c>
      <c r="I197" s="60">
        <v>0</v>
      </c>
      <c r="J197" s="63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2205</v>
      </c>
      <c r="U197" s="63">
        <v>13599</v>
      </c>
      <c r="V197" s="60">
        <v>0</v>
      </c>
      <c r="W197" s="60">
        <v>0</v>
      </c>
      <c r="X197" s="60">
        <v>0</v>
      </c>
      <c r="Y197" s="64">
        <v>0</v>
      </c>
      <c r="Z197" s="10"/>
      <c r="AA197" s="64">
        <v>37717</v>
      </c>
      <c r="AB197" s="10"/>
      <c r="AC197" s="61">
        <v>0</v>
      </c>
      <c r="AD197" s="61">
        <v>21913</v>
      </c>
      <c r="AE197" s="65">
        <v>0</v>
      </c>
      <c r="AF197" s="61">
        <v>0</v>
      </c>
      <c r="AG197" s="66">
        <v>15804</v>
      </c>
      <c r="AH197" s="65">
        <v>0</v>
      </c>
      <c r="AI197" s="66">
        <v>0</v>
      </c>
      <c r="AJ197" s="10"/>
      <c r="AK197" s="60">
        <v>21913</v>
      </c>
      <c r="AL197" s="60">
        <v>15804</v>
      </c>
      <c r="AM197" s="60">
        <v>0</v>
      </c>
      <c r="AN197" s="63">
        <v>0</v>
      </c>
      <c r="AO197" s="67"/>
      <c r="AP197" s="31">
        <v>0.56379447860652998</v>
      </c>
      <c r="AQ197" s="32">
        <v>0.4066174389584995</v>
      </c>
      <c r="AR197" s="32">
        <v>0</v>
      </c>
      <c r="AS197" s="33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60">
        <v>113478</v>
      </c>
      <c r="E198" s="61">
        <f t="shared" si="15"/>
        <v>198</v>
      </c>
      <c r="F198" s="10"/>
      <c r="G198" s="62">
        <v>68365</v>
      </c>
      <c r="H198" s="60">
        <v>3637</v>
      </c>
      <c r="I198" s="60">
        <v>3990</v>
      </c>
      <c r="J198" s="63">
        <v>3315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4296</v>
      </c>
      <c r="U198" s="63">
        <v>29677</v>
      </c>
      <c r="V198" s="60">
        <v>0</v>
      </c>
      <c r="W198" s="60">
        <v>0</v>
      </c>
      <c r="X198" s="60">
        <v>0</v>
      </c>
      <c r="Y198" s="64">
        <v>0</v>
      </c>
      <c r="Z198" s="10"/>
      <c r="AA198" s="64">
        <v>113280</v>
      </c>
      <c r="AB198" s="10"/>
      <c r="AC198" s="61">
        <v>7627</v>
      </c>
      <c r="AD198" s="61">
        <v>71680</v>
      </c>
      <c r="AE198" s="65">
        <v>0</v>
      </c>
      <c r="AF198" s="61">
        <v>0</v>
      </c>
      <c r="AG198" s="66">
        <v>33973</v>
      </c>
      <c r="AH198" s="65">
        <v>0</v>
      </c>
      <c r="AI198" s="66">
        <v>0</v>
      </c>
      <c r="AJ198" s="10"/>
      <c r="AK198" s="60">
        <v>79307</v>
      </c>
      <c r="AL198" s="60">
        <v>33973</v>
      </c>
      <c r="AM198" s="60">
        <v>0</v>
      </c>
      <c r="AN198" s="63">
        <v>0</v>
      </c>
      <c r="AO198" s="67"/>
      <c r="AP198" s="31">
        <v>0.69887555297061987</v>
      </c>
      <c r="AQ198" s="32">
        <v>0.29937961543206615</v>
      </c>
      <c r="AR198" s="32">
        <v>0</v>
      </c>
      <c r="AS198" s="33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60">
        <v>106406</v>
      </c>
      <c r="E199" s="61">
        <f t="shared" si="15"/>
        <v>0</v>
      </c>
      <c r="F199" s="10"/>
      <c r="G199" s="62">
        <v>37585</v>
      </c>
      <c r="H199" s="60">
        <v>4589</v>
      </c>
      <c r="I199" s="60">
        <v>13995</v>
      </c>
      <c r="J199" s="63">
        <v>2663</v>
      </c>
      <c r="K199" s="60">
        <v>5112</v>
      </c>
      <c r="L199" s="60">
        <v>6069</v>
      </c>
      <c r="M199" s="60">
        <v>214</v>
      </c>
      <c r="N199" s="60">
        <v>2006</v>
      </c>
      <c r="O199" s="60">
        <v>1355</v>
      </c>
      <c r="P199" s="60">
        <v>1565</v>
      </c>
      <c r="Q199" s="60">
        <v>1930</v>
      </c>
      <c r="R199" s="60">
        <v>6241</v>
      </c>
      <c r="S199" s="60">
        <v>4242</v>
      </c>
      <c r="T199" s="60">
        <v>1462</v>
      </c>
      <c r="U199" s="63">
        <v>15303</v>
      </c>
      <c r="V199" s="60">
        <v>0</v>
      </c>
      <c r="W199" s="60">
        <v>0</v>
      </c>
      <c r="X199" s="60">
        <v>0</v>
      </c>
      <c r="Y199" s="64">
        <v>2075</v>
      </c>
      <c r="Z199" s="10"/>
      <c r="AA199" s="64">
        <v>106406</v>
      </c>
      <c r="AB199" s="10"/>
      <c r="AC199" s="61">
        <v>18584</v>
      </c>
      <c r="AD199" s="61">
        <v>40248</v>
      </c>
      <c r="AE199" s="65">
        <v>6241</v>
      </c>
      <c r="AF199" s="61">
        <v>22493</v>
      </c>
      <c r="AG199" s="66">
        <v>16765</v>
      </c>
      <c r="AH199" s="65">
        <v>0</v>
      </c>
      <c r="AI199" s="66">
        <v>2075</v>
      </c>
      <c r="AJ199" s="10"/>
      <c r="AK199" s="60">
        <v>58832</v>
      </c>
      <c r="AL199" s="60">
        <v>45499</v>
      </c>
      <c r="AM199" s="60">
        <v>0</v>
      </c>
      <c r="AN199" s="63">
        <v>2075</v>
      </c>
      <c r="AO199" s="67"/>
      <c r="AP199" s="31">
        <v>0.55290115219066593</v>
      </c>
      <c r="AQ199" s="32">
        <v>0.42759806777813281</v>
      </c>
      <c r="AR199" s="32">
        <v>0</v>
      </c>
      <c r="AS199" s="33">
        <v>1.9500780031201249E-2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60">
        <v>2</v>
      </c>
      <c r="E200" s="61">
        <f t="shared" si="15"/>
        <v>1</v>
      </c>
      <c r="F200" s="10"/>
      <c r="G200" s="62">
        <v>1</v>
      </c>
      <c r="H200" s="60">
        <v>0</v>
      </c>
      <c r="I200" s="60">
        <v>0</v>
      </c>
      <c r="J200" s="63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3">
        <v>0</v>
      </c>
      <c r="V200" s="60">
        <v>0</v>
      </c>
      <c r="W200" s="60">
        <v>0</v>
      </c>
      <c r="X200" s="60">
        <v>0</v>
      </c>
      <c r="Y200" s="64">
        <v>0</v>
      </c>
      <c r="Z200" s="10"/>
      <c r="AA200" s="64">
        <v>1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60">
        <v>1</v>
      </c>
      <c r="AL200" s="60">
        <v>0</v>
      </c>
      <c r="AM200" s="60">
        <v>0</v>
      </c>
      <c r="AN200" s="63">
        <v>0</v>
      </c>
      <c r="AO200" s="67"/>
      <c r="AP200" s="31">
        <v>0.5</v>
      </c>
      <c r="AQ200" s="32">
        <v>0</v>
      </c>
      <c r="AR200" s="32">
        <v>0</v>
      </c>
      <c r="AS200" s="33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60">
        <v>118076</v>
      </c>
      <c r="E201" s="61">
        <f t="shared" si="15"/>
        <v>2778</v>
      </c>
      <c r="F201" s="10"/>
      <c r="G201" s="62">
        <v>66580</v>
      </c>
      <c r="H201" s="60">
        <v>0</v>
      </c>
      <c r="I201" s="60">
        <v>0</v>
      </c>
      <c r="J201" s="63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6964</v>
      </c>
      <c r="U201" s="63">
        <v>41754</v>
      </c>
      <c r="V201" s="60">
        <v>0</v>
      </c>
      <c r="W201" s="60">
        <v>0</v>
      </c>
      <c r="X201" s="60">
        <v>0</v>
      </c>
      <c r="Y201" s="64">
        <v>0</v>
      </c>
      <c r="Z201" s="10"/>
      <c r="AA201" s="64">
        <v>115298</v>
      </c>
      <c r="AB201" s="10"/>
      <c r="AC201" s="61">
        <v>0</v>
      </c>
      <c r="AD201" s="61">
        <v>66580</v>
      </c>
      <c r="AE201" s="65">
        <v>0</v>
      </c>
      <c r="AF201" s="61">
        <v>0</v>
      </c>
      <c r="AG201" s="66">
        <v>48718</v>
      </c>
      <c r="AH201" s="65">
        <v>0</v>
      </c>
      <c r="AI201" s="66">
        <v>0</v>
      </c>
      <c r="AJ201" s="10"/>
      <c r="AK201" s="60">
        <v>66580</v>
      </c>
      <c r="AL201" s="60">
        <v>48718</v>
      </c>
      <c r="AM201" s="60">
        <v>0</v>
      </c>
      <c r="AN201" s="63">
        <v>0</v>
      </c>
      <c r="AO201" s="67"/>
      <c r="AP201" s="31">
        <v>0.56387411497679463</v>
      </c>
      <c r="AQ201" s="32">
        <v>0.41259866526643857</v>
      </c>
      <c r="AR201" s="32">
        <v>0</v>
      </c>
      <c r="AS201" s="33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60">
        <v>313301</v>
      </c>
      <c r="E202" s="61">
        <f t="shared" si="15"/>
        <v>9216</v>
      </c>
      <c r="F202" s="10"/>
      <c r="G202" s="62">
        <v>176671</v>
      </c>
      <c r="H202" s="60">
        <v>0</v>
      </c>
      <c r="I202" s="60">
        <v>0</v>
      </c>
      <c r="J202" s="63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17772</v>
      </c>
      <c r="U202" s="63">
        <v>109642</v>
      </c>
      <c r="V202" s="60">
        <v>0</v>
      </c>
      <c r="W202" s="60">
        <v>0</v>
      </c>
      <c r="X202" s="60">
        <v>0</v>
      </c>
      <c r="Y202" s="64">
        <v>0</v>
      </c>
      <c r="Z202" s="10"/>
      <c r="AA202" s="64">
        <v>304085</v>
      </c>
      <c r="AB202" s="10"/>
      <c r="AC202" s="61">
        <v>0</v>
      </c>
      <c r="AD202" s="61">
        <v>176671</v>
      </c>
      <c r="AE202" s="65">
        <v>0</v>
      </c>
      <c r="AF202" s="61">
        <v>0</v>
      </c>
      <c r="AG202" s="66">
        <v>127414</v>
      </c>
      <c r="AH202" s="65">
        <v>0</v>
      </c>
      <c r="AI202" s="66">
        <v>0</v>
      </c>
      <c r="AJ202" s="10"/>
      <c r="AK202" s="60">
        <v>176671</v>
      </c>
      <c r="AL202" s="60">
        <v>127414</v>
      </c>
      <c r="AM202" s="60">
        <v>0</v>
      </c>
      <c r="AN202" s="63">
        <v>0</v>
      </c>
      <c r="AO202" s="67"/>
      <c r="AP202" s="31">
        <v>0.56390180688858316</v>
      </c>
      <c r="AQ202" s="32">
        <v>0.40668239169361092</v>
      </c>
      <c r="AR202" s="32">
        <v>0</v>
      </c>
      <c r="AS202" s="33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1092181</v>
      </c>
      <c r="E203" s="94">
        <f>SUM(E184:E202)</f>
        <v>26717</v>
      </c>
      <c r="F203" s="10"/>
      <c r="G203" s="95">
        <f t="shared" ref="G203:Y203" si="16">SUM(G184:G202)</f>
        <v>568430</v>
      </c>
      <c r="H203" s="94">
        <f t="shared" si="16"/>
        <v>9842</v>
      </c>
      <c r="I203" s="94">
        <f t="shared" si="16"/>
        <v>53654</v>
      </c>
      <c r="J203" s="96">
        <f t="shared" si="16"/>
        <v>6102</v>
      </c>
      <c r="K203" s="94">
        <f t="shared" si="16"/>
        <v>15558</v>
      </c>
      <c r="L203" s="94">
        <f t="shared" si="16"/>
        <v>6069</v>
      </c>
      <c r="M203" s="94">
        <f t="shared" si="16"/>
        <v>214</v>
      </c>
      <c r="N203" s="94">
        <f t="shared" si="16"/>
        <v>2006</v>
      </c>
      <c r="O203" s="94">
        <f t="shared" si="16"/>
        <v>1355</v>
      </c>
      <c r="P203" s="94">
        <f t="shared" si="16"/>
        <v>1565</v>
      </c>
      <c r="Q203" s="94">
        <f t="shared" si="16"/>
        <v>1930</v>
      </c>
      <c r="R203" s="94">
        <f t="shared" si="16"/>
        <v>6241</v>
      </c>
      <c r="S203" s="94">
        <f t="shared" si="16"/>
        <v>4242</v>
      </c>
      <c r="T203" s="94">
        <f t="shared" si="16"/>
        <v>58480</v>
      </c>
      <c r="U203" s="96">
        <f t="shared" si="16"/>
        <v>327701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2075</v>
      </c>
      <c r="Z203" s="10"/>
      <c r="AA203" s="97">
        <f>SUM(AA184:AA202)</f>
        <v>1065464</v>
      </c>
      <c r="AB203" s="10"/>
      <c r="AC203" s="94">
        <f t="shared" ref="AC203:AI203" si="17">SUM(AC184:AC202)</f>
        <v>63496</v>
      </c>
      <c r="AD203" s="94">
        <f t="shared" si="17"/>
        <v>574532</v>
      </c>
      <c r="AE203" s="95">
        <f t="shared" si="17"/>
        <v>6241</v>
      </c>
      <c r="AF203" s="94">
        <f t="shared" si="17"/>
        <v>32939</v>
      </c>
      <c r="AG203" s="96">
        <f t="shared" si="17"/>
        <v>386181</v>
      </c>
      <c r="AH203" s="95">
        <f t="shared" si="17"/>
        <v>0</v>
      </c>
      <c r="AI203" s="96">
        <f t="shared" si="17"/>
        <v>2075</v>
      </c>
      <c r="AJ203" s="10"/>
      <c r="AK203" s="94">
        <f>SUM(AK184:AK202)</f>
        <v>638028</v>
      </c>
      <c r="AL203" s="94">
        <f>SUM(AL184:AL202)</f>
        <v>425361</v>
      </c>
      <c r="AM203" s="94">
        <f>SUM(AM184:AM202)</f>
        <v>0</v>
      </c>
      <c r="AN203" s="96">
        <f>SUM(AN184:AN202)</f>
        <v>2075</v>
      </c>
      <c r="AO203" s="93"/>
      <c r="AP203" s="86"/>
      <c r="AQ203" s="87"/>
      <c r="AR203" s="87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Q204" s="87"/>
      <c r="AR204" s="87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4338994</v>
      </c>
      <c r="E205" s="89">
        <f>E21+E125+E152</f>
        <v>53114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Q205" s="87"/>
      <c r="AR205" s="87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1127160</v>
      </c>
      <c r="E206" s="89">
        <f>E181+E203</f>
        <v>26780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Q206" s="87"/>
      <c r="AR206" s="87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Q207" s="87"/>
      <c r="AR207" s="87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5466154</v>
      </c>
      <c r="E208" s="89">
        <f>E206+E205</f>
        <v>79894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Q208" s="87"/>
      <c r="AR208" s="87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Q209" s="87"/>
      <c r="AR209" s="87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18658</v>
      </c>
      <c r="H210" s="89">
        <f t="shared" si="18"/>
        <v>1546</v>
      </c>
      <c r="I210" s="89">
        <f t="shared" si="18"/>
        <v>-1517</v>
      </c>
      <c r="J210" s="91">
        <f t="shared" si="18"/>
        <v>3852</v>
      </c>
      <c r="K210" s="89">
        <f t="shared" si="18"/>
        <v>16493</v>
      </c>
      <c r="L210" s="89">
        <f t="shared" si="18"/>
        <v>2541</v>
      </c>
      <c r="M210" s="89">
        <f t="shared" si="18"/>
        <v>6845</v>
      </c>
      <c r="N210" s="89">
        <f t="shared" si="18"/>
        <v>1203</v>
      </c>
      <c r="O210" s="89">
        <f t="shared" si="18"/>
        <v>813</v>
      </c>
      <c r="P210" s="89">
        <f t="shared" si="18"/>
        <v>1334</v>
      </c>
      <c r="Q210" s="89">
        <f t="shared" si="18"/>
        <v>1157</v>
      </c>
      <c r="R210" s="89">
        <f t="shared" si="18"/>
        <v>3769</v>
      </c>
      <c r="S210" s="89">
        <f t="shared" si="18"/>
        <v>15040</v>
      </c>
      <c r="T210" s="89">
        <f t="shared" si="18"/>
        <v>106464</v>
      </c>
      <c r="U210" s="91">
        <f t="shared" si="18"/>
        <v>103177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1133</v>
      </c>
      <c r="Z210" s="10"/>
      <c r="AA210" s="92">
        <f>AA203+AA181+AA152+AA125+AA21-AA208</f>
        <v>282508</v>
      </c>
      <c r="AB210" s="10"/>
      <c r="AC210" s="61">
        <f t="shared" ref="AC210:AI210" si="19">AC203+AC181+AC152+AC125+AC21-AC208</f>
        <v>29</v>
      </c>
      <c r="AD210" s="61">
        <f t="shared" si="19"/>
        <v>22510</v>
      </c>
      <c r="AE210" s="65">
        <f t="shared" si="19"/>
        <v>3769</v>
      </c>
      <c r="AF210" s="61">
        <f t="shared" si="19"/>
        <v>45426</v>
      </c>
      <c r="AG210" s="66">
        <f t="shared" si="19"/>
        <v>209641</v>
      </c>
      <c r="AH210" s="65">
        <f t="shared" si="19"/>
        <v>0</v>
      </c>
      <c r="AI210" s="66">
        <f t="shared" si="19"/>
        <v>1133</v>
      </c>
      <c r="AJ210" s="10"/>
      <c r="AK210" s="89">
        <f>AK203+AK181+AK152+AK125+AK21-AK208</f>
        <v>22539</v>
      </c>
      <c r="AL210" s="89">
        <f>AL203+AL181+AL152+AL125+AL21-AL208</f>
        <v>258836</v>
      </c>
      <c r="AM210" s="89">
        <f>AM203+AM181+AM152+AM125+AM21-AM208</f>
        <v>0</v>
      </c>
      <c r="AN210" s="91">
        <f>AN203+AN181+AN152+AN125+AN21-AN208</f>
        <v>1133</v>
      </c>
      <c r="AO210" s="93"/>
      <c r="AP210" s="86"/>
      <c r="AQ210" s="87"/>
      <c r="AR210" s="87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525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543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1231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785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1231</v>
      </c>
      <c r="AE24" s="65">
        <v>0</v>
      </c>
      <c r="AF24" s="61">
        <v>0</v>
      </c>
      <c r="AG24" s="66">
        <v>785</v>
      </c>
      <c r="AH24" s="65">
        <v>0</v>
      </c>
      <c r="AI24" s="66">
        <v>0</v>
      </c>
      <c r="AJ24" s="10"/>
      <c r="AK24" s="89">
        <v>1231</v>
      </c>
      <c r="AL24" s="89">
        <v>785</v>
      </c>
      <c r="AM24" s="89">
        <v>0</v>
      </c>
      <c r="AN24" s="91">
        <v>0</v>
      </c>
      <c r="AO24" s="93"/>
      <c r="AP24" s="86">
        <v>0.61061507936507942</v>
      </c>
      <c r="AQ24" s="87">
        <v>0.38938492063492064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4681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2983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4681</v>
      </c>
      <c r="AD26" s="61">
        <v>0</v>
      </c>
      <c r="AE26" s="65">
        <v>0</v>
      </c>
      <c r="AF26" s="61">
        <v>0</v>
      </c>
      <c r="AG26" s="66">
        <v>2983</v>
      </c>
      <c r="AH26" s="65">
        <v>0</v>
      </c>
      <c r="AI26" s="66">
        <v>0</v>
      </c>
      <c r="AJ26" s="10"/>
      <c r="AK26" s="89">
        <v>4681</v>
      </c>
      <c r="AL26" s="89">
        <v>2983</v>
      </c>
      <c r="AM26" s="89">
        <v>0</v>
      </c>
      <c r="AN26" s="91">
        <v>0</v>
      </c>
      <c r="AO26" s="93"/>
      <c r="AP26" s="86">
        <v>0.61077766179540705</v>
      </c>
      <c r="AQ26" s="87">
        <v>0.3892223382045929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7815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4981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7815</v>
      </c>
      <c r="AD27" s="61">
        <v>0</v>
      </c>
      <c r="AE27" s="65">
        <v>0</v>
      </c>
      <c r="AF27" s="61">
        <v>0</v>
      </c>
      <c r="AG27" s="66">
        <v>4981</v>
      </c>
      <c r="AH27" s="65">
        <v>0</v>
      </c>
      <c r="AI27" s="66">
        <v>0</v>
      </c>
      <c r="AJ27" s="10"/>
      <c r="AK27" s="89">
        <v>7815</v>
      </c>
      <c r="AL27" s="89">
        <v>4981</v>
      </c>
      <c r="AM27" s="89">
        <v>0</v>
      </c>
      <c r="AN27" s="91">
        <v>0</v>
      </c>
      <c r="AO27" s="93"/>
      <c r="AP27" s="86">
        <v>0.61073773054079394</v>
      </c>
      <c r="AQ27" s="87">
        <v>0.389262269459206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2084</v>
      </c>
      <c r="H31" s="89">
        <v>0</v>
      </c>
      <c r="I31" s="89">
        <v>0</v>
      </c>
      <c r="J31" s="91">
        <v>0</v>
      </c>
      <c r="K31" s="89">
        <v>1329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2084</v>
      </c>
      <c r="AE31" s="65">
        <v>0</v>
      </c>
      <c r="AF31" s="61">
        <v>1329</v>
      </c>
      <c r="AG31" s="66">
        <v>0</v>
      </c>
      <c r="AH31" s="65">
        <v>0</v>
      </c>
      <c r="AI31" s="66">
        <v>0</v>
      </c>
      <c r="AJ31" s="10"/>
      <c r="AK31" s="89">
        <v>2084</v>
      </c>
      <c r="AL31" s="89">
        <v>1329</v>
      </c>
      <c r="AM31" s="89">
        <v>0</v>
      </c>
      <c r="AN31" s="91">
        <v>0</v>
      </c>
      <c r="AO31" s="93"/>
      <c r="AP31" s="86">
        <v>0.61060650454145915</v>
      </c>
      <c r="AQ31" s="87">
        <v>0.38939349545854085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5851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2668</v>
      </c>
      <c r="T32" s="89">
        <v>0</v>
      </c>
      <c r="U32" s="91">
        <v>1061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5851</v>
      </c>
      <c r="AD32" s="61">
        <v>0</v>
      </c>
      <c r="AE32" s="65">
        <v>0</v>
      </c>
      <c r="AF32" s="61">
        <v>2668</v>
      </c>
      <c r="AG32" s="66">
        <v>1061</v>
      </c>
      <c r="AH32" s="65">
        <v>0</v>
      </c>
      <c r="AI32" s="66">
        <v>0</v>
      </c>
      <c r="AJ32" s="10"/>
      <c r="AK32" s="89">
        <v>5851</v>
      </c>
      <c r="AL32" s="89">
        <v>3729</v>
      </c>
      <c r="AM32" s="89">
        <v>0</v>
      </c>
      <c r="AN32" s="91">
        <v>0</v>
      </c>
      <c r="AO32" s="93"/>
      <c r="AP32" s="86">
        <v>0.61075156576200418</v>
      </c>
      <c r="AQ32" s="87">
        <v>0.38924843423799582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2084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951</v>
      </c>
      <c r="T34" s="89">
        <v>0</v>
      </c>
      <c r="U34" s="91">
        <v>378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2084</v>
      </c>
      <c r="AD34" s="61">
        <v>0</v>
      </c>
      <c r="AE34" s="65">
        <v>0</v>
      </c>
      <c r="AF34" s="61">
        <v>951</v>
      </c>
      <c r="AG34" s="66">
        <v>378</v>
      </c>
      <c r="AH34" s="65">
        <v>0</v>
      </c>
      <c r="AI34" s="66">
        <v>0</v>
      </c>
      <c r="AJ34" s="10"/>
      <c r="AK34" s="89">
        <v>2084</v>
      </c>
      <c r="AL34" s="89">
        <v>1329</v>
      </c>
      <c r="AM34" s="89">
        <v>0</v>
      </c>
      <c r="AN34" s="91">
        <v>0</v>
      </c>
      <c r="AO34" s="93"/>
      <c r="AP34" s="86">
        <v>0.61060650454145915</v>
      </c>
      <c r="AQ34" s="87">
        <v>0.38939349545854085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1852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1181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1852</v>
      </c>
      <c r="AE36" s="65">
        <v>0</v>
      </c>
      <c r="AF36" s="61">
        <v>0</v>
      </c>
      <c r="AG36" s="66">
        <v>1181</v>
      </c>
      <c r="AH36" s="65">
        <v>0</v>
      </c>
      <c r="AI36" s="66">
        <v>0</v>
      </c>
      <c r="AJ36" s="10"/>
      <c r="AK36" s="89">
        <v>1852</v>
      </c>
      <c r="AL36" s="89">
        <v>1181</v>
      </c>
      <c r="AM36" s="89">
        <v>0</v>
      </c>
      <c r="AN36" s="91">
        <v>0</v>
      </c>
      <c r="AO36" s="93"/>
      <c r="AP36" s="86">
        <v>0.61061655126937031</v>
      </c>
      <c r="AQ36" s="87">
        <v>0.38938344873062974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51863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33046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51863</v>
      </c>
      <c r="AE37" s="65">
        <v>0</v>
      </c>
      <c r="AF37" s="61">
        <v>0</v>
      </c>
      <c r="AG37" s="66">
        <v>33046</v>
      </c>
      <c r="AH37" s="65">
        <v>0</v>
      </c>
      <c r="AI37" s="66">
        <v>0</v>
      </c>
      <c r="AJ37" s="10"/>
      <c r="AK37" s="89">
        <v>51863</v>
      </c>
      <c r="AL37" s="89">
        <v>33046</v>
      </c>
      <c r="AM37" s="89">
        <v>0</v>
      </c>
      <c r="AN37" s="91">
        <v>0</v>
      </c>
      <c r="AO37" s="93"/>
      <c r="AP37" s="86">
        <v>0.61080686381891203</v>
      </c>
      <c r="AQ37" s="87">
        <v>0.38919313618108797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3828</v>
      </c>
      <c r="H38" s="89">
        <v>0</v>
      </c>
      <c r="I38" s="89">
        <v>4935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5586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4935</v>
      </c>
      <c r="AD38" s="61">
        <v>3828</v>
      </c>
      <c r="AE38" s="65">
        <v>0</v>
      </c>
      <c r="AF38" s="61">
        <v>0</v>
      </c>
      <c r="AG38" s="66">
        <v>5586</v>
      </c>
      <c r="AH38" s="65">
        <v>0</v>
      </c>
      <c r="AI38" s="66">
        <v>0</v>
      </c>
      <c r="AJ38" s="10"/>
      <c r="AK38" s="89">
        <v>8763</v>
      </c>
      <c r="AL38" s="89">
        <v>5586</v>
      </c>
      <c r="AM38" s="89">
        <v>0</v>
      </c>
      <c r="AN38" s="91">
        <v>0</v>
      </c>
      <c r="AO38" s="93"/>
      <c r="AP38" s="86">
        <v>0.61070457871628681</v>
      </c>
      <c r="AQ38" s="87">
        <v>0.38929542128371314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20450</v>
      </c>
      <c r="H39" s="89">
        <v>0</v>
      </c>
      <c r="I39" s="89">
        <v>2957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14914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2957</v>
      </c>
      <c r="AD39" s="61">
        <v>20450</v>
      </c>
      <c r="AE39" s="65">
        <v>0</v>
      </c>
      <c r="AF39" s="61">
        <v>0</v>
      </c>
      <c r="AG39" s="66">
        <v>14914</v>
      </c>
      <c r="AH39" s="65">
        <v>0</v>
      </c>
      <c r="AI39" s="66">
        <v>0</v>
      </c>
      <c r="AJ39" s="10"/>
      <c r="AK39" s="89">
        <v>23407</v>
      </c>
      <c r="AL39" s="89">
        <v>14914</v>
      </c>
      <c r="AM39" s="89">
        <v>0</v>
      </c>
      <c r="AN39" s="91">
        <v>0</v>
      </c>
      <c r="AO39" s="93"/>
      <c r="AP39" s="86">
        <v>0.6108139140419091</v>
      </c>
      <c r="AQ39" s="87">
        <v>0.38918608595809084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30314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19317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30314</v>
      </c>
      <c r="AE40" s="65">
        <v>0</v>
      </c>
      <c r="AF40" s="61">
        <v>0</v>
      </c>
      <c r="AG40" s="66">
        <v>19317</v>
      </c>
      <c r="AH40" s="65">
        <v>0</v>
      </c>
      <c r="AI40" s="66">
        <v>0</v>
      </c>
      <c r="AJ40" s="10"/>
      <c r="AK40" s="89">
        <v>30314</v>
      </c>
      <c r="AL40" s="89">
        <v>19317</v>
      </c>
      <c r="AM40" s="89">
        <v>0</v>
      </c>
      <c r="AN40" s="91">
        <v>0</v>
      </c>
      <c r="AO40" s="93"/>
      <c r="AP40" s="86">
        <v>0.61078761258084668</v>
      </c>
      <c r="AQ40" s="87">
        <v>0.38921238741915337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14068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8965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14068</v>
      </c>
      <c r="AE41" s="65">
        <v>0</v>
      </c>
      <c r="AF41" s="61">
        <v>0</v>
      </c>
      <c r="AG41" s="66">
        <v>8965</v>
      </c>
      <c r="AH41" s="65">
        <v>0</v>
      </c>
      <c r="AI41" s="66">
        <v>0</v>
      </c>
      <c r="AJ41" s="10"/>
      <c r="AK41" s="89">
        <v>14068</v>
      </c>
      <c r="AL41" s="89">
        <v>8965</v>
      </c>
      <c r="AM41" s="89">
        <v>0</v>
      </c>
      <c r="AN41" s="91">
        <v>0</v>
      </c>
      <c r="AO41" s="93"/>
      <c r="AP41" s="86">
        <v>0.61077584335518609</v>
      </c>
      <c r="AQ41" s="87">
        <v>0.38922415664481397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8426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5369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8426</v>
      </c>
      <c r="AE42" s="65">
        <v>0</v>
      </c>
      <c r="AF42" s="61">
        <v>0</v>
      </c>
      <c r="AG42" s="66">
        <v>5369</v>
      </c>
      <c r="AH42" s="65">
        <v>0</v>
      </c>
      <c r="AI42" s="66">
        <v>0</v>
      </c>
      <c r="AJ42" s="10"/>
      <c r="AK42" s="89">
        <v>8426</v>
      </c>
      <c r="AL42" s="89">
        <v>5369</v>
      </c>
      <c r="AM42" s="89">
        <v>0</v>
      </c>
      <c r="AN42" s="91">
        <v>0</v>
      </c>
      <c r="AO42" s="93"/>
      <c r="AP42" s="86">
        <v>0.61080101486045668</v>
      </c>
      <c r="AQ42" s="87">
        <v>0.38919898513954332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2084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1329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2084</v>
      </c>
      <c r="AD44" s="61">
        <v>0</v>
      </c>
      <c r="AE44" s="65">
        <v>0</v>
      </c>
      <c r="AF44" s="61">
        <v>0</v>
      </c>
      <c r="AG44" s="66">
        <v>1329</v>
      </c>
      <c r="AH44" s="65">
        <v>0</v>
      </c>
      <c r="AI44" s="66">
        <v>0</v>
      </c>
      <c r="AJ44" s="10"/>
      <c r="AK44" s="89">
        <v>2084</v>
      </c>
      <c r="AL44" s="89">
        <v>1329</v>
      </c>
      <c r="AM44" s="89">
        <v>0</v>
      </c>
      <c r="AN44" s="91">
        <v>0</v>
      </c>
      <c r="AO44" s="93"/>
      <c r="AP44" s="86">
        <v>0.61060650454145915</v>
      </c>
      <c r="AQ44" s="87">
        <v>0.38939349545854085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2082</v>
      </c>
      <c r="H45" s="89">
        <v>0</v>
      </c>
      <c r="I45" s="89">
        <v>0</v>
      </c>
      <c r="J45" s="91">
        <v>0</v>
      </c>
      <c r="K45" s="89">
        <v>1330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2082</v>
      </c>
      <c r="AE45" s="65">
        <v>0</v>
      </c>
      <c r="AF45" s="61">
        <v>1330</v>
      </c>
      <c r="AG45" s="66">
        <v>1</v>
      </c>
      <c r="AH45" s="65">
        <v>0</v>
      </c>
      <c r="AI45" s="66">
        <v>0</v>
      </c>
      <c r="AJ45" s="10"/>
      <c r="AK45" s="89">
        <v>2082</v>
      </c>
      <c r="AL45" s="89">
        <v>1331</v>
      </c>
      <c r="AM45" s="89">
        <v>0</v>
      </c>
      <c r="AN45" s="91">
        <v>0</v>
      </c>
      <c r="AO45" s="93"/>
      <c r="AP45" s="86">
        <v>0.61002050981541167</v>
      </c>
      <c r="AQ45" s="87">
        <v>0.38997949018458833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3974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1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3974</v>
      </c>
      <c r="AG46" s="66">
        <v>1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61080</v>
      </c>
      <c r="H50" s="89">
        <v>0</v>
      </c>
      <c r="I50" s="89">
        <v>0</v>
      </c>
      <c r="J50" s="91">
        <v>0</v>
      </c>
      <c r="K50" s="89">
        <v>38920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61080</v>
      </c>
      <c r="AE50" s="65">
        <v>0</v>
      </c>
      <c r="AF50" s="61">
        <v>38920</v>
      </c>
      <c r="AG50" s="66">
        <v>0</v>
      </c>
      <c r="AH50" s="65">
        <v>0</v>
      </c>
      <c r="AI50" s="66">
        <v>0</v>
      </c>
      <c r="AJ50" s="10"/>
      <c r="AK50" s="89">
        <v>61080</v>
      </c>
      <c r="AL50" s="89">
        <v>38920</v>
      </c>
      <c r="AM50" s="89">
        <v>0</v>
      </c>
      <c r="AN50" s="91">
        <v>0</v>
      </c>
      <c r="AO50" s="93"/>
      <c r="AP50" s="86">
        <v>0.61080000000000001</v>
      </c>
      <c r="AQ50" s="87">
        <v>0.38919999999999999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18011</v>
      </c>
      <c r="H51" s="89">
        <v>0</v>
      </c>
      <c r="I51" s="89">
        <v>0</v>
      </c>
      <c r="J51" s="91">
        <v>0</v>
      </c>
      <c r="K51" s="89">
        <v>11476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18011</v>
      </c>
      <c r="AE51" s="65">
        <v>0</v>
      </c>
      <c r="AF51" s="61">
        <v>11476</v>
      </c>
      <c r="AG51" s="66">
        <v>0</v>
      </c>
      <c r="AH51" s="65">
        <v>0</v>
      </c>
      <c r="AI51" s="66">
        <v>0</v>
      </c>
      <c r="AJ51" s="10"/>
      <c r="AK51" s="89">
        <v>18011</v>
      </c>
      <c r="AL51" s="89">
        <v>11476</v>
      </c>
      <c r="AM51" s="89">
        <v>0</v>
      </c>
      <c r="AN51" s="91">
        <v>0</v>
      </c>
      <c r="AO51" s="93"/>
      <c r="AP51" s="86">
        <v>0.61081154407026828</v>
      </c>
      <c r="AQ51" s="87">
        <v>0.38918845592973172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8338</v>
      </c>
      <c r="H52" s="89">
        <v>0</v>
      </c>
      <c r="I52" s="89">
        <v>0</v>
      </c>
      <c r="J52" s="91">
        <v>0</v>
      </c>
      <c r="K52" s="89">
        <v>5313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8338</v>
      </c>
      <c r="AE52" s="65">
        <v>0</v>
      </c>
      <c r="AF52" s="61">
        <v>5313</v>
      </c>
      <c r="AG52" s="66">
        <v>0</v>
      </c>
      <c r="AH52" s="65">
        <v>0</v>
      </c>
      <c r="AI52" s="66">
        <v>0</v>
      </c>
      <c r="AJ52" s="10"/>
      <c r="AK52" s="89">
        <v>8338</v>
      </c>
      <c r="AL52" s="89">
        <v>5313</v>
      </c>
      <c r="AM52" s="89">
        <v>0</v>
      </c>
      <c r="AN52" s="91">
        <v>0</v>
      </c>
      <c r="AO52" s="93"/>
      <c r="AP52" s="86">
        <v>0.61079774375503626</v>
      </c>
      <c r="AQ52" s="87">
        <v>0.38920225624496374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6253</v>
      </c>
      <c r="H55" s="89">
        <v>0</v>
      </c>
      <c r="I55" s="89">
        <v>0</v>
      </c>
      <c r="J55" s="91">
        <v>0</v>
      </c>
      <c r="K55" s="89">
        <v>3985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6253</v>
      </c>
      <c r="AE55" s="65">
        <v>0</v>
      </c>
      <c r="AF55" s="61">
        <v>3985</v>
      </c>
      <c r="AG55" s="66">
        <v>0</v>
      </c>
      <c r="AH55" s="65">
        <v>0</v>
      </c>
      <c r="AI55" s="66">
        <v>0</v>
      </c>
      <c r="AJ55" s="10"/>
      <c r="AK55" s="89">
        <v>6253</v>
      </c>
      <c r="AL55" s="89">
        <v>3985</v>
      </c>
      <c r="AM55" s="89">
        <v>0</v>
      </c>
      <c r="AN55" s="91">
        <v>0</v>
      </c>
      <c r="AO55" s="93"/>
      <c r="AP55" s="86">
        <v>0.61076382105880056</v>
      </c>
      <c r="AQ55" s="87">
        <v>0.38923617894119944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146047</v>
      </c>
      <c r="H59" s="89">
        <v>0</v>
      </c>
      <c r="I59" s="89">
        <v>0</v>
      </c>
      <c r="J59" s="91">
        <v>0</v>
      </c>
      <c r="K59" s="89">
        <v>66597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26462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146047</v>
      </c>
      <c r="AE59" s="65">
        <v>0</v>
      </c>
      <c r="AF59" s="61">
        <v>66597</v>
      </c>
      <c r="AG59" s="66">
        <v>26462</v>
      </c>
      <c r="AH59" s="65">
        <v>0</v>
      </c>
      <c r="AI59" s="66">
        <v>0</v>
      </c>
      <c r="AJ59" s="10"/>
      <c r="AK59" s="89">
        <v>146047</v>
      </c>
      <c r="AL59" s="89">
        <v>93059</v>
      </c>
      <c r="AM59" s="89">
        <v>0</v>
      </c>
      <c r="AN59" s="91">
        <v>0</v>
      </c>
      <c r="AO59" s="93"/>
      <c r="AP59" s="86">
        <v>0.61080441310548461</v>
      </c>
      <c r="AQ59" s="87">
        <v>0.38919558689451539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748</v>
      </c>
      <c r="H60" s="89">
        <v>0</v>
      </c>
      <c r="I60" s="89">
        <v>0</v>
      </c>
      <c r="J60" s="91">
        <v>0</v>
      </c>
      <c r="K60" s="89">
        <v>341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136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748</v>
      </c>
      <c r="AE60" s="65">
        <v>0</v>
      </c>
      <c r="AF60" s="61">
        <v>341</v>
      </c>
      <c r="AG60" s="66">
        <v>136</v>
      </c>
      <c r="AH60" s="65">
        <v>0</v>
      </c>
      <c r="AI60" s="66">
        <v>0</v>
      </c>
      <c r="AJ60" s="10"/>
      <c r="AK60" s="89">
        <v>748</v>
      </c>
      <c r="AL60" s="89">
        <v>477</v>
      </c>
      <c r="AM60" s="89">
        <v>0</v>
      </c>
      <c r="AN60" s="91">
        <v>0</v>
      </c>
      <c r="AO60" s="93"/>
      <c r="AP60" s="86">
        <v>0.61061224489795918</v>
      </c>
      <c r="AQ60" s="87">
        <v>0.38938775510204082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2084</v>
      </c>
      <c r="H61" s="89">
        <v>0</v>
      </c>
      <c r="I61" s="89">
        <v>0</v>
      </c>
      <c r="J61" s="91">
        <v>0</v>
      </c>
      <c r="K61" s="89">
        <v>951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378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2084</v>
      </c>
      <c r="AE61" s="65">
        <v>0</v>
      </c>
      <c r="AF61" s="61">
        <v>951</v>
      </c>
      <c r="AG61" s="66">
        <v>378</v>
      </c>
      <c r="AH61" s="65">
        <v>0</v>
      </c>
      <c r="AI61" s="66">
        <v>0</v>
      </c>
      <c r="AJ61" s="10"/>
      <c r="AK61" s="89">
        <v>2084</v>
      </c>
      <c r="AL61" s="89">
        <v>1329</v>
      </c>
      <c r="AM61" s="89">
        <v>0</v>
      </c>
      <c r="AN61" s="91">
        <v>0</v>
      </c>
      <c r="AO61" s="93"/>
      <c r="AP61" s="86">
        <v>0.61060650454145915</v>
      </c>
      <c r="AQ61" s="87">
        <v>0.38939349545854085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122161</v>
      </c>
      <c r="H64" s="89">
        <v>0</v>
      </c>
      <c r="I64" s="89">
        <v>0</v>
      </c>
      <c r="J64" s="91">
        <v>0</v>
      </c>
      <c r="K64" s="89">
        <v>0</v>
      </c>
      <c r="L64" s="89">
        <v>55706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22133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122161</v>
      </c>
      <c r="AE64" s="65">
        <v>0</v>
      </c>
      <c r="AF64" s="61">
        <v>55706</v>
      </c>
      <c r="AG64" s="66">
        <v>22133</v>
      </c>
      <c r="AH64" s="65">
        <v>0</v>
      </c>
      <c r="AI64" s="66">
        <v>0</v>
      </c>
      <c r="AJ64" s="10"/>
      <c r="AK64" s="89">
        <v>122161</v>
      </c>
      <c r="AL64" s="89">
        <v>77839</v>
      </c>
      <c r="AM64" s="89">
        <v>0</v>
      </c>
      <c r="AN64" s="91">
        <v>0</v>
      </c>
      <c r="AO64" s="93"/>
      <c r="AP64" s="86">
        <v>0.61080500000000004</v>
      </c>
      <c r="AQ64" s="87">
        <v>0.38919500000000001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10047</v>
      </c>
      <c r="H65" s="89">
        <v>0</v>
      </c>
      <c r="I65" s="89">
        <v>0</v>
      </c>
      <c r="J65" s="91">
        <v>0</v>
      </c>
      <c r="K65" s="89">
        <v>0</v>
      </c>
      <c r="L65" s="89">
        <v>4581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1822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10047</v>
      </c>
      <c r="AE65" s="65">
        <v>0</v>
      </c>
      <c r="AF65" s="61">
        <v>4581</v>
      </c>
      <c r="AG65" s="66">
        <v>1822</v>
      </c>
      <c r="AH65" s="65">
        <v>0</v>
      </c>
      <c r="AI65" s="66">
        <v>0</v>
      </c>
      <c r="AJ65" s="10"/>
      <c r="AK65" s="89">
        <v>10047</v>
      </c>
      <c r="AL65" s="89">
        <v>6403</v>
      </c>
      <c r="AM65" s="89">
        <v>0</v>
      </c>
      <c r="AN65" s="91">
        <v>0</v>
      </c>
      <c r="AO65" s="93"/>
      <c r="AP65" s="86">
        <v>0.6107598784194529</v>
      </c>
      <c r="AQ65" s="87">
        <v>0.3892401215805471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288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183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288</v>
      </c>
      <c r="AE67" s="65">
        <v>0</v>
      </c>
      <c r="AF67" s="61">
        <v>0</v>
      </c>
      <c r="AG67" s="66">
        <v>183</v>
      </c>
      <c r="AH67" s="65">
        <v>0</v>
      </c>
      <c r="AI67" s="66">
        <v>0</v>
      </c>
      <c r="AJ67" s="10"/>
      <c r="AK67" s="89">
        <v>288</v>
      </c>
      <c r="AL67" s="89">
        <v>183</v>
      </c>
      <c r="AM67" s="89">
        <v>0</v>
      </c>
      <c r="AN67" s="91">
        <v>0</v>
      </c>
      <c r="AO67" s="93"/>
      <c r="AP67" s="86">
        <v>0.61146496815286622</v>
      </c>
      <c r="AQ67" s="87">
        <v>0.38853503184713378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3608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2301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3608</v>
      </c>
      <c r="AE70" s="65">
        <v>0</v>
      </c>
      <c r="AF70" s="61">
        <v>0</v>
      </c>
      <c r="AG70" s="66">
        <v>2301</v>
      </c>
      <c r="AH70" s="65">
        <v>0</v>
      </c>
      <c r="AI70" s="66">
        <v>0</v>
      </c>
      <c r="AJ70" s="10"/>
      <c r="AK70" s="89">
        <v>3608</v>
      </c>
      <c r="AL70" s="89">
        <v>2301</v>
      </c>
      <c r="AM70" s="89">
        <v>0</v>
      </c>
      <c r="AN70" s="91">
        <v>0</v>
      </c>
      <c r="AO70" s="93"/>
      <c r="AP70" s="86">
        <v>0.61059400913860218</v>
      </c>
      <c r="AQ70" s="87">
        <v>0.38940599086139788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4373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1994</v>
      </c>
      <c r="T71" s="89">
        <v>0</v>
      </c>
      <c r="U71" s="91">
        <v>794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4373</v>
      </c>
      <c r="AD71" s="61">
        <v>0</v>
      </c>
      <c r="AE71" s="65">
        <v>0</v>
      </c>
      <c r="AF71" s="61">
        <v>1994</v>
      </c>
      <c r="AG71" s="66">
        <v>794</v>
      </c>
      <c r="AH71" s="65">
        <v>0</v>
      </c>
      <c r="AI71" s="66">
        <v>0</v>
      </c>
      <c r="AJ71" s="10"/>
      <c r="AK71" s="89">
        <v>4373</v>
      </c>
      <c r="AL71" s="89">
        <v>2788</v>
      </c>
      <c r="AM71" s="89">
        <v>0</v>
      </c>
      <c r="AN71" s="91">
        <v>0</v>
      </c>
      <c r="AO71" s="93"/>
      <c r="AP71" s="86">
        <v>0.61066890099148163</v>
      </c>
      <c r="AQ71" s="87">
        <v>0.38933109900851837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1660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1058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1660</v>
      </c>
      <c r="AE73" s="65">
        <v>0</v>
      </c>
      <c r="AF73" s="61">
        <v>0</v>
      </c>
      <c r="AG73" s="66">
        <v>1058</v>
      </c>
      <c r="AH73" s="65">
        <v>0</v>
      </c>
      <c r="AI73" s="66">
        <v>0</v>
      </c>
      <c r="AJ73" s="10"/>
      <c r="AK73" s="89">
        <v>1660</v>
      </c>
      <c r="AL73" s="89">
        <v>1058</v>
      </c>
      <c r="AM73" s="89">
        <v>0</v>
      </c>
      <c r="AN73" s="91">
        <v>0</v>
      </c>
      <c r="AO73" s="93"/>
      <c r="AP73" s="86">
        <v>0.61074319352465045</v>
      </c>
      <c r="AQ73" s="87">
        <v>0.38925680647534955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1701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1085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1701</v>
      </c>
      <c r="AE74" s="65">
        <v>0</v>
      </c>
      <c r="AF74" s="61">
        <v>0</v>
      </c>
      <c r="AG74" s="66">
        <v>1085</v>
      </c>
      <c r="AH74" s="65">
        <v>0</v>
      </c>
      <c r="AI74" s="66">
        <v>0</v>
      </c>
      <c r="AJ74" s="10"/>
      <c r="AK74" s="89">
        <v>1701</v>
      </c>
      <c r="AL74" s="89">
        <v>1085</v>
      </c>
      <c r="AM74" s="89">
        <v>0</v>
      </c>
      <c r="AN74" s="91">
        <v>0</v>
      </c>
      <c r="AO74" s="93"/>
      <c r="AP74" s="86">
        <v>0.61055276381909551</v>
      </c>
      <c r="AQ74" s="87">
        <v>0.38944723618090454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1619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1032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1619</v>
      </c>
      <c r="AE75" s="65">
        <v>0</v>
      </c>
      <c r="AF75" s="61">
        <v>0</v>
      </c>
      <c r="AG75" s="66">
        <v>1032</v>
      </c>
      <c r="AH75" s="65">
        <v>0</v>
      </c>
      <c r="AI75" s="66">
        <v>0</v>
      </c>
      <c r="AJ75" s="10"/>
      <c r="AK75" s="89">
        <v>1619</v>
      </c>
      <c r="AL75" s="89">
        <v>1032</v>
      </c>
      <c r="AM75" s="89">
        <v>0</v>
      </c>
      <c r="AN75" s="91">
        <v>0</v>
      </c>
      <c r="AO75" s="93"/>
      <c r="AP75" s="86">
        <v>0.6107129385137684</v>
      </c>
      <c r="AQ75" s="87">
        <v>0.3892870614862316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4681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2983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4681</v>
      </c>
      <c r="AE76" s="65">
        <v>0</v>
      </c>
      <c r="AF76" s="61">
        <v>2983</v>
      </c>
      <c r="AG76" s="66">
        <v>0</v>
      </c>
      <c r="AH76" s="65">
        <v>0</v>
      </c>
      <c r="AI76" s="66">
        <v>0</v>
      </c>
      <c r="AJ76" s="10"/>
      <c r="AK76" s="89">
        <v>4681</v>
      </c>
      <c r="AL76" s="89">
        <v>2983</v>
      </c>
      <c r="AM76" s="89">
        <v>0</v>
      </c>
      <c r="AN76" s="91">
        <v>0</v>
      </c>
      <c r="AO76" s="93"/>
      <c r="AP76" s="86">
        <v>0.61077766179540705</v>
      </c>
      <c r="AQ76" s="87">
        <v>0.3892223382045929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13437</v>
      </c>
      <c r="H81" s="89">
        <v>0</v>
      </c>
      <c r="I81" s="89">
        <v>0</v>
      </c>
      <c r="J81" s="91">
        <v>0</v>
      </c>
      <c r="K81" s="89">
        <v>8563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13437</v>
      </c>
      <c r="AE81" s="65">
        <v>0</v>
      </c>
      <c r="AF81" s="61">
        <v>8563</v>
      </c>
      <c r="AG81" s="66">
        <v>0</v>
      </c>
      <c r="AH81" s="65">
        <v>0</v>
      </c>
      <c r="AI81" s="66">
        <v>0</v>
      </c>
      <c r="AJ81" s="10"/>
      <c r="AK81" s="89">
        <v>13437</v>
      </c>
      <c r="AL81" s="89">
        <v>8563</v>
      </c>
      <c r="AM81" s="89">
        <v>0</v>
      </c>
      <c r="AN81" s="91">
        <v>0</v>
      </c>
      <c r="AO81" s="93"/>
      <c r="AP81" s="86">
        <v>0.61077272727272724</v>
      </c>
      <c r="AQ81" s="87">
        <v>0.3892272727272727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25119</v>
      </c>
      <c r="H85" s="89">
        <v>0</v>
      </c>
      <c r="I85" s="89">
        <v>0</v>
      </c>
      <c r="J85" s="91">
        <v>0</v>
      </c>
      <c r="K85" s="89">
        <v>16006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25119</v>
      </c>
      <c r="AE85" s="65">
        <v>0</v>
      </c>
      <c r="AF85" s="61">
        <v>16006</v>
      </c>
      <c r="AG85" s="66">
        <v>0</v>
      </c>
      <c r="AH85" s="65">
        <v>0</v>
      </c>
      <c r="AI85" s="66">
        <v>0</v>
      </c>
      <c r="AJ85" s="10"/>
      <c r="AK85" s="89">
        <v>25119</v>
      </c>
      <c r="AL85" s="89">
        <v>16006</v>
      </c>
      <c r="AM85" s="89">
        <v>0</v>
      </c>
      <c r="AN85" s="91">
        <v>0</v>
      </c>
      <c r="AO85" s="93"/>
      <c r="AP85" s="86">
        <v>0.61079635258358667</v>
      </c>
      <c r="AQ85" s="87">
        <v>0.38920364741641339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10422</v>
      </c>
      <c r="H86" s="89">
        <v>0</v>
      </c>
      <c r="I86" s="89">
        <v>0</v>
      </c>
      <c r="J86" s="91">
        <v>0</v>
      </c>
      <c r="K86" s="89">
        <v>6642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10422</v>
      </c>
      <c r="AE86" s="65">
        <v>0</v>
      </c>
      <c r="AF86" s="61">
        <v>6642</v>
      </c>
      <c r="AG86" s="66">
        <v>0</v>
      </c>
      <c r="AH86" s="65">
        <v>0</v>
      </c>
      <c r="AI86" s="66">
        <v>0</v>
      </c>
      <c r="AJ86" s="10"/>
      <c r="AK86" s="89">
        <v>10422</v>
      </c>
      <c r="AL86" s="89">
        <v>6642</v>
      </c>
      <c r="AM86" s="89">
        <v>0</v>
      </c>
      <c r="AN86" s="91">
        <v>0</v>
      </c>
      <c r="AO86" s="93"/>
      <c r="AP86" s="86">
        <v>0.61075949367088611</v>
      </c>
      <c r="AQ86" s="87">
        <v>0.38924050632911394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50690</v>
      </c>
      <c r="H88" s="89">
        <v>30539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51761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30539</v>
      </c>
      <c r="AD88" s="61">
        <v>50690</v>
      </c>
      <c r="AE88" s="65">
        <v>0</v>
      </c>
      <c r="AF88" s="61">
        <v>0</v>
      </c>
      <c r="AG88" s="66">
        <v>51761</v>
      </c>
      <c r="AH88" s="65">
        <v>0</v>
      </c>
      <c r="AI88" s="66">
        <v>0</v>
      </c>
      <c r="AJ88" s="10"/>
      <c r="AK88" s="89">
        <v>81229</v>
      </c>
      <c r="AL88" s="89">
        <v>51761</v>
      </c>
      <c r="AM88" s="89">
        <v>0</v>
      </c>
      <c r="AN88" s="91">
        <v>0</v>
      </c>
      <c r="AO88" s="93"/>
      <c r="AP88" s="86">
        <v>0.61079028498383336</v>
      </c>
      <c r="AQ88" s="87">
        <v>0.38920971501616664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6107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3893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6107</v>
      </c>
      <c r="AE89" s="65">
        <v>0</v>
      </c>
      <c r="AF89" s="61">
        <v>0</v>
      </c>
      <c r="AG89" s="66">
        <v>3893</v>
      </c>
      <c r="AH89" s="65">
        <v>0</v>
      </c>
      <c r="AI89" s="66">
        <v>0</v>
      </c>
      <c r="AJ89" s="10"/>
      <c r="AK89" s="89">
        <v>6107</v>
      </c>
      <c r="AL89" s="89">
        <v>3893</v>
      </c>
      <c r="AM89" s="89">
        <v>0</v>
      </c>
      <c r="AN89" s="91">
        <v>0</v>
      </c>
      <c r="AO89" s="93"/>
      <c r="AP89" s="86">
        <v>0.61070000000000002</v>
      </c>
      <c r="AQ89" s="87">
        <v>0.38929999999999998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7815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4981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7815</v>
      </c>
      <c r="AE90" s="65">
        <v>0</v>
      </c>
      <c r="AF90" s="61">
        <v>0</v>
      </c>
      <c r="AG90" s="66">
        <v>4981</v>
      </c>
      <c r="AH90" s="65">
        <v>0</v>
      </c>
      <c r="AI90" s="66">
        <v>0</v>
      </c>
      <c r="AJ90" s="10"/>
      <c r="AK90" s="89">
        <v>7815</v>
      </c>
      <c r="AL90" s="89">
        <v>4981</v>
      </c>
      <c r="AM90" s="89">
        <v>0</v>
      </c>
      <c r="AN90" s="91">
        <v>0</v>
      </c>
      <c r="AO90" s="93"/>
      <c r="AP90" s="86">
        <v>0.61073773054079394</v>
      </c>
      <c r="AQ90" s="87">
        <v>0.389262269459206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4681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2983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4681</v>
      </c>
      <c r="AE91" s="65">
        <v>0</v>
      </c>
      <c r="AF91" s="61">
        <v>0</v>
      </c>
      <c r="AG91" s="66">
        <v>2983</v>
      </c>
      <c r="AH91" s="65">
        <v>0</v>
      </c>
      <c r="AI91" s="66">
        <v>0</v>
      </c>
      <c r="AJ91" s="10"/>
      <c r="AK91" s="89">
        <v>4681</v>
      </c>
      <c r="AL91" s="89">
        <v>2983</v>
      </c>
      <c r="AM91" s="89">
        <v>0</v>
      </c>
      <c r="AN91" s="91">
        <v>0</v>
      </c>
      <c r="AO91" s="93"/>
      <c r="AP91" s="86">
        <v>0.61077766179540705</v>
      </c>
      <c r="AQ91" s="87">
        <v>0.3892223382045929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6248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3982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6248</v>
      </c>
      <c r="AE93" s="65">
        <v>0</v>
      </c>
      <c r="AF93" s="61">
        <v>0</v>
      </c>
      <c r="AG93" s="66">
        <v>3982</v>
      </c>
      <c r="AH93" s="65">
        <v>0</v>
      </c>
      <c r="AI93" s="66">
        <v>0</v>
      </c>
      <c r="AJ93" s="10"/>
      <c r="AK93" s="89">
        <v>6248</v>
      </c>
      <c r="AL93" s="89">
        <v>3982</v>
      </c>
      <c r="AM93" s="89">
        <v>0</v>
      </c>
      <c r="AN93" s="91">
        <v>0</v>
      </c>
      <c r="AO93" s="93"/>
      <c r="AP93" s="86">
        <v>0.61075268817204298</v>
      </c>
      <c r="AQ93" s="87">
        <v>0.38924731182795697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288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183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288</v>
      </c>
      <c r="AE97" s="65">
        <v>0</v>
      </c>
      <c r="AF97" s="61">
        <v>0</v>
      </c>
      <c r="AG97" s="66">
        <v>183</v>
      </c>
      <c r="AH97" s="65">
        <v>0</v>
      </c>
      <c r="AI97" s="66">
        <v>0</v>
      </c>
      <c r="AJ97" s="10"/>
      <c r="AK97" s="89">
        <v>288</v>
      </c>
      <c r="AL97" s="89">
        <v>183</v>
      </c>
      <c r="AM97" s="89">
        <v>0</v>
      </c>
      <c r="AN97" s="91">
        <v>0</v>
      </c>
      <c r="AO97" s="93"/>
      <c r="AP97" s="86">
        <v>0.61146496815286622</v>
      </c>
      <c r="AQ97" s="87">
        <v>0.38853503184713378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2085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1329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2085</v>
      </c>
      <c r="AE99" s="65">
        <v>0</v>
      </c>
      <c r="AF99" s="61">
        <v>0</v>
      </c>
      <c r="AG99" s="66">
        <v>1329</v>
      </c>
      <c r="AH99" s="65">
        <v>0</v>
      </c>
      <c r="AI99" s="66">
        <v>0</v>
      </c>
      <c r="AJ99" s="10"/>
      <c r="AK99" s="89">
        <v>2085</v>
      </c>
      <c r="AL99" s="89">
        <v>1329</v>
      </c>
      <c r="AM99" s="89">
        <v>0</v>
      </c>
      <c r="AN99" s="91">
        <v>0</v>
      </c>
      <c r="AO99" s="93"/>
      <c r="AP99" s="86">
        <v>0.61072056239015815</v>
      </c>
      <c r="AQ99" s="87">
        <v>0.38927943760984185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255052</v>
      </c>
      <c r="H100" s="89">
        <v>31142</v>
      </c>
      <c r="I100" s="89">
        <v>94967</v>
      </c>
      <c r="J100" s="91">
        <v>0</v>
      </c>
      <c r="K100" s="89">
        <v>80497</v>
      </c>
      <c r="L100" s="89">
        <v>95567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66805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126109</v>
      </c>
      <c r="AD100" s="61">
        <v>255052</v>
      </c>
      <c r="AE100" s="65">
        <v>0</v>
      </c>
      <c r="AF100" s="61">
        <v>242869</v>
      </c>
      <c r="AG100" s="66">
        <v>0</v>
      </c>
      <c r="AH100" s="65">
        <v>0</v>
      </c>
      <c r="AI100" s="66">
        <v>0</v>
      </c>
      <c r="AJ100" s="10"/>
      <c r="AK100" s="89">
        <v>381161</v>
      </c>
      <c r="AL100" s="89">
        <v>242869</v>
      </c>
      <c r="AM100" s="89">
        <v>0</v>
      </c>
      <c r="AN100" s="91">
        <v>0</v>
      </c>
      <c r="AO100" s="93"/>
      <c r="AP100" s="86">
        <v>0.61080557024502025</v>
      </c>
      <c r="AQ100" s="87">
        <v>0.38919442975497975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65814</v>
      </c>
      <c r="H101" s="89">
        <v>8035</v>
      </c>
      <c r="I101" s="89">
        <v>24505</v>
      </c>
      <c r="J101" s="91">
        <v>0</v>
      </c>
      <c r="K101" s="89">
        <v>20772</v>
      </c>
      <c r="L101" s="89">
        <v>24662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17239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32540</v>
      </c>
      <c r="AD101" s="61">
        <v>65814</v>
      </c>
      <c r="AE101" s="65">
        <v>0</v>
      </c>
      <c r="AF101" s="61">
        <v>62673</v>
      </c>
      <c r="AG101" s="66">
        <v>0</v>
      </c>
      <c r="AH101" s="65">
        <v>0</v>
      </c>
      <c r="AI101" s="66">
        <v>0</v>
      </c>
      <c r="AJ101" s="10"/>
      <c r="AK101" s="89">
        <v>98354</v>
      </c>
      <c r="AL101" s="89">
        <v>62673</v>
      </c>
      <c r="AM101" s="89">
        <v>0</v>
      </c>
      <c r="AN101" s="91">
        <v>0</v>
      </c>
      <c r="AO101" s="93"/>
      <c r="AP101" s="86">
        <v>0.61079197898489068</v>
      </c>
      <c r="AQ101" s="87">
        <v>0.38920802101510926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84577</v>
      </c>
      <c r="H102" s="89">
        <v>10327</v>
      </c>
      <c r="I102" s="89">
        <v>31491</v>
      </c>
      <c r="J102" s="91">
        <v>0</v>
      </c>
      <c r="K102" s="89">
        <v>26694</v>
      </c>
      <c r="L102" s="89">
        <v>31691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22153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41818</v>
      </c>
      <c r="AD102" s="61">
        <v>84577</v>
      </c>
      <c r="AE102" s="65">
        <v>0</v>
      </c>
      <c r="AF102" s="61">
        <v>80538</v>
      </c>
      <c r="AG102" s="66">
        <v>0</v>
      </c>
      <c r="AH102" s="65">
        <v>0</v>
      </c>
      <c r="AI102" s="66">
        <v>0</v>
      </c>
      <c r="AJ102" s="10"/>
      <c r="AK102" s="89">
        <v>126395</v>
      </c>
      <c r="AL102" s="89">
        <v>80538</v>
      </c>
      <c r="AM102" s="89">
        <v>0</v>
      </c>
      <c r="AN102" s="91">
        <v>0</v>
      </c>
      <c r="AO102" s="93"/>
      <c r="AP102" s="86">
        <v>0.61080156379117878</v>
      </c>
      <c r="AQ102" s="87">
        <v>0.38919843620882122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54411</v>
      </c>
      <c r="H103" s="89">
        <v>6643</v>
      </c>
      <c r="I103" s="89">
        <v>20259</v>
      </c>
      <c r="J103" s="91">
        <v>0</v>
      </c>
      <c r="K103" s="89">
        <v>17173</v>
      </c>
      <c r="L103" s="89">
        <v>20389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14252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26902</v>
      </c>
      <c r="AD103" s="61">
        <v>54411</v>
      </c>
      <c r="AE103" s="65">
        <v>0</v>
      </c>
      <c r="AF103" s="61">
        <v>51814</v>
      </c>
      <c r="AG103" s="66">
        <v>0</v>
      </c>
      <c r="AH103" s="65">
        <v>0</v>
      </c>
      <c r="AI103" s="66">
        <v>0</v>
      </c>
      <c r="AJ103" s="10"/>
      <c r="AK103" s="89">
        <v>81313</v>
      </c>
      <c r="AL103" s="89">
        <v>51814</v>
      </c>
      <c r="AM103" s="89">
        <v>0</v>
      </c>
      <c r="AN103" s="91">
        <v>0</v>
      </c>
      <c r="AO103" s="93"/>
      <c r="AP103" s="86">
        <v>0.61079270170588984</v>
      </c>
      <c r="AQ103" s="87">
        <v>0.38920729829411016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1394</v>
      </c>
      <c r="H105" s="89">
        <v>169</v>
      </c>
      <c r="I105" s="89">
        <v>519</v>
      </c>
      <c r="J105" s="91">
        <v>0</v>
      </c>
      <c r="K105" s="89">
        <v>442</v>
      </c>
      <c r="L105" s="89">
        <v>524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366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688</v>
      </c>
      <c r="AD105" s="61">
        <v>1394</v>
      </c>
      <c r="AE105" s="65">
        <v>0</v>
      </c>
      <c r="AF105" s="61">
        <v>1332</v>
      </c>
      <c r="AG105" s="66">
        <v>0</v>
      </c>
      <c r="AH105" s="65">
        <v>0</v>
      </c>
      <c r="AI105" s="66">
        <v>0</v>
      </c>
      <c r="AJ105" s="10"/>
      <c r="AK105" s="89">
        <v>2082</v>
      </c>
      <c r="AL105" s="89">
        <v>1332</v>
      </c>
      <c r="AM105" s="89">
        <v>0</v>
      </c>
      <c r="AN105" s="91">
        <v>0</v>
      </c>
      <c r="AO105" s="93"/>
      <c r="AP105" s="86">
        <v>0.6098418277680141</v>
      </c>
      <c r="AQ105" s="87">
        <v>0.39015817223198596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25653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16347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25653</v>
      </c>
      <c r="AE111" s="65">
        <v>0</v>
      </c>
      <c r="AF111" s="61">
        <v>0</v>
      </c>
      <c r="AG111" s="66">
        <v>16347</v>
      </c>
      <c r="AH111" s="65">
        <v>0</v>
      </c>
      <c r="AI111" s="66">
        <v>0</v>
      </c>
      <c r="AJ111" s="10"/>
      <c r="AK111" s="89">
        <v>25653</v>
      </c>
      <c r="AL111" s="89">
        <v>16347</v>
      </c>
      <c r="AM111" s="89">
        <v>0</v>
      </c>
      <c r="AN111" s="91">
        <v>0</v>
      </c>
      <c r="AO111" s="93"/>
      <c r="AP111" s="86">
        <v>0.61078571428571427</v>
      </c>
      <c r="AQ111" s="87">
        <v>0.38921428571428573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2081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1332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2081</v>
      </c>
      <c r="AE112" s="65">
        <v>0</v>
      </c>
      <c r="AF112" s="61">
        <v>0</v>
      </c>
      <c r="AG112" s="66">
        <v>1332</v>
      </c>
      <c r="AH112" s="65">
        <v>0</v>
      </c>
      <c r="AI112" s="66">
        <v>0</v>
      </c>
      <c r="AJ112" s="10"/>
      <c r="AK112" s="89">
        <v>2081</v>
      </c>
      <c r="AL112" s="89">
        <v>1332</v>
      </c>
      <c r="AM112" s="89">
        <v>0</v>
      </c>
      <c r="AN112" s="91">
        <v>0</v>
      </c>
      <c r="AO112" s="93"/>
      <c r="AP112" s="86">
        <v>0.60972751245238788</v>
      </c>
      <c r="AQ112" s="87">
        <v>0.39027248754761207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35099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22366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35099</v>
      </c>
      <c r="AE113" s="65">
        <v>0</v>
      </c>
      <c r="AF113" s="61">
        <v>0</v>
      </c>
      <c r="AG113" s="66">
        <v>22366</v>
      </c>
      <c r="AH113" s="65">
        <v>0</v>
      </c>
      <c r="AI113" s="66">
        <v>0</v>
      </c>
      <c r="AJ113" s="10"/>
      <c r="AK113" s="89">
        <v>35099</v>
      </c>
      <c r="AL113" s="89">
        <v>22366</v>
      </c>
      <c r="AM113" s="89">
        <v>0</v>
      </c>
      <c r="AN113" s="91">
        <v>0</v>
      </c>
      <c r="AO113" s="93"/>
      <c r="AP113" s="86">
        <v>0.61078917602018623</v>
      </c>
      <c r="AQ113" s="87">
        <v>0.38921082397981382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40962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26100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40962</v>
      </c>
      <c r="AE114" s="65">
        <v>0</v>
      </c>
      <c r="AF114" s="61">
        <v>0</v>
      </c>
      <c r="AG114" s="66">
        <v>26100</v>
      </c>
      <c r="AH114" s="65">
        <v>0</v>
      </c>
      <c r="AI114" s="66">
        <v>0</v>
      </c>
      <c r="AJ114" s="10"/>
      <c r="AK114" s="89">
        <v>40962</v>
      </c>
      <c r="AL114" s="89">
        <v>26100</v>
      </c>
      <c r="AM114" s="89">
        <v>0</v>
      </c>
      <c r="AN114" s="91">
        <v>0</v>
      </c>
      <c r="AO114" s="93"/>
      <c r="AP114" s="86">
        <v>0.6108079090990427</v>
      </c>
      <c r="AQ114" s="87">
        <v>0.3891920909009573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33287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21211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33287</v>
      </c>
      <c r="AE115" s="65">
        <v>0</v>
      </c>
      <c r="AF115" s="61">
        <v>0</v>
      </c>
      <c r="AG115" s="66">
        <v>21211</v>
      </c>
      <c r="AH115" s="65">
        <v>0</v>
      </c>
      <c r="AI115" s="66">
        <v>0</v>
      </c>
      <c r="AJ115" s="10"/>
      <c r="AK115" s="89">
        <v>33287</v>
      </c>
      <c r="AL115" s="89">
        <v>21211</v>
      </c>
      <c r="AM115" s="89">
        <v>0</v>
      </c>
      <c r="AN115" s="91">
        <v>0</v>
      </c>
      <c r="AO115" s="93"/>
      <c r="AP115" s="86">
        <v>0.6107930566259312</v>
      </c>
      <c r="AQ115" s="87">
        <v>0.38920694337406875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7937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5063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7937</v>
      </c>
      <c r="AE117" s="65">
        <v>0</v>
      </c>
      <c r="AF117" s="61">
        <v>0</v>
      </c>
      <c r="AG117" s="66">
        <v>5063</v>
      </c>
      <c r="AH117" s="65">
        <v>0</v>
      </c>
      <c r="AI117" s="66">
        <v>0</v>
      </c>
      <c r="AJ117" s="10"/>
      <c r="AK117" s="89">
        <v>7937</v>
      </c>
      <c r="AL117" s="89">
        <v>5063</v>
      </c>
      <c r="AM117" s="89">
        <v>0</v>
      </c>
      <c r="AN117" s="91">
        <v>0</v>
      </c>
      <c r="AO117" s="93"/>
      <c r="AP117" s="86">
        <v>0.61053846153846159</v>
      </c>
      <c r="AQ117" s="87">
        <v>0.38946153846153847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4447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2028</v>
      </c>
      <c r="T118" s="89">
        <v>0</v>
      </c>
      <c r="U118" s="91">
        <v>806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4447</v>
      </c>
      <c r="AD118" s="61">
        <v>0</v>
      </c>
      <c r="AE118" s="65">
        <v>0</v>
      </c>
      <c r="AF118" s="61">
        <v>2028</v>
      </c>
      <c r="AG118" s="66">
        <v>806</v>
      </c>
      <c r="AH118" s="65">
        <v>0</v>
      </c>
      <c r="AI118" s="66">
        <v>0</v>
      </c>
      <c r="AJ118" s="10"/>
      <c r="AK118" s="89">
        <v>4447</v>
      </c>
      <c r="AL118" s="89">
        <v>2834</v>
      </c>
      <c r="AM118" s="89">
        <v>0</v>
      </c>
      <c r="AN118" s="91">
        <v>0</v>
      </c>
      <c r="AO118" s="93"/>
      <c r="AP118" s="86">
        <v>0.61076775168246122</v>
      </c>
      <c r="AQ118" s="87">
        <v>0.38923224831753878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7424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3386</v>
      </c>
      <c r="T119" s="89">
        <v>0</v>
      </c>
      <c r="U119" s="91">
        <v>1346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7424</v>
      </c>
      <c r="AD119" s="61">
        <v>0</v>
      </c>
      <c r="AE119" s="65">
        <v>0</v>
      </c>
      <c r="AF119" s="61">
        <v>3386</v>
      </c>
      <c r="AG119" s="66">
        <v>1346</v>
      </c>
      <c r="AH119" s="65">
        <v>0</v>
      </c>
      <c r="AI119" s="66">
        <v>0</v>
      </c>
      <c r="AJ119" s="10"/>
      <c r="AK119" s="89">
        <v>7424</v>
      </c>
      <c r="AL119" s="89">
        <v>4732</v>
      </c>
      <c r="AM119" s="89">
        <v>0</v>
      </c>
      <c r="AN119" s="91">
        <v>0</v>
      </c>
      <c r="AO119" s="93"/>
      <c r="AP119" s="86">
        <v>0.61072721289897991</v>
      </c>
      <c r="AQ119" s="87">
        <v>0.38927278710102009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141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95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141</v>
      </c>
      <c r="AE121" s="65">
        <v>0</v>
      </c>
      <c r="AF121" s="61">
        <v>0</v>
      </c>
      <c r="AG121" s="66">
        <v>95</v>
      </c>
      <c r="AH121" s="65">
        <v>0</v>
      </c>
      <c r="AI121" s="66">
        <v>0</v>
      </c>
      <c r="AJ121" s="10"/>
      <c r="AK121" s="89">
        <v>141</v>
      </c>
      <c r="AL121" s="89">
        <v>95</v>
      </c>
      <c r="AM121" s="89">
        <v>0</v>
      </c>
      <c r="AN121" s="91">
        <v>0</v>
      </c>
      <c r="AO121" s="93"/>
      <c r="AP121" s="86">
        <v>0.59745762711864403</v>
      </c>
      <c r="AQ121" s="87">
        <v>0.40254237288135591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38805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24727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38805</v>
      </c>
      <c r="AE122" s="65">
        <v>0</v>
      </c>
      <c r="AF122" s="61">
        <v>0</v>
      </c>
      <c r="AG122" s="66">
        <v>24727</v>
      </c>
      <c r="AH122" s="65">
        <v>0</v>
      </c>
      <c r="AI122" s="66">
        <v>0</v>
      </c>
      <c r="AJ122" s="10"/>
      <c r="AK122" s="89">
        <v>38805</v>
      </c>
      <c r="AL122" s="89">
        <v>24727</v>
      </c>
      <c r="AM122" s="89">
        <v>0</v>
      </c>
      <c r="AN122" s="91">
        <v>0</v>
      </c>
      <c r="AO122" s="93"/>
      <c r="AP122" s="86">
        <v>0.6107945602216206</v>
      </c>
      <c r="AQ122" s="87">
        <v>0.3892054397783794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23242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14811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23242</v>
      </c>
      <c r="AE123" s="65">
        <v>0</v>
      </c>
      <c r="AF123" s="61">
        <v>0</v>
      </c>
      <c r="AG123" s="66">
        <v>14811</v>
      </c>
      <c r="AH123" s="65">
        <v>0</v>
      </c>
      <c r="AI123" s="66">
        <v>0</v>
      </c>
      <c r="AJ123" s="10"/>
      <c r="AK123" s="89">
        <v>23242</v>
      </c>
      <c r="AL123" s="89">
        <v>14811</v>
      </c>
      <c r="AM123" s="89">
        <v>0</v>
      </c>
      <c r="AN123" s="91">
        <v>0</v>
      </c>
      <c r="AO123" s="93"/>
      <c r="AP123" s="86">
        <v>0.61077970199458653</v>
      </c>
      <c r="AQ123" s="87">
        <v>0.38922029800541352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1319871</v>
      </c>
      <c r="H125" s="94">
        <f t="shared" si="7"/>
        <v>86855</v>
      </c>
      <c r="I125" s="94">
        <f t="shared" si="7"/>
        <v>218392</v>
      </c>
      <c r="J125" s="96">
        <f t="shared" si="7"/>
        <v>0</v>
      </c>
      <c r="K125" s="94">
        <f t="shared" si="7"/>
        <v>647961</v>
      </c>
      <c r="L125" s="94">
        <f t="shared" si="7"/>
        <v>308401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15779</v>
      </c>
      <c r="Q125" s="94">
        <f t="shared" si="7"/>
        <v>11418</v>
      </c>
      <c r="R125" s="94">
        <f t="shared" si="7"/>
        <v>0</v>
      </c>
      <c r="S125" s="94">
        <f t="shared" si="7"/>
        <v>166191</v>
      </c>
      <c r="T125" s="94">
        <f t="shared" si="7"/>
        <v>0</v>
      </c>
      <c r="U125" s="96">
        <f t="shared" si="7"/>
        <v>433442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305247</v>
      </c>
      <c r="AD125" s="94">
        <f t="shared" si="8"/>
        <v>1319871</v>
      </c>
      <c r="AE125" s="95">
        <f t="shared" si="8"/>
        <v>0</v>
      </c>
      <c r="AF125" s="94">
        <f t="shared" si="8"/>
        <v>1149750</v>
      </c>
      <c r="AG125" s="96">
        <f t="shared" si="8"/>
        <v>433442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1625118</v>
      </c>
      <c r="AL125" s="94">
        <f>SUM(AL24:AL124)</f>
        <v>1583192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15614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9961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15614</v>
      </c>
      <c r="AD129" s="61">
        <v>0</v>
      </c>
      <c r="AE129" s="65">
        <v>0</v>
      </c>
      <c r="AF129" s="61">
        <v>0</v>
      </c>
      <c r="AG129" s="66">
        <v>9961</v>
      </c>
      <c r="AH129" s="65">
        <v>0</v>
      </c>
      <c r="AI129" s="66">
        <v>0</v>
      </c>
      <c r="AJ129" s="10"/>
      <c r="AK129" s="89">
        <v>15614</v>
      </c>
      <c r="AL129" s="89">
        <v>9961</v>
      </c>
      <c r="AM129" s="89">
        <v>0</v>
      </c>
      <c r="AN129" s="91">
        <v>0</v>
      </c>
      <c r="AO129" s="93"/>
      <c r="AP129" s="86">
        <v>0.61051808406647112</v>
      </c>
      <c r="AQ129" s="87">
        <v>0.38948191593352882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28117</v>
      </c>
      <c r="H132" s="89">
        <v>0</v>
      </c>
      <c r="I132" s="89">
        <v>0</v>
      </c>
      <c r="J132" s="91">
        <v>0</v>
      </c>
      <c r="K132" s="89">
        <v>0</v>
      </c>
      <c r="L132" s="89">
        <v>12823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5095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28117</v>
      </c>
      <c r="AE132" s="65">
        <v>0</v>
      </c>
      <c r="AF132" s="61">
        <v>12823</v>
      </c>
      <c r="AG132" s="66">
        <v>5095</v>
      </c>
      <c r="AH132" s="65">
        <v>0</v>
      </c>
      <c r="AI132" s="66">
        <v>0</v>
      </c>
      <c r="AJ132" s="10"/>
      <c r="AK132" s="89">
        <v>28117</v>
      </c>
      <c r="AL132" s="89">
        <v>17918</v>
      </c>
      <c r="AM132" s="89">
        <v>0</v>
      </c>
      <c r="AN132" s="91">
        <v>0</v>
      </c>
      <c r="AO132" s="93"/>
      <c r="AP132" s="86">
        <v>0.61077441077441075</v>
      </c>
      <c r="AQ132" s="87">
        <v>0.38922558922558925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4272</v>
      </c>
      <c r="H133" s="89">
        <v>0</v>
      </c>
      <c r="I133" s="89">
        <v>0</v>
      </c>
      <c r="J133" s="91">
        <v>0</v>
      </c>
      <c r="K133" s="89">
        <v>1952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776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4272</v>
      </c>
      <c r="AE133" s="65">
        <v>0</v>
      </c>
      <c r="AF133" s="61">
        <v>1952</v>
      </c>
      <c r="AG133" s="66">
        <v>776</v>
      </c>
      <c r="AH133" s="65">
        <v>0</v>
      </c>
      <c r="AI133" s="66">
        <v>0</v>
      </c>
      <c r="AJ133" s="10"/>
      <c r="AK133" s="89">
        <v>4272</v>
      </c>
      <c r="AL133" s="89">
        <v>2728</v>
      </c>
      <c r="AM133" s="89">
        <v>0</v>
      </c>
      <c r="AN133" s="91">
        <v>0</v>
      </c>
      <c r="AO133" s="93"/>
      <c r="AP133" s="86">
        <v>0.61028571428571432</v>
      </c>
      <c r="AQ133" s="87">
        <v>0.38971428571428574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10075</v>
      </c>
      <c r="H134" s="89">
        <v>0</v>
      </c>
      <c r="I134" s="89">
        <v>0</v>
      </c>
      <c r="J134" s="91">
        <v>0</v>
      </c>
      <c r="K134" s="89">
        <v>0</v>
      </c>
      <c r="L134" s="89">
        <v>4593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1827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10075</v>
      </c>
      <c r="AE134" s="65">
        <v>0</v>
      </c>
      <c r="AF134" s="61">
        <v>4593</v>
      </c>
      <c r="AG134" s="66">
        <v>1827</v>
      </c>
      <c r="AH134" s="65">
        <v>0</v>
      </c>
      <c r="AI134" s="66">
        <v>0</v>
      </c>
      <c r="AJ134" s="10"/>
      <c r="AK134" s="89">
        <v>10075</v>
      </c>
      <c r="AL134" s="89">
        <v>6420</v>
      </c>
      <c r="AM134" s="89">
        <v>0</v>
      </c>
      <c r="AN134" s="91">
        <v>0</v>
      </c>
      <c r="AO134" s="93"/>
      <c r="AP134" s="86">
        <v>0.61079114883297969</v>
      </c>
      <c r="AQ134" s="87">
        <v>0.38920885116702031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24994</v>
      </c>
      <c r="H137" s="89">
        <v>0</v>
      </c>
      <c r="I137" s="89">
        <v>0</v>
      </c>
      <c r="J137" s="91">
        <v>0</v>
      </c>
      <c r="K137" s="89">
        <v>15926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24994</v>
      </c>
      <c r="AE137" s="65">
        <v>0</v>
      </c>
      <c r="AF137" s="61">
        <v>15926</v>
      </c>
      <c r="AG137" s="66">
        <v>0</v>
      </c>
      <c r="AH137" s="65">
        <v>0</v>
      </c>
      <c r="AI137" s="66">
        <v>0</v>
      </c>
      <c r="AJ137" s="10"/>
      <c r="AK137" s="89">
        <v>24994</v>
      </c>
      <c r="AL137" s="89">
        <v>15926</v>
      </c>
      <c r="AM137" s="89">
        <v>0</v>
      </c>
      <c r="AN137" s="91">
        <v>0</v>
      </c>
      <c r="AO137" s="93"/>
      <c r="AP137" s="86">
        <v>0.61080156402737051</v>
      </c>
      <c r="AQ137" s="87">
        <v>0.38919843597262954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12497</v>
      </c>
      <c r="H138" s="89">
        <v>0</v>
      </c>
      <c r="I138" s="89">
        <v>0</v>
      </c>
      <c r="J138" s="91">
        <v>0</v>
      </c>
      <c r="K138" s="89">
        <v>0</v>
      </c>
      <c r="L138" s="89">
        <v>7963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12497</v>
      </c>
      <c r="AE138" s="65">
        <v>0</v>
      </c>
      <c r="AF138" s="61">
        <v>7963</v>
      </c>
      <c r="AG138" s="66">
        <v>0</v>
      </c>
      <c r="AH138" s="65">
        <v>0</v>
      </c>
      <c r="AI138" s="66">
        <v>0</v>
      </c>
      <c r="AJ138" s="10"/>
      <c r="AK138" s="89">
        <v>12497</v>
      </c>
      <c r="AL138" s="89">
        <v>7963</v>
      </c>
      <c r="AM138" s="89">
        <v>0</v>
      </c>
      <c r="AN138" s="91">
        <v>0</v>
      </c>
      <c r="AO138" s="93"/>
      <c r="AP138" s="86">
        <v>0.61080156402737051</v>
      </c>
      <c r="AQ138" s="87">
        <v>0.38919843597262954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18739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11951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18739</v>
      </c>
      <c r="AE145" s="65">
        <v>0</v>
      </c>
      <c r="AF145" s="61">
        <v>0</v>
      </c>
      <c r="AG145" s="66">
        <v>11951</v>
      </c>
      <c r="AH145" s="65">
        <v>0</v>
      </c>
      <c r="AI145" s="66">
        <v>0</v>
      </c>
      <c r="AJ145" s="10"/>
      <c r="AK145" s="89">
        <v>18739</v>
      </c>
      <c r="AL145" s="89">
        <v>11951</v>
      </c>
      <c r="AM145" s="89">
        <v>0</v>
      </c>
      <c r="AN145" s="91">
        <v>0</v>
      </c>
      <c r="AO145" s="93"/>
      <c r="AP145" s="86">
        <v>0.61058976865428483</v>
      </c>
      <c r="AQ145" s="87">
        <v>0.38941023134571523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30539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19461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30539</v>
      </c>
      <c r="AE146" s="65">
        <v>0</v>
      </c>
      <c r="AF146" s="61">
        <v>0</v>
      </c>
      <c r="AG146" s="66">
        <v>19461</v>
      </c>
      <c r="AH146" s="65">
        <v>0</v>
      </c>
      <c r="AI146" s="66">
        <v>0</v>
      </c>
      <c r="AJ146" s="10"/>
      <c r="AK146" s="89">
        <v>30539</v>
      </c>
      <c r="AL146" s="89">
        <v>19461</v>
      </c>
      <c r="AM146" s="89">
        <v>0</v>
      </c>
      <c r="AN146" s="91">
        <v>0</v>
      </c>
      <c r="AO146" s="93"/>
      <c r="AP146" s="86">
        <v>0.61077999999999999</v>
      </c>
      <c r="AQ146" s="87">
        <v>0.38922000000000001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15620</v>
      </c>
      <c r="H147" s="89">
        <v>0</v>
      </c>
      <c r="I147" s="89">
        <v>0</v>
      </c>
      <c r="J147" s="91">
        <v>0</v>
      </c>
      <c r="K147" s="89">
        <v>9955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15620</v>
      </c>
      <c r="AE147" s="65">
        <v>0</v>
      </c>
      <c r="AF147" s="61">
        <v>9955</v>
      </c>
      <c r="AG147" s="66">
        <v>0</v>
      </c>
      <c r="AH147" s="65">
        <v>0</v>
      </c>
      <c r="AI147" s="66">
        <v>0</v>
      </c>
      <c r="AJ147" s="10"/>
      <c r="AK147" s="89">
        <v>15620</v>
      </c>
      <c r="AL147" s="89">
        <v>9955</v>
      </c>
      <c r="AM147" s="89">
        <v>0</v>
      </c>
      <c r="AN147" s="91">
        <v>0</v>
      </c>
      <c r="AO147" s="93"/>
      <c r="AP147" s="86">
        <v>0.61075268817204298</v>
      </c>
      <c r="AQ147" s="87">
        <v>0.38924731182795697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7497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4779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7497</v>
      </c>
      <c r="AE148" s="65">
        <v>0</v>
      </c>
      <c r="AF148" s="61">
        <v>0</v>
      </c>
      <c r="AG148" s="66">
        <v>4779</v>
      </c>
      <c r="AH148" s="65">
        <v>0</v>
      </c>
      <c r="AI148" s="66">
        <v>0</v>
      </c>
      <c r="AJ148" s="10"/>
      <c r="AK148" s="89">
        <v>7497</v>
      </c>
      <c r="AL148" s="89">
        <v>4779</v>
      </c>
      <c r="AM148" s="89">
        <v>0</v>
      </c>
      <c r="AN148" s="91">
        <v>0</v>
      </c>
      <c r="AO148" s="93"/>
      <c r="AP148" s="86">
        <v>0.61070381231671556</v>
      </c>
      <c r="AQ148" s="87">
        <v>0.38929618768328444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180000</v>
      </c>
      <c r="E150" s="61">
        <f t="shared" si="9"/>
        <v>0</v>
      </c>
      <c r="F150" s="10"/>
      <c r="G150" s="90">
        <v>109945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70055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180000</v>
      </c>
      <c r="AB150" s="10"/>
      <c r="AC150" s="61">
        <v>0</v>
      </c>
      <c r="AD150" s="61">
        <v>109945</v>
      </c>
      <c r="AE150" s="65">
        <v>0</v>
      </c>
      <c r="AF150" s="61">
        <v>0</v>
      </c>
      <c r="AG150" s="66">
        <v>70055</v>
      </c>
      <c r="AH150" s="65">
        <v>0</v>
      </c>
      <c r="AI150" s="66">
        <v>0</v>
      </c>
      <c r="AJ150" s="10"/>
      <c r="AK150" s="89">
        <v>109945</v>
      </c>
      <c r="AL150" s="89">
        <v>70055</v>
      </c>
      <c r="AM150" s="89">
        <v>0</v>
      </c>
      <c r="AN150" s="91">
        <v>0</v>
      </c>
      <c r="AO150" s="93"/>
      <c r="AP150" s="86">
        <v>0.6108055555555556</v>
      </c>
      <c r="AQ150" s="87">
        <v>0.38919444444444445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906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584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906</v>
      </c>
      <c r="AE151" s="65">
        <v>0</v>
      </c>
      <c r="AF151" s="61">
        <v>0</v>
      </c>
      <c r="AG151" s="66">
        <v>584</v>
      </c>
      <c r="AH151" s="65">
        <v>0</v>
      </c>
      <c r="AI151" s="66">
        <v>0</v>
      </c>
      <c r="AJ151" s="10"/>
      <c r="AK151" s="89">
        <v>906</v>
      </c>
      <c r="AL151" s="89">
        <v>584</v>
      </c>
      <c r="AM151" s="89">
        <v>0</v>
      </c>
      <c r="AN151" s="91">
        <v>0</v>
      </c>
      <c r="AO151" s="93"/>
      <c r="AP151" s="86">
        <v>0.60805369127516784</v>
      </c>
      <c r="AQ151" s="87">
        <v>0.39194630872483222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911728</v>
      </c>
      <c r="E152" s="94">
        <f>SUM(E128:E151)</f>
        <v>0</v>
      </c>
      <c r="F152" s="10"/>
      <c r="G152" s="95">
        <f t="shared" ref="G152:Y152" si="10">SUM(G128:G151)</f>
        <v>406425</v>
      </c>
      <c r="H152" s="94">
        <f t="shared" si="10"/>
        <v>0</v>
      </c>
      <c r="I152" s="94">
        <f t="shared" si="10"/>
        <v>250389</v>
      </c>
      <c r="J152" s="96">
        <f t="shared" si="10"/>
        <v>0</v>
      </c>
      <c r="K152" s="94">
        <f t="shared" si="10"/>
        <v>36058</v>
      </c>
      <c r="L152" s="94">
        <f t="shared" si="10"/>
        <v>65379</v>
      </c>
      <c r="M152" s="94">
        <f t="shared" si="10"/>
        <v>0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135294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911728</v>
      </c>
      <c r="AB152" s="10"/>
      <c r="AC152" s="94">
        <f t="shared" ref="AC152:AI152" si="11">SUM(AC128:AC151)</f>
        <v>250389</v>
      </c>
      <c r="AD152" s="94">
        <f t="shared" si="11"/>
        <v>406425</v>
      </c>
      <c r="AE152" s="95">
        <f t="shared" si="11"/>
        <v>7388</v>
      </c>
      <c r="AF152" s="94">
        <f t="shared" si="11"/>
        <v>112232</v>
      </c>
      <c r="AG152" s="96">
        <f t="shared" si="11"/>
        <v>135294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656814</v>
      </c>
      <c r="AL152" s="94">
        <f>SUM(AL128:AL151)</f>
        <v>254914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1431</v>
      </c>
      <c r="E155" s="61">
        <f t="shared" ref="E155:E180" si="12">D155-SUM(G155:Y155)</f>
        <v>0</v>
      </c>
      <c r="F155" s="10"/>
      <c r="G155" s="90">
        <v>362</v>
      </c>
      <c r="H155" s="89">
        <v>947</v>
      </c>
      <c r="I155" s="89">
        <v>0</v>
      </c>
      <c r="J155" s="91">
        <v>0</v>
      </c>
      <c r="K155" s="89">
        <v>100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1431</v>
      </c>
      <c r="AB155" s="10"/>
      <c r="AC155" s="61">
        <v>947</v>
      </c>
      <c r="AD155" s="61">
        <v>362</v>
      </c>
      <c r="AE155" s="65">
        <v>3</v>
      </c>
      <c r="AF155" s="61">
        <v>100</v>
      </c>
      <c r="AG155" s="66">
        <v>19</v>
      </c>
      <c r="AH155" s="65">
        <v>0</v>
      </c>
      <c r="AI155" s="66">
        <v>0</v>
      </c>
      <c r="AJ155" s="10"/>
      <c r="AK155" s="89">
        <v>1309</v>
      </c>
      <c r="AL155" s="89">
        <v>122</v>
      </c>
      <c r="AM155" s="89">
        <v>0</v>
      </c>
      <c r="AN155" s="91">
        <v>0</v>
      </c>
      <c r="AO155" s="93"/>
      <c r="AP155" s="86">
        <v>0.91474493361285814</v>
      </c>
      <c r="AQ155" s="87">
        <v>8.5255066387141865E-2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1322</v>
      </c>
      <c r="E156" s="61">
        <f t="shared" si="12"/>
        <v>0</v>
      </c>
      <c r="F156" s="10"/>
      <c r="G156" s="90">
        <v>73</v>
      </c>
      <c r="H156" s="89">
        <v>1249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1322</v>
      </c>
      <c r="AB156" s="10"/>
      <c r="AC156" s="61">
        <v>1249</v>
      </c>
      <c r="AD156" s="61">
        <v>73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1322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839</v>
      </c>
      <c r="E157" s="61">
        <f t="shared" si="12"/>
        <v>0</v>
      </c>
      <c r="F157" s="10"/>
      <c r="G157" s="90">
        <v>408</v>
      </c>
      <c r="H157" s="89">
        <v>388</v>
      </c>
      <c r="I157" s="89">
        <v>0</v>
      </c>
      <c r="J157" s="91">
        <v>0</v>
      </c>
      <c r="K157" s="89">
        <v>43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839</v>
      </c>
      <c r="AB157" s="10"/>
      <c r="AC157" s="61">
        <v>388</v>
      </c>
      <c r="AD157" s="61">
        <v>408</v>
      </c>
      <c r="AE157" s="65">
        <v>0</v>
      </c>
      <c r="AF157" s="61">
        <v>43</v>
      </c>
      <c r="AG157" s="66">
        <v>0</v>
      </c>
      <c r="AH157" s="65">
        <v>0</v>
      </c>
      <c r="AI157" s="66">
        <v>0</v>
      </c>
      <c r="AJ157" s="10"/>
      <c r="AK157" s="89">
        <v>796</v>
      </c>
      <c r="AL157" s="89">
        <v>43</v>
      </c>
      <c r="AM157" s="89">
        <v>0</v>
      </c>
      <c r="AN157" s="91">
        <v>0</v>
      </c>
      <c r="AO157" s="93"/>
      <c r="AP157" s="86">
        <v>0.9487485101311085</v>
      </c>
      <c r="AQ157" s="87">
        <v>5.1251489868891539E-2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368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351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17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368</v>
      </c>
      <c r="AB158" s="10"/>
      <c r="AC158" s="61">
        <v>0</v>
      </c>
      <c r="AD158" s="61">
        <v>0</v>
      </c>
      <c r="AE158" s="65">
        <v>17</v>
      </c>
      <c r="AF158" s="61">
        <v>351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368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2470</v>
      </c>
      <c r="E159" s="61">
        <f t="shared" si="12"/>
        <v>0</v>
      </c>
      <c r="F159" s="10"/>
      <c r="G159" s="90">
        <v>879</v>
      </c>
      <c r="H159" s="89">
        <v>1589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2470</v>
      </c>
      <c r="AB159" s="10"/>
      <c r="AC159" s="61">
        <v>1589</v>
      </c>
      <c r="AD159" s="61">
        <v>879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2468</v>
      </c>
      <c r="AL159" s="89">
        <v>2</v>
      </c>
      <c r="AM159" s="89">
        <v>0</v>
      </c>
      <c r="AN159" s="91">
        <v>0</v>
      </c>
      <c r="AO159" s="93"/>
      <c r="AP159" s="86">
        <v>0.99919028340080973</v>
      </c>
      <c r="AQ159" s="87">
        <v>8.0971659919028337E-4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756</v>
      </c>
      <c r="E160" s="61">
        <f t="shared" si="12"/>
        <v>0</v>
      </c>
      <c r="F160" s="10"/>
      <c r="G160" s="90">
        <v>656</v>
      </c>
      <c r="H160" s="89">
        <v>0</v>
      </c>
      <c r="I160" s="89">
        <v>0</v>
      </c>
      <c r="J160" s="91">
        <v>0</v>
      </c>
      <c r="K160" s="89">
        <v>100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756</v>
      </c>
      <c r="AB160" s="10"/>
      <c r="AC160" s="61">
        <v>0</v>
      </c>
      <c r="AD160" s="61">
        <v>656</v>
      </c>
      <c r="AE160" s="65">
        <v>0</v>
      </c>
      <c r="AF160" s="61">
        <v>100</v>
      </c>
      <c r="AG160" s="66">
        <v>0</v>
      </c>
      <c r="AH160" s="65">
        <v>0</v>
      </c>
      <c r="AI160" s="66">
        <v>0</v>
      </c>
      <c r="AJ160" s="10"/>
      <c r="AK160" s="89">
        <v>656</v>
      </c>
      <c r="AL160" s="89">
        <v>100</v>
      </c>
      <c r="AM160" s="89">
        <v>0</v>
      </c>
      <c r="AN160" s="91">
        <v>0</v>
      </c>
      <c r="AO160" s="93"/>
      <c r="AP160" s="86">
        <v>0.86772486772486768</v>
      </c>
      <c r="AQ160" s="87">
        <v>0.13227513227513227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57</v>
      </c>
      <c r="E161" s="61">
        <f t="shared" si="12"/>
        <v>0</v>
      </c>
      <c r="F161" s="10"/>
      <c r="G161" s="90">
        <v>57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57</v>
      </c>
      <c r="AB161" s="10"/>
      <c r="AC161" s="61">
        <v>0</v>
      </c>
      <c r="AD161" s="61">
        <v>57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57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460</v>
      </c>
      <c r="E162" s="61">
        <f t="shared" si="12"/>
        <v>0</v>
      </c>
      <c r="F162" s="10"/>
      <c r="G162" s="90">
        <v>460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460</v>
      </c>
      <c r="AB162" s="10"/>
      <c r="AC162" s="61">
        <v>0</v>
      </c>
      <c r="AD162" s="61">
        <v>460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460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256</v>
      </c>
      <c r="E163" s="61">
        <f t="shared" si="12"/>
        <v>0</v>
      </c>
      <c r="F163" s="10"/>
      <c r="G163" s="90">
        <v>248</v>
      </c>
      <c r="H163" s="89">
        <v>0</v>
      </c>
      <c r="I163" s="89">
        <v>0</v>
      </c>
      <c r="J163" s="91">
        <v>0</v>
      </c>
      <c r="K163" s="89">
        <v>8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256</v>
      </c>
      <c r="AB163" s="10"/>
      <c r="AC163" s="61">
        <v>0</v>
      </c>
      <c r="AD163" s="61">
        <v>248</v>
      </c>
      <c r="AE163" s="65">
        <v>0</v>
      </c>
      <c r="AF163" s="61">
        <v>8</v>
      </c>
      <c r="AG163" s="66">
        <v>0</v>
      </c>
      <c r="AH163" s="65">
        <v>0</v>
      </c>
      <c r="AI163" s="66">
        <v>0</v>
      </c>
      <c r="AJ163" s="10"/>
      <c r="AK163" s="89">
        <v>248</v>
      </c>
      <c r="AL163" s="89">
        <v>8</v>
      </c>
      <c r="AM163" s="89">
        <v>0</v>
      </c>
      <c r="AN163" s="91">
        <v>0</v>
      </c>
      <c r="AO163" s="93"/>
      <c r="AP163" s="86">
        <v>0.96875</v>
      </c>
      <c r="AQ163" s="87">
        <v>3.125E-2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1869</v>
      </c>
      <c r="E164" s="61">
        <f t="shared" si="12"/>
        <v>0</v>
      </c>
      <c r="F164" s="10"/>
      <c r="G164" s="90">
        <v>237</v>
      </c>
      <c r="H164" s="89">
        <v>1159</v>
      </c>
      <c r="I164" s="89">
        <v>473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1869</v>
      </c>
      <c r="AB164" s="10"/>
      <c r="AC164" s="61">
        <v>1632</v>
      </c>
      <c r="AD164" s="61">
        <v>237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1869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1487</v>
      </c>
      <c r="E165" s="61">
        <f t="shared" si="12"/>
        <v>0</v>
      </c>
      <c r="F165" s="10"/>
      <c r="G165" s="90">
        <v>1311</v>
      </c>
      <c r="H165" s="89">
        <v>0</v>
      </c>
      <c r="I165" s="89">
        <v>0</v>
      </c>
      <c r="J165" s="91">
        <v>0</v>
      </c>
      <c r="K165" s="89">
        <v>23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153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1487</v>
      </c>
      <c r="AB165" s="10"/>
      <c r="AC165" s="61">
        <v>0</v>
      </c>
      <c r="AD165" s="61">
        <v>1311</v>
      </c>
      <c r="AE165" s="65">
        <v>0</v>
      </c>
      <c r="AF165" s="61">
        <v>23</v>
      </c>
      <c r="AG165" s="66">
        <v>153</v>
      </c>
      <c r="AH165" s="65">
        <v>0</v>
      </c>
      <c r="AI165" s="66">
        <v>0</v>
      </c>
      <c r="AJ165" s="10"/>
      <c r="AK165" s="89">
        <v>1311</v>
      </c>
      <c r="AL165" s="89">
        <v>176</v>
      </c>
      <c r="AM165" s="89">
        <v>0</v>
      </c>
      <c r="AN165" s="91">
        <v>0</v>
      </c>
      <c r="AO165" s="93"/>
      <c r="AP165" s="86">
        <v>0.88164088769334226</v>
      </c>
      <c r="AQ165" s="87">
        <v>0.1183591123066577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144</v>
      </c>
      <c r="E166" s="61">
        <f t="shared" si="12"/>
        <v>0</v>
      </c>
      <c r="F166" s="10"/>
      <c r="G166" s="90">
        <v>144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144</v>
      </c>
      <c r="AB166" s="10"/>
      <c r="AC166" s="61">
        <v>0</v>
      </c>
      <c r="AD166" s="61">
        <v>144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144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147</v>
      </c>
      <c r="E167" s="61">
        <f t="shared" si="12"/>
        <v>0</v>
      </c>
      <c r="F167" s="10"/>
      <c r="G167" s="90">
        <v>138</v>
      </c>
      <c r="H167" s="89">
        <v>0</v>
      </c>
      <c r="I167" s="89">
        <v>0</v>
      </c>
      <c r="J167" s="91">
        <v>0</v>
      </c>
      <c r="K167" s="89">
        <v>9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147</v>
      </c>
      <c r="AB167" s="10"/>
      <c r="AC167" s="61">
        <v>0</v>
      </c>
      <c r="AD167" s="61">
        <v>138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89">
        <v>138</v>
      </c>
      <c r="AL167" s="89">
        <v>9</v>
      </c>
      <c r="AM167" s="89">
        <v>0</v>
      </c>
      <c r="AN167" s="91">
        <v>0</v>
      </c>
      <c r="AO167" s="93"/>
      <c r="AP167" s="86">
        <v>0.93877551020408168</v>
      </c>
      <c r="AQ167" s="87">
        <v>6.1224489795918366E-2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894</v>
      </c>
      <c r="E168" s="61">
        <f t="shared" si="12"/>
        <v>0</v>
      </c>
      <c r="F168" s="10"/>
      <c r="G168" s="90">
        <v>746</v>
      </c>
      <c r="H168" s="89">
        <v>0</v>
      </c>
      <c r="I168" s="89">
        <v>62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86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894</v>
      </c>
      <c r="AB168" s="10"/>
      <c r="AC168" s="61">
        <v>62</v>
      </c>
      <c r="AD168" s="61">
        <v>746</v>
      </c>
      <c r="AE168" s="65">
        <v>0</v>
      </c>
      <c r="AF168" s="61">
        <v>0</v>
      </c>
      <c r="AG168" s="66">
        <v>86</v>
      </c>
      <c r="AH168" s="65">
        <v>0</v>
      </c>
      <c r="AI168" s="66">
        <v>0</v>
      </c>
      <c r="AJ168" s="10"/>
      <c r="AK168" s="89">
        <v>808</v>
      </c>
      <c r="AL168" s="89">
        <v>86</v>
      </c>
      <c r="AM168" s="89">
        <v>0</v>
      </c>
      <c r="AN168" s="91">
        <v>0</v>
      </c>
      <c r="AO168" s="93"/>
      <c r="AP168" s="86">
        <v>0.90380313199105144</v>
      </c>
      <c r="AQ168" s="87">
        <v>9.6196868008948541E-2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51</v>
      </c>
      <c r="E169" s="61">
        <f t="shared" si="12"/>
        <v>0</v>
      </c>
      <c r="F169" s="10"/>
      <c r="G169" s="90">
        <v>51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51</v>
      </c>
      <c r="AB169" s="10"/>
      <c r="AC169" s="61">
        <v>0</v>
      </c>
      <c r="AD169" s="61">
        <v>51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51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2729</v>
      </c>
      <c r="E170" s="61">
        <f t="shared" si="12"/>
        <v>0</v>
      </c>
      <c r="F170" s="10"/>
      <c r="G170" s="90">
        <v>2237</v>
      </c>
      <c r="H170" s="89">
        <v>14</v>
      </c>
      <c r="I170" s="89">
        <v>0</v>
      </c>
      <c r="J170" s="91">
        <v>0</v>
      </c>
      <c r="K170" s="89">
        <v>279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21</v>
      </c>
      <c r="S170" s="89">
        <v>75</v>
      </c>
      <c r="T170" s="89">
        <v>0</v>
      </c>
      <c r="U170" s="91">
        <v>103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2729</v>
      </c>
      <c r="AB170" s="10"/>
      <c r="AC170" s="61">
        <v>14</v>
      </c>
      <c r="AD170" s="61">
        <v>2237</v>
      </c>
      <c r="AE170" s="65">
        <v>21</v>
      </c>
      <c r="AF170" s="61">
        <v>354</v>
      </c>
      <c r="AG170" s="66">
        <v>103</v>
      </c>
      <c r="AH170" s="65">
        <v>0</v>
      </c>
      <c r="AI170" s="66">
        <v>0</v>
      </c>
      <c r="AJ170" s="10"/>
      <c r="AK170" s="89">
        <v>2251</v>
      </c>
      <c r="AL170" s="89">
        <v>478</v>
      </c>
      <c r="AM170" s="89">
        <v>0</v>
      </c>
      <c r="AN170" s="91">
        <v>0</v>
      </c>
      <c r="AO170" s="93"/>
      <c r="AP170" s="86">
        <v>0.82484426529864419</v>
      </c>
      <c r="AQ170" s="87">
        <v>0.17515573470135581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319</v>
      </c>
      <c r="E171" s="61">
        <f t="shared" si="12"/>
        <v>0</v>
      </c>
      <c r="F171" s="10"/>
      <c r="G171" s="90">
        <v>14</v>
      </c>
      <c r="H171" s="89">
        <v>277</v>
      </c>
      <c r="I171" s="89">
        <v>28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319</v>
      </c>
      <c r="AB171" s="10"/>
      <c r="AC171" s="61">
        <v>305</v>
      </c>
      <c r="AD171" s="61">
        <v>14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319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2415</v>
      </c>
      <c r="E172" s="61">
        <f t="shared" si="12"/>
        <v>0</v>
      </c>
      <c r="F172" s="10"/>
      <c r="G172" s="90">
        <v>687</v>
      </c>
      <c r="H172" s="89">
        <v>1728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2415</v>
      </c>
      <c r="AB172" s="10"/>
      <c r="AC172" s="61">
        <v>1728</v>
      </c>
      <c r="AD172" s="61">
        <v>687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2415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1909</v>
      </c>
      <c r="E173" s="61">
        <f t="shared" si="12"/>
        <v>0</v>
      </c>
      <c r="F173" s="10"/>
      <c r="G173" s="90">
        <v>377</v>
      </c>
      <c r="H173" s="89">
        <v>1228</v>
      </c>
      <c r="I173" s="89">
        <v>304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1909</v>
      </c>
      <c r="AB173" s="10"/>
      <c r="AC173" s="61">
        <v>1532</v>
      </c>
      <c r="AD173" s="61">
        <v>377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1909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250</v>
      </c>
      <c r="E174" s="61">
        <f t="shared" si="12"/>
        <v>0</v>
      </c>
      <c r="F174" s="10"/>
      <c r="G174" s="90">
        <v>241</v>
      </c>
      <c r="H174" s="89">
        <v>0</v>
      </c>
      <c r="I174" s="89">
        <v>0</v>
      </c>
      <c r="J174" s="91">
        <v>0</v>
      </c>
      <c r="K174" s="89">
        <v>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250</v>
      </c>
      <c r="AB174" s="10"/>
      <c r="AC174" s="61">
        <v>0</v>
      </c>
      <c r="AD174" s="61">
        <v>241</v>
      </c>
      <c r="AE174" s="65">
        <v>0</v>
      </c>
      <c r="AF174" s="61">
        <v>9</v>
      </c>
      <c r="AG174" s="66">
        <v>0</v>
      </c>
      <c r="AH174" s="65">
        <v>0</v>
      </c>
      <c r="AI174" s="66">
        <v>0</v>
      </c>
      <c r="AJ174" s="10"/>
      <c r="AK174" s="89">
        <v>241</v>
      </c>
      <c r="AL174" s="89">
        <v>9</v>
      </c>
      <c r="AM174" s="89">
        <v>0</v>
      </c>
      <c r="AN174" s="91">
        <v>0</v>
      </c>
      <c r="AO174" s="93"/>
      <c r="AP174" s="86">
        <v>0.96399999999999997</v>
      </c>
      <c r="AQ174" s="87">
        <v>3.5999999999999997E-2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833</v>
      </c>
      <c r="E175" s="61">
        <f t="shared" si="12"/>
        <v>0</v>
      </c>
      <c r="F175" s="10"/>
      <c r="G175" s="90">
        <v>833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833</v>
      </c>
      <c r="AB175" s="10"/>
      <c r="AC175" s="61">
        <v>0</v>
      </c>
      <c r="AD175" s="61">
        <v>833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833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20</v>
      </c>
      <c r="E176" s="61">
        <f t="shared" si="12"/>
        <v>0</v>
      </c>
      <c r="F176" s="10"/>
      <c r="G176" s="90">
        <v>20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20</v>
      </c>
      <c r="AB176" s="10"/>
      <c r="AC176" s="61">
        <v>0</v>
      </c>
      <c r="AD176" s="61">
        <v>20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20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5762</v>
      </c>
      <c r="E177" s="61">
        <f t="shared" si="12"/>
        <v>0</v>
      </c>
      <c r="F177" s="10"/>
      <c r="G177" s="90">
        <v>0</v>
      </c>
      <c r="H177" s="89">
        <v>5748</v>
      </c>
      <c r="I177" s="89">
        <v>14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5762</v>
      </c>
      <c r="AB177" s="10"/>
      <c r="AC177" s="61">
        <v>5762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5762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77</v>
      </c>
      <c r="E178" s="61">
        <f t="shared" si="12"/>
        <v>0</v>
      </c>
      <c r="F178" s="10"/>
      <c r="G178" s="90">
        <v>77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77</v>
      </c>
      <c r="AB178" s="10"/>
      <c r="AC178" s="61">
        <v>0</v>
      </c>
      <c r="AD178" s="61">
        <v>77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77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319</v>
      </c>
      <c r="E179" s="61">
        <f t="shared" si="12"/>
        <v>0</v>
      </c>
      <c r="F179" s="10"/>
      <c r="G179" s="90">
        <v>282</v>
      </c>
      <c r="H179" s="89">
        <v>0</v>
      </c>
      <c r="I179" s="89">
        <v>0</v>
      </c>
      <c r="J179" s="91">
        <v>0</v>
      </c>
      <c r="K179" s="89">
        <v>37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319</v>
      </c>
      <c r="AB179" s="10"/>
      <c r="AC179" s="61">
        <v>0</v>
      </c>
      <c r="AD179" s="61">
        <v>282</v>
      </c>
      <c r="AE179" s="65">
        <v>0</v>
      </c>
      <c r="AF179" s="61">
        <v>37</v>
      </c>
      <c r="AG179" s="66">
        <v>0</v>
      </c>
      <c r="AH179" s="65">
        <v>0</v>
      </c>
      <c r="AI179" s="66">
        <v>0</v>
      </c>
      <c r="AJ179" s="10"/>
      <c r="AK179" s="89">
        <v>282</v>
      </c>
      <c r="AL179" s="89">
        <v>37</v>
      </c>
      <c r="AM179" s="89">
        <v>0</v>
      </c>
      <c r="AN179" s="91">
        <v>0</v>
      </c>
      <c r="AO179" s="93"/>
      <c r="AP179" s="86">
        <v>0.88401253918495293</v>
      </c>
      <c r="AQ179" s="87">
        <v>0.11598746081504702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377</v>
      </c>
      <c r="E180" s="61">
        <f t="shared" si="12"/>
        <v>0</v>
      </c>
      <c r="F180" s="10"/>
      <c r="G180" s="90">
        <v>377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377</v>
      </c>
      <c r="AB180" s="10"/>
      <c r="AC180" s="61">
        <v>0</v>
      </c>
      <c r="AD180" s="61">
        <v>377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377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27561</v>
      </c>
      <c r="E181" s="94">
        <f>SUM(E155:E180)</f>
        <v>0</v>
      </c>
      <c r="F181" s="10"/>
      <c r="G181" s="95">
        <f t="shared" ref="G181:Y181" si="13">SUM(G155:G180)</f>
        <v>10915</v>
      </c>
      <c r="H181" s="94">
        <f t="shared" si="13"/>
        <v>14327</v>
      </c>
      <c r="I181" s="94">
        <f t="shared" si="13"/>
        <v>881</v>
      </c>
      <c r="J181" s="96">
        <f t="shared" si="13"/>
        <v>0</v>
      </c>
      <c r="K181" s="94">
        <f t="shared" si="13"/>
        <v>961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41</v>
      </c>
      <c r="S181" s="94">
        <f t="shared" si="13"/>
        <v>75</v>
      </c>
      <c r="T181" s="94">
        <f t="shared" si="13"/>
        <v>0</v>
      </c>
      <c r="U181" s="96">
        <f t="shared" si="13"/>
        <v>361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27561</v>
      </c>
      <c r="AB181" s="10"/>
      <c r="AC181" s="94">
        <f t="shared" ref="AC181:AI181" si="14">SUM(AC155:AC180)</f>
        <v>15208</v>
      </c>
      <c r="AD181" s="94">
        <f t="shared" si="14"/>
        <v>10915</v>
      </c>
      <c r="AE181" s="95">
        <f t="shared" si="14"/>
        <v>41</v>
      </c>
      <c r="AF181" s="94">
        <f t="shared" si="14"/>
        <v>1036</v>
      </c>
      <c r="AG181" s="96">
        <f t="shared" si="14"/>
        <v>361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26123</v>
      </c>
      <c r="AL181" s="94">
        <f>SUM(AL155:AL180)</f>
        <v>1438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11057</v>
      </c>
      <c r="E184" s="61">
        <f t="shared" ref="E184:E202" si="15">D184-SUM(G184:Y184)</f>
        <v>0</v>
      </c>
      <c r="F184" s="10"/>
      <c r="G184" s="90">
        <v>6753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4304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11057</v>
      </c>
      <c r="AB184" s="10"/>
      <c r="AC184" s="61">
        <v>0</v>
      </c>
      <c r="AD184" s="61">
        <v>6753</v>
      </c>
      <c r="AE184" s="65">
        <v>0</v>
      </c>
      <c r="AF184" s="61">
        <v>0</v>
      </c>
      <c r="AG184" s="66">
        <v>4304</v>
      </c>
      <c r="AH184" s="65">
        <v>0</v>
      </c>
      <c r="AI184" s="66">
        <v>0</v>
      </c>
      <c r="AJ184" s="10"/>
      <c r="AK184" s="89">
        <v>6753</v>
      </c>
      <c r="AL184" s="89">
        <v>4304</v>
      </c>
      <c r="AM184" s="89">
        <v>0</v>
      </c>
      <c r="AN184" s="91">
        <v>0</v>
      </c>
      <c r="AO184" s="93"/>
      <c r="AP184" s="86">
        <v>0.6107443248620783</v>
      </c>
      <c r="AQ184" s="87">
        <v>0.3892556751379217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58271</v>
      </c>
      <c r="E185" s="61">
        <f t="shared" si="15"/>
        <v>0</v>
      </c>
      <c r="F185" s="10"/>
      <c r="G185" s="90">
        <v>35591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22680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58271</v>
      </c>
      <c r="AB185" s="10"/>
      <c r="AC185" s="61">
        <v>0</v>
      </c>
      <c r="AD185" s="61">
        <v>35591</v>
      </c>
      <c r="AE185" s="65">
        <v>0</v>
      </c>
      <c r="AF185" s="61">
        <v>0</v>
      </c>
      <c r="AG185" s="66">
        <v>22680</v>
      </c>
      <c r="AH185" s="65">
        <v>0</v>
      </c>
      <c r="AI185" s="66">
        <v>0</v>
      </c>
      <c r="AJ185" s="10"/>
      <c r="AK185" s="89">
        <v>35591</v>
      </c>
      <c r="AL185" s="89">
        <v>22680</v>
      </c>
      <c r="AM185" s="89">
        <v>0</v>
      </c>
      <c r="AN185" s="91">
        <v>0</v>
      </c>
      <c r="AO185" s="93"/>
      <c r="AP185" s="86">
        <v>0.61078409500437614</v>
      </c>
      <c r="AQ185" s="87">
        <v>0.38921590499562392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4887</v>
      </c>
      <c r="E186" s="61">
        <f t="shared" si="15"/>
        <v>0</v>
      </c>
      <c r="F186" s="10"/>
      <c r="G186" s="90">
        <v>2985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1902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4887</v>
      </c>
      <c r="AB186" s="10"/>
      <c r="AC186" s="61">
        <v>0</v>
      </c>
      <c r="AD186" s="61">
        <v>2985</v>
      </c>
      <c r="AE186" s="65">
        <v>0</v>
      </c>
      <c r="AF186" s="61">
        <v>0</v>
      </c>
      <c r="AG186" s="66">
        <v>1902</v>
      </c>
      <c r="AH186" s="65">
        <v>0</v>
      </c>
      <c r="AI186" s="66">
        <v>0</v>
      </c>
      <c r="AJ186" s="10"/>
      <c r="AK186" s="89">
        <v>2985</v>
      </c>
      <c r="AL186" s="89">
        <v>1902</v>
      </c>
      <c r="AM186" s="89">
        <v>0</v>
      </c>
      <c r="AN186" s="91">
        <v>0</v>
      </c>
      <c r="AO186" s="93"/>
      <c r="AP186" s="86">
        <v>0.61080417434008594</v>
      </c>
      <c r="AQ186" s="87">
        <v>0.38919582565991406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6167</v>
      </c>
      <c r="E187" s="61">
        <f t="shared" si="15"/>
        <v>0</v>
      </c>
      <c r="F187" s="10"/>
      <c r="G187" s="90">
        <v>3767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2400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6167</v>
      </c>
      <c r="AB187" s="10"/>
      <c r="AC187" s="61">
        <v>0</v>
      </c>
      <c r="AD187" s="61">
        <v>3767</v>
      </c>
      <c r="AE187" s="65">
        <v>0</v>
      </c>
      <c r="AF187" s="61">
        <v>0</v>
      </c>
      <c r="AG187" s="66">
        <v>2400</v>
      </c>
      <c r="AH187" s="65">
        <v>0</v>
      </c>
      <c r="AI187" s="66">
        <v>0</v>
      </c>
      <c r="AJ187" s="10"/>
      <c r="AK187" s="89">
        <v>3767</v>
      </c>
      <c r="AL187" s="89">
        <v>2400</v>
      </c>
      <c r="AM187" s="89">
        <v>0</v>
      </c>
      <c r="AN187" s="91">
        <v>0</v>
      </c>
      <c r="AO187" s="93"/>
      <c r="AP187" s="86">
        <v>0.61083184692719317</v>
      </c>
      <c r="AQ187" s="87">
        <v>0.38916815307280689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18617</v>
      </c>
      <c r="E188" s="61">
        <f t="shared" si="15"/>
        <v>0</v>
      </c>
      <c r="F188" s="10"/>
      <c r="G188" s="90">
        <v>11371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7246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18617</v>
      </c>
      <c r="AB188" s="10"/>
      <c r="AC188" s="61">
        <v>0</v>
      </c>
      <c r="AD188" s="61">
        <v>11371</v>
      </c>
      <c r="AE188" s="65">
        <v>0</v>
      </c>
      <c r="AF188" s="61">
        <v>0</v>
      </c>
      <c r="AG188" s="66">
        <v>7246</v>
      </c>
      <c r="AH188" s="65">
        <v>0</v>
      </c>
      <c r="AI188" s="66">
        <v>0</v>
      </c>
      <c r="AJ188" s="10"/>
      <c r="AK188" s="89">
        <v>11371</v>
      </c>
      <c r="AL188" s="89">
        <v>7246</v>
      </c>
      <c r="AM188" s="89">
        <v>0</v>
      </c>
      <c r="AN188" s="91">
        <v>0</v>
      </c>
      <c r="AO188" s="93"/>
      <c r="AP188" s="86">
        <v>0.61078584089810384</v>
      </c>
      <c r="AQ188" s="87">
        <v>0.38921415910189611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1476</v>
      </c>
      <c r="E189" s="61">
        <f t="shared" si="15"/>
        <v>0</v>
      </c>
      <c r="F189" s="10"/>
      <c r="G189" s="90">
        <v>901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575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1476</v>
      </c>
      <c r="AB189" s="10"/>
      <c r="AC189" s="61">
        <v>0</v>
      </c>
      <c r="AD189" s="61">
        <v>901</v>
      </c>
      <c r="AE189" s="65">
        <v>0</v>
      </c>
      <c r="AF189" s="61">
        <v>0</v>
      </c>
      <c r="AG189" s="66">
        <v>575</v>
      </c>
      <c r="AH189" s="65">
        <v>0</v>
      </c>
      <c r="AI189" s="66">
        <v>0</v>
      </c>
      <c r="AJ189" s="10"/>
      <c r="AK189" s="89">
        <v>901</v>
      </c>
      <c r="AL189" s="89">
        <v>575</v>
      </c>
      <c r="AM189" s="89">
        <v>0</v>
      </c>
      <c r="AN189" s="91">
        <v>0</v>
      </c>
      <c r="AO189" s="93"/>
      <c r="AP189" s="86">
        <v>0.61043360433604332</v>
      </c>
      <c r="AQ189" s="87">
        <v>0.38956639566395662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37048</v>
      </c>
      <c r="E190" s="61">
        <f t="shared" si="15"/>
        <v>0</v>
      </c>
      <c r="F190" s="10"/>
      <c r="G190" s="90">
        <v>22628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14420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37048</v>
      </c>
      <c r="AB190" s="10"/>
      <c r="AC190" s="61">
        <v>0</v>
      </c>
      <c r="AD190" s="61">
        <v>22628</v>
      </c>
      <c r="AE190" s="65">
        <v>0</v>
      </c>
      <c r="AF190" s="61">
        <v>0</v>
      </c>
      <c r="AG190" s="66">
        <v>14420</v>
      </c>
      <c r="AH190" s="65">
        <v>0</v>
      </c>
      <c r="AI190" s="66">
        <v>0</v>
      </c>
      <c r="AJ190" s="10"/>
      <c r="AK190" s="89">
        <v>22628</v>
      </c>
      <c r="AL190" s="89">
        <v>14420</v>
      </c>
      <c r="AM190" s="89">
        <v>0</v>
      </c>
      <c r="AN190" s="91">
        <v>0</v>
      </c>
      <c r="AO190" s="93"/>
      <c r="AP190" s="86">
        <v>0.6107752105376808</v>
      </c>
      <c r="AQ190" s="87">
        <v>0.38922478946231914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13546</v>
      </c>
      <c r="E191" s="61">
        <f t="shared" si="15"/>
        <v>0</v>
      </c>
      <c r="F191" s="10"/>
      <c r="G191" s="90">
        <v>0</v>
      </c>
      <c r="H191" s="89">
        <v>0</v>
      </c>
      <c r="I191" s="89">
        <v>8273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5273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13546</v>
      </c>
      <c r="AB191" s="10"/>
      <c r="AC191" s="61">
        <v>8273</v>
      </c>
      <c r="AD191" s="61">
        <v>0</v>
      </c>
      <c r="AE191" s="65">
        <v>0</v>
      </c>
      <c r="AF191" s="61">
        <v>0</v>
      </c>
      <c r="AG191" s="66">
        <v>5273</v>
      </c>
      <c r="AH191" s="65">
        <v>0</v>
      </c>
      <c r="AI191" s="66">
        <v>0</v>
      </c>
      <c r="AJ191" s="10"/>
      <c r="AK191" s="89">
        <v>8273</v>
      </c>
      <c r="AL191" s="89">
        <v>5273</v>
      </c>
      <c r="AM191" s="89">
        <v>0</v>
      </c>
      <c r="AN191" s="91">
        <v>0</v>
      </c>
      <c r="AO191" s="93"/>
      <c r="AP191" s="86">
        <v>0.61073379595452537</v>
      </c>
      <c r="AQ191" s="87">
        <v>0.38926620404547468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618</v>
      </c>
      <c r="E192" s="61">
        <f t="shared" si="15"/>
        <v>0</v>
      </c>
      <c r="F192" s="10"/>
      <c r="G192" s="90">
        <v>376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242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618</v>
      </c>
      <c r="AB192" s="10"/>
      <c r="AC192" s="61">
        <v>0</v>
      </c>
      <c r="AD192" s="61">
        <v>376</v>
      </c>
      <c r="AE192" s="65">
        <v>0</v>
      </c>
      <c r="AF192" s="61">
        <v>0</v>
      </c>
      <c r="AG192" s="66">
        <v>242</v>
      </c>
      <c r="AH192" s="65">
        <v>0</v>
      </c>
      <c r="AI192" s="66">
        <v>0</v>
      </c>
      <c r="AJ192" s="10"/>
      <c r="AK192" s="89">
        <v>376</v>
      </c>
      <c r="AL192" s="89">
        <v>242</v>
      </c>
      <c r="AM192" s="89">
        <v>0</v>
      </c>
      <c r="AN192" s="91">
        <v>0</v>
      </c>
      <c r="AO192" s="93"/>
      <c r="AP192" s="86">
        <v>0.60841423948220064</v>
      </c>
      <c r="AQ192" s="87">
        <v>0.39158576051779936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16734</v>
      </c>
      <c r="E193" s="61">
        <f t="shared" si="15"/>
        <v>0</v>
      </c>
      <c r="F193" s="10"/>
      <c r="G193" s="90">
        <v>0</v>
      </c>
      <c r="H193" s="89">
        <v>0</v>
      </c>
      <c r="I193" s="89">
        <v>10221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6513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16734</v>
      </c>
      <c r="AB193" s="10"/>
      <c r="AC193" s="61">
        <v>10221</v>
      </c>
      <c r="AD193" s="61">
        <v>0</v>
      </c>
      <c r="AE193" s="65">
        <v>0</v>
      </c>
      <c r="AF193" s="61">
        <v>0</v>
      </c>
      <c r="AG193" s="66">
        <v>6513</v>
      </c>
      <c r="AH193" s="65">
        <v>0</v>
      </c>
      <c r="AI193" s="66">
        <v>0</v>
      </c>
      <c r="AJ193" s="10"/>
      <c r="AK193" s="89">
        <v>10221</v>
      </c>
      <c r="AL193" s="89">
        <v>6513</v>
      </c>
      <c r="AM193" s="89">
        <v>0</v>
      </c>
      <c r="AN193" s="91">
        <v>0</v>
      </c>
      <c r="AO193" s="93"/>
      <c r="AP193" s="86">
        <v>0.61079239870921476</v>
      </c>
      <c r="AQ193" s="87">
        <v>0.38920760129078524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46653</v>
      </c>
      <c r="E194" s="61">
        <f t="shared" si="15"/>
        <v>0</v>
      </c>
      <c r="F194" s="10"/>
      <c r="G194" s="90">
        <v>28496</v>
      </c>
      <c r="H194" s="89">
        <v>0</v>
      </c>
      <c r="I194" s="89">
        <v>0</v>
      </c>
      <c r="J194" s="91">
        <v>0</v>
      </c>
      <c r="K194" s="89">
        <v>12993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5164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46653</v>
      </c>
      <c r="AB194" s="10"/>
      <c r="AC194" s="61">
        <v>0</v>
      </c>
      <c r="AD194" s="61">
        <v>28496</v>
      </c>
      <c r="AE194" s="65">
        <v>0</v>
      </c>
      <c r="AF194" s="61">
        <v>12993</v>
      </c>
      <c r="AG194" s="66">
        <v>5164</v>
      </c>
      <c r="AH194" s="65">
        <v>0</v>
      </c>
      <c r="AI194" s="66">
        <v>0</v>
      </c>
      <c r="AJ194" s="10"/>
      <c r="AK194" s="89">
        <v>28496</v>
      </c>
      <c r="AL194" s="89">
        <v>18157</v>
      </c>
      <c r="AM194" s="89">
        <v>0</v>
      </c>
      <c r="AN194" s="91">
        <v>0</v>
      </c>
      <c r="AO194" s="93"/>
      <c r="AP194" s="86">
        <v>0.6108074507534349</v>
      </c>
      <c r="AQ194" s="87">
        <v>0.38919254924656504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7771</v>
      </c>
      <c r="E195" s="61">
        <f t="shared" si="15"/>
        <v>0</v>
      </c>
      <c r="F195" s="10"/>
      <c r="G195" s="90">
        <v>4745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3026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7771</v>
      </c>
      <c r="AB195" s="10"/>
      <c r="AC195" s="61">
        <v>0</v>
      </c>
      <c r="AD195" s="61">
        <v>4745</v>
      </c>
      <c r="AE195" s="65">
        <v>0</v>
      </c>
      <c r="AF195" s="61">
        <v>0</v>
      </c>
      <c r="AG195" s="66">
        <v>3026</v>
      </c>
      <c r="AH195" s="65">
        <v>0</v>
      </c>
      <c r="AI195" s="66">
        <v>0</v>
      </c>
      <c r="AJ195" s="10"/>
      <c r="AK195" s="89">
        <v>4745</v>
      </c>
      <c r="AL195" s="89">
        <v>3026</v>
      </c>
      <c r="AM195" s="89">
        <v>0</v>
      </c>
      <c r="AN195" s="91">
        <v>0</v>
      </c>
      <c r="AO195" s="93"/>
      <c r="AP195" s="86">
        <v>0.61060352592973877</v>
      </c>
      <c r="AQ195" s="87">
        <v>0.38939647407026123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6539</v>
      </c>
      <c r="E196" s="61">
        <f t="shared" si="15"/>
        <v>0</v>
      </c>
      <c r="F196" s="10"/>
      <c r="G196" s="90">
        <v>142</v>
      </c>
      <c r="H196" s="89">
        <v>511</v>
      </c>
      <c r="I196" s="89">
        <v>5832</v>
      </c>
      <c r="J196" s="91">
        <v>39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15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6539</v>
      </c>
      <c r="AB196" s="10"/>
      <c r="AC196" s="61">
        <v>6343</v>
      </c>
      <c r="AD196" s="61">
        <v>181</v>
      </c>
      <c r="AE196" s="65">
        <v>0</v>
      </c>
      <c r="AF196" s="61">
        <v>0</v>
      </c>
      <c r="AG196" s="66">
        <v>15</v>
      </c>
      <c r="AH196" s="65">
        <v>0</v>
      </c>
      <c r="AI196" s="66">
        <v>0</v>
      </c>
      <c r="AJ196" s="10"/>
      <c r="AK196" s="89">
        <v>6524</v>
      </c>
      <c r="AL196" s="89">
        <v>15</v>
      </c>
      <c r="AM196" s="89">
        <v>0</v>
      </c>
      <c r="AN196" s="91">
        <v>0</v>
      </c>
      <c r="AO196" s="93"/>
      <c r="AP196" s="86">
        <v>0.99770607126471933</v>
      </c>
      <c r="AQ196" s="87">
        <v>2.2939287352806239E-3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23225</v>
      </c>
      <c r="E197" s="61">
        <f t="shared" si="15"/>
        <v>0</v>
      </c>
      <c r="F197" s="10"/>
      <c r="G197" s="90">
        <v>14181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9044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23225</v>
      </c>
      <c r="AB197" s="10"/>
      <c r="AC197" s="61">
        <v>0</v>
      </c>
      <c r="AD197" s="61">
        <v>14181</v>
      </c>
      <c r="AE197" s="65">
        <v>0</v>
      </c>
      <c r="AF197" s="61">
        <v>0</v>
      </c>
      <c r="AG197" s="66">
        <v>9044</v>
      </c>
      <c r="AH197" s="65">
        <v>0</v>
      </c>
      <c r="AI197" s="66">
        <v>0</v>
      </c>
      <c r="AJ197" s="10"/>
      <c r="AK197" s="89">
        <v>14181</v>
      </c>
      <c r="AL197" s="89">
        <v>9044</v>
      </c>
      <c r="AM197" s="89">
        <v>0</v>
      </c>
      <c r="AN197" s="91">
        <v>0</v>
      </c>
      <c r="AO197" s="93"/>
      <c r="AP197" s="86">
        <v>0.61059203444564047</v>
      </c>
      <c r="AQ197" s="87">
        <v>0.38940796555435953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80675</v>
      </c>
      <c r="E198" s="61">
        <f t="shared" si="15"/>
        <v>0</v>
      </c>
      <c r="F198" s="10"/>
      <c r="G198" s="90">
        <v>52048</v>
      </c>
      <c r="H198" s="89">
        <v>2308</v>
      </c>
      <c r="I198" s="89">
        <v>2532</v>
      </c>
      <c r="J198" s="91">
        <v>2104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21683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80675</v>
      </c>
      <c r="AB198" s="10"/>
      <c r="AC198" s="61">
        <v>4840</v>
      </c>
      <c r="AD198" s="61">
        <v>54152</v>
      </c>
      <c r="AE198" s="65">
        <v>0</v>
      </c>
      <c r="AF198" s="61">
        <v>0</v>
      </c>
      <c r="AG198" s="66">
        <v>21683</v>
      </c>
      <c r="AH198" s="65">
        <v>0</v>
      </c>
      <c r="AI198" s="66">
        <v>0</v>
      </c>
      <c r="AJ198" s="10"/>
      <c r="AK198" s="89">
        <v>58992</v>
      </c>
      <c r="AL198" s="89">
        <v>21683</v>
      </c>
      <c r="AM198" s="89">
        <v>0</v>
      </c>
      <c r="AN198" s="91">
        <v>0</v>
      </c>
      <c r="AO198" s="93"/>
      <c r="AP198" s="86">
        <v>0.73123024480942056</v>
      </c>
      <c r="AQ198" s="87">
        <v>0.2687697551905795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4729</v>
      </c>
      <c r="E199" s="61">
        <f t="shared" si="15"/>
        <v>0</v>
      </c>
      <c r="F199" s="10"/>
      <c r="G199" s="90">
        <v>1808</v>
      </c>
      <c r="H199" s="89">
        <v>221</v>
      </c>
      <c r="I199" s="89">
        <v>674</v>
      </c>
      <c r="J199" s="91">
        <v>128</v>
      </c>
      <c r="K199" s="89">
        <v>203</v>
      </c>
      <c r="L199" s="89">
        <v>241</v>
      </c>
      <c r="M199" s="89">
        <v>8</v>
      </c>
      <c r="N199" s="89">
        <v>80</v>
      </c>
      <c r="O199" s="89">
        <v>54</v>
      </c>
      <c r="P199" s="89">
        <v>62</v>
      </c>
      <c r="Q199" s="89">
        <v>77</v>
      </c>
      <c r="R199" s="89">
        <v>248</v>
      </c>
      <c r="S199" s="89">
        <v>168</v>
      </c>
      <c r="T199" s="89">
        <v>58</v>
      </c>
      <c r="U199" s="91">
        <v>607</v>
      </c>
      <c r="V199" s="89">
        <v>0</v>
      </c>
      <c r="W199" s="89">
        <v>0</v>
      </c>
      <c r="X199" s="89">
        <v>0</v>
      </c>
      <c r="Y199" s="92">
        <v>92</v>
      </c>
      <c r="Z199" s="10"/>
      <c r="AA199" s="92">
        <v>4729</v>
      </c>
      <c r="AB199" s="10"/>
      <c r="AC199" s="61">
        <v>895</v>
      </c>
      <c r="AD199" s="61">
        <v>1936</v>
      </c>
      <c r="AE199" s="65">
        <v>248</v>
      </c>
      <c r="AF199" s="61">
        <v>893</v>
      </c>
      <c r="AG199" s="66">
        <v>665</v>
      </c>
      <c r="AH199" s="65">
        <v>0</v>
      </c>
      <c r="AI199" s="66">
        <v>92</v>
      </c>
      <c r="AJ199" s="10"/>
      <c r="AK199" s="89">
        <v>2831</v>
      </c>
      <c r="AL199" s="89">
        <v>1806</v>
      </c>
      <c r="AM199" s="89">
        <v>0</v>
      </c>
      <c r="AN199" s="91">
        <v>92</v>
      </c>
      <c r="AO199" s="93"/>
      <c r="AP199" s="86">
        <v>0.59864664834002956</v>
      </c>
      <c r="AQ199" s="87">
        <v>0.38189892154789595</v>
      </c>
      <c r="AR199" s="87">
        <v>0</v>
      </c>
      <c r="AS199" s="88">
        <v>1.9454430112074435E-2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0</v>
      </c>
      <c r="E200" s="61">
        <f t="shared" si="15"/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98383</v>
      </c>
      <c r="E201" s="61">
        <f t="shared" si="15"/>
        <v>0</v>
      </c>
      <c r="F201" s="10"/>
      <c r="G201" s="90">
        <v>60092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38291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98383</v>
      </c>
      <c r="AB201" s="10"/>
      <c r="AC201" s="61">
        <v>0</v>
      </c>
      <c r="AD201" s="61">
        <v>60092</v>
      </c>
      <c r="AE201" s="65">
        <v>0</v>
      </c>
      <c r="AF201" s="61">
        <v>0</v>
      </c>
      <c r="AG201" s="66">
        <v>38291</v>
      </c>
      <c r="AH201" s="65">
        <v>0</v>
      </c>
      <c r="AI201" s="66">
        <v>0</v>
      </c>
      <c r="AJ201" s="10"/>
      <c r="AK201" s="89">
        <v>60092</v>
      </c>
      <c r="AL201" s="89">
        <v>38291</v>
      </c>
      <c r="AM201" s="89">
        <v>0</v>
      </c>
      <c r="AN201" s="91">
        <v>0</v>
      </c>
      <c r="AO201" s="93"/>
      <c r="AP201" s="86">
        <v>0.61079658071008203</v>
      </c>
      <c r="AQ201" s="87">
        <v>0.38920341928991797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326873</v>
      </c>
      <c r="E202" s="61">
        <f t="shared" si="15"/>
        <v>0</v>
      </c>
      <c r="F202" s="10"/>
      <c r="G202" s="90">
        <v>199649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127224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326873</v>
      </c>
      <c r="AB202" s="10"/>
      <c r="AC202" s="61">
        <v>0</v>
      </c>
      <c r="AD202" s="61">
        <v>199649</v>
      </c>
      <c r="AE202" s="65">
        <v>0</v>
      </c>
      <c r="AF202" s="61">
        <v>0</v>
      </c>
      <c r="AG202" s="66">
        <v>127224</v>
      </c>
      <c r="AH202" s="65">
        <v>0</v>
      </c>
      <c r="AI202" s="66">
        <v>0</v>
      </c>
      <c r="AJ202" s="10"/>
      <c r="AK202" s="89">
        <v>199649</v>
      </c>
      <c r="AL202" s="89">
        <v>127224</v>
      </c>
      <c r="AM202" s="89">
        <v>0</v>
      </c>
      <c r="AN202" s="91">
        <v>0</v>
      </c>
      <c r="AO202" s="93"/>
      <c r="AP202" s="86">
        <v>0.61078461665539829</v>
      </c>
      <c r="AQ202" s="87">
        <v>0.38921538334460171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763269</v>
      </c>
      <c r="E203" s="94">
        <f>SUM(E184:E202)</f>
        <v>0</v>
      </c>
      <c r="F203" s="10"/>
      <c r="G203" s="95">
        <f t="shared" ref="G203:Y203" si="16">SUM(G184:G202)</f>
        <v>445533</v>
      </c>
      <c r="H203" s="94">
        <f t="shared" si="16"/>
        <v>3040</v>
      </c>
      <c r="I203" s="94">
        <f t="shared" si="16"/>
        <v>27532</v>
      </c>
      <c r="J203" s="96">
        <f t="shared" si="16"/>
        <v>2271</v>
      </c>
      <c r="K203" s="94">
        <f t="shared" si="16"/>
        <v>13196</v>
      </c>
      <c r="L203" s="94">
        <f t="shared" si="16"/>
        <v>241</v>
      </c>
      <c r="M203" s="94">
        <f t="shared" si="16"/>
        <v>8</v>
      </c>
      <c r="N203" s="94">
        <f t="shared" si="16"/>
        <v>80</v>
      </c>
      <c r="O203" s="94">
        <f t="shared" si="16"/>
        <v>54</v>
      </c>
      <c r="P203" s="94">
        <f t="shared" si="16"/>
        <v>62</v>
      </c>
      <c r="Q203" s="94">
        <f t="shared" si="16"/>
        <v>77</v>
      </c>
      <c r="R203" s="94">
        <f t="shared" si="16"/>
        <v>248</v>
      </c>
      <c r="S203" s="94">
        <f t="shared" si="16"/>
        <v>168</v>
      </c>
      <c r="T203" s="94">
        <f t="shared" si="16"/>
        <v>58</v>
      </c>
      <c r="U203" s="96">
        <f t="shared" si="16"/>
        <v>270609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92</v>
      </c>
      <c r="Z203" s="10"/>
      <c r="AA203" s="97">
        <f>SUM(AA184:AA202)</f>
        <v>763269</v>
      </c>
      <c r="AB203" s="10"/>
      <c r="AC203" s="94">
        <f t="shared" ref="AC203:AI203" si="17">SUM(AC184:AC202)</f>
        <v>30572</v>
      </c>
      <c r="AD203" s="94">
        <f t="shared" si="17"/>
        <v>447804</v>
      </c>
      <c r="AE203" s="95">
        <f t="shared" si="17"/>
        <v>248</v>
      </c>
      <c r="AF203" s="94">
        <f t="shared" si="17"/>
        <v>13886</v>
      </c>
      <c r="AG203" s="96">
        <f t="shared" si="17"/>
        <v>270667</v>
      </c>
      <c r="AH203" s="95">
        <f t="shared" si="17"/>
        <v>0</v>
      </c>
      <c r="AI203" s="96">
        <f t="shared" si="17"/>
        <v>92</v>
      </c>
      <c r="AJ203" s="10"/>
      <c r="AK203" s="94">
        <f>SUM(AK184:AK202)</f>
        <v>478376</v>
      </c>
      <c r="AL203" s="94">
        <f>SUM(AL184:AL202)</f>
        <v>284801</v>
      </c>
      <c r="AM203" s="94">
        <f>SUM(AM184:AM202)</f>
        <v>0</v>
      </c>
      <c r="AN203" s="96">
        <f>SUM(AN184:AN202)</f>
        <v>92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4342263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790830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5133093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13333</v>
      </c>
      <c r="H210" s="89">
        <f t="shared" si="18"/>
        <v>916</v>
      </c>
      <c r="I210" s="89">
        <f t="shared" si="18"/>
        <v>-9738</v>
      </c>
      <c r="J210" s="91">
        <f t="shared" si="18"/>
        <v>21</v>
      </c>
      <c r="K210" s="89">
        <f t="shared" si="18"/>
        <v>16012</v>
      </c>
      <c r="L210" s="89">
        <f t="shared" si="18"/>
        <v>12711</v>
      </c>
      <c r="M210" s="89">
        <f t="shared" si="18"/>
        <v>-304</v>
      </c>
      <c r="N210" s="89">
        <f t="shared" si="18"/>
        <v>-723</v>
      </c>
      <c r="O210" s="89">
        <f t="shared" si="18"/>
        <v>-488</v>
      </c>
      <c r="P210" s="89">
        <f t="shared" si="18"/>
        <v>-528</v>
      </c>
      <c r="Q210" s="89">
        <f t="shared" si="18"/>
        <v>-696</v>
      </c>
      <c r="R210" s="89">
        <f t="shared" si="18"/>
        <v>-2259</v>
      </c>
      <c r="S210" s="89">
        <f t="shared" si="18"/>
        <v>1809</v>
      </c>
      <c r="T210" s="89">
        <f t="shared" si="18"/>
        <v>-527</v>
      </c>
      <c r="U210" s="91">
        <f t="shared" si="18"/>
        <v>652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-850</v>
      </c>
      <c r="Z210" s="10"/>
      <c r="AA210" s="92">
        <f>AA203+AA181+AA152+AA125+AA21-AA208</f>
        <v>29341</v>
      </c>
      <c r="AB210" s="10"/>
      <c r="AC210" s="61">
        <f t="shared" ref="AC210:AI210" si="19">AC203+AC181+AC152+AC125+AC21-AC208</f>
        <v>-8822</v>
      </c>
      <c r="AD210" s="61">
        <f t="shared" si="19"/>
        <v>13354</v>
      </c>
      <c r="AE210" s="65">
        <f t="shared" si="19"/>
        <v>-2259</v>
      </c>
      <c r="AF210" s="61">
        <f t="shared" si="19"/>
        <v>27793</v>
      </c>
      <c r="AG210" s="66">
        <f t="shared" si="19"/>
        <v>125</v>
      </c>
      <c r="AH210" s="65">
        <f t="shared" si="19"/>
        <v>0</v>
      </c>
      <c r="AI210" s="66">
        <f t="shared" si="19"/>
        <v>-850</v>
      </c>
      <c r="AJ210" s="10"/>
      <c r="AK210" s="89">
        <f>AK203+AK181+AK152+AK125+AK21-AK208</f>
        <v>4532</v>
      </c>
      <c r="AL210" s="89">
        <f>AL203+AL181+AL152+AL125+AL21-AL208</f>
        <v>25659</v>
      </c>
      <c r="AM210" s="89">
        <f>AM203+AM181+AM152+AM125+AM21-AM208</f>
        <v>0</v>
      </c>
      <c r="AN210" s="91">
        <f>AN203+AN181+AN152+AN125+AN21-AN208</f>
        <v>-850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326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546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523</v>
      </c>
      <c r="F24" s="10"/>
      <c r="G24" s="90">
        <v>958</v>
      </c>
      <c r="H24" s="89">
        <v>4</v>
      </c>
      <c r="I24" s="89">
        <v>43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488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1493</v>
      </c>
      <c r="AB24" s="10"/>
      <c r="AC24" s="61">
        <v>47</v>
      </c>
      <c r="AD24" s="61">
        <v>958</v>
      </c>
      <c r="AE24" s="65">
        <v>0</v>
      </c>
      <c r="AF24" s="61">
        <v>0</v>
      </c>
      <c r="AG24" s="66">
        <v>488</v>
      </c>
      <c r="AH24" s="65">
        <v>0</v>
      </c>
      <c r="AI24" s="66">
        <v>0</v>
      </c>
      <c r="AJ24" s="10"/>
      <c r="AK24" s="89">
        <v>1005</v>
      </c>
      <c r="AL24" s="89">
        <v>488</v>
      </c>
      <c r="AM24" s="89">
        <v>0</v>
      </c>
      <c r="AN24" s="91">
        <v>0</v>
      </c>
      <c r="AO24" s="93"/>
      <c r="AP24" s="86">
        <v>0.49851190476190477</v>
      </c>
      <c r="AQ24" s="87">
        <v>0.24206349206349206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14</v>
      </c>
      <c r="H26" s="89">
        <v>260</v>
      </c>
      <c r="I26" s="89">
        <v>3644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3746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3904</v>
      </c>
      <c r="AD26" s="61">
        <v>14</v>
      </c>
      <c r="AE26" s="65">
        <v>0</v>
      </c>
      <c r="AF26" s="61">
        <v>0</v>
      </c>
      <c r="AG26" s="66">
        <v>3746</v>
      </c>
      <c r="AH26" s="65">
        <v>0</v>
      </c>
      <c r="AI26" s="66">
        <v>0</v>
      </c>
      <c r="AJ26" s="10"/>
      <c r="AK26" s="89">
        <v>3918</v>
      </c>
      <c r="AL26" s="89">
        <v>3746</v>
      </c>
      <c r="AM26" s="89">
        <v>0</v>
      </c>
      <c r="AN26" s="91">
        <v>0</v>
      </c>
      <c r="AO26" s="93"/>
      <c r="AP26" s="86">
        <v>0.51122129436325681</v>
      </c>
      <c r="AQ26" s="87">
        <v>0.48877870563674319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22</v>
      </c>
      <c r="H27" s="89">
        <v>434</v>
      </c>
      <c r="I27" s="89">
        <v>6084</v>
      </c>
      <c r="J27" s="91">
        <v>1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6255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6518</v>
      </c>
      <c r="AD27" s="61">
        <v>23</v>
      </c>
      <c r="AE27" s="65">
        <v>0</v>
      </c>
      <c r="AF27" s="61">
        <v>0</v>
      </c>
      <c r="AG27" s="66">
        <v>6255</v>
      </c>
      <c r="AH27" s="65">
        <v>0</v>
      </c>
      <c r="AI27" s="66">
        <v>0</v>
      </c>
      <c r="AJ27" s="10"/>
      <c r="AK27" s="89">
        <v>6541</v>
      </c>
      <c r="AL27" s="89">
        <v>6255</v>
      </c>
      <c r="AM27" s="89">
        <v>0</v>
      </c>
      <c r="AN27" s="91">
        <v>0</v>
      </c>
      <c r="AO27" s="93"/>
      <c r="AP27" s="86">
        <v>0.51117536730228197</v>
      </c>
      <c r="AQ27" s="87">
        <v>0.48882463269771803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1623</v>
      </c>
      <c r="H31" s="89">
        <v>0</v>
      </c>
      <c r="I31" s="89">
        <v>0</v>
      </c>
      <c r="J31" s="91">
        <v>0</v>
      </c>
      <c r="K31" s="89">
        <v>1790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1623</v>
      </c>
      <c r="AE31" s="65">
        <v>0</v>
      </c>
      <c r="AF31" s="61">
        <v>1790</v>
      </c>
      <c r="AG31" s="66">
        <v>0</v>
      </c>
      <c r="AH31" s="65">
        <v>0</v>
      </c>
      <c r="AI31" s="66">
        <v>0</v>
      </c>
      <c r="AJ31" s="10"/>
      <c r="AK31" s="89">
        <v>1623</v>
      </c>
      <c r="AL31" s="89">
        <v>1790</v>
      </c>
      <c r="AM31" s="89">
        <v>0</v>
      </c>
      <c r="AN31" s="91">
        <v>0</v>
      </c>
      <c r="AO31" s="93"/>
      <c r="AP31" s="86">
        <v>0.4755347201875183</v>
      </c>
      <c r="AQ31" s="87">
        <v>0.5244652798124817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3063</v>
      </c>
      <c r="F32" s="10"/>
      <c r="G32" s="90">
        <v>17</v>
      </c>
      <c r="H32" s="89">
        <v>325</v>
      </c>
      <c r="I32" s="89">
        <v>4555</v>
      </c>
      <c r="J32" s="91">
        <v>3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446</v>
      </c>
      <c r="T32" s="89">
        <v>0</v>
      </c>
      <c r="U32" s="91">
        <v>1171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6517</v>
      </c>
      <c r="AB32" s="10"/>
      <c r="AC32" s="61">
        <v>4880</v>
      </c>
      <c r="AD32" s="61">
        <v>20</v>
      </c>
      <c r="AE32" s="65">
        <v>0</v>
      </c>
      <c r="AF32" s="61">
        <v>446</v>
      </c>
      <c r="AG32" s="66">
        <v>1171</v>
      </c>
      <c r="AH32" s="65">
        <v>0</v>
      </c>
      <c r="AI32" s="66">
        <v>0</v>
      </c>
      <c r="AJ32" s="10"/>
      <c r="AK32" s="89">
        <v>4900</v>
      </c>
      <c r="AL32" s="89">
        <v>1617</v>
      </c>
      <c r="AM32" s="89">
        <v>0</v>
      </c>
      <c r="AN32" s="91">
        <v>0</v>
      </c>
      <c r="AO32" s="93"/>
      <c r="AP32" s="86">
        <v>0.51148225469728603</v>
      </c>
      <c r="AQ32" s="87">
        <v>0.16878914405010439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1092</v>
      </c>
      <c r="F34" s="10"/>
      <c r="G34" s="90">
        <v>6</v>
      </c>
      <c r="H34" s="89">
        <v>116</v>
      </c>
      <c r="I34" s="89">
        <v>1623</v>
      </c>
      <c r="J34" s="91">
        <v>1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158</v>
      </c>
      <c r="T34" s="89">
        <v>0</v>
      </c>
      <c r="U34" s="91">
        <v>417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2321</v>
      </c>
      <c r="AB34" s="10"/>
      <c r="AC34" s="61">
        <v>1739</v>
      </c>
      <c r="AD34" s="61">
        <v>7</v>
      </c>
      <c r="AE34" s="65">
        <v>0</v>
      </c>
      <c r="AF34" s="61">
        <v>158</v>
      </c>
      <c r="AG34" s="66">
        <v>417</v>
      </c>
      <c r="AH34" s="65">
        <v>0</v>
      </c>
      <c r="AI34" s="66">
        <v>0</v>
      </c>
      <c r="AJ34" s="10"/>
      <c r="AK34" s="89">
        <v>1746</v>
      </c>
      <c r="AL34" s="89">
        <v>575</v>
      </c>
      <c r="AM34" s="89">
        <v>0</v>
      </c>
      <c r="AN34" s="91">
        <v>0</v>
      </c>
      <c r="AO34" s="93"/>
      <c r="AP34" s="86">
        <v>0.51157339583943739</v>
      </c>
      <c r="AQ34" s="87">
        <v>0.16847348373864635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785</v>
      </c>
      <c r="F36" s="10"/>
      <c r="G36" s="90">
        <v>1442</v>
      </c>
      <c r="H36" s="89">
        <v>1</v>
      </c>
      <c r="I36" s="89">
        <v>65</v>
      </c>
      <c r="J36" s="91">
        <v>6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734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2248</v>
      </c>
      <c r="AB36" s="10"/>
      <c r="AC36" s="61">
        <v>66</v>
      </c>
      <c r="AD36" s="61">
        <v>1448</v>
      </c>
      <c r="AE36" s="65">
        <v>0</v>
      </c>
      <c r="AF36" s="61">
        <v>0</v>
      </c>
      <c r="AG36" s="66">
        <v>734</v>
      </c>
      <c r="AH36" s="65">
        <v>0</v>
      </c>
      <c r="AI36" s="66">
        <v>0</v>
      </c>
      <c r="AJ36" s="10"/>
      <c r="AK36" s="89">
        <v>1514</v>
      </c>
      <c r="AL36" s="89">
        <v>734</v>
      </c>
      <c r="AM36" s="89">
        <v>0</v>
      </c>
      <c r="AN36" s="91">
        <v>0</v>
      </c>
      <c r="AO36" s="93"/>
      <c r="AP36" s="86">
        <v>0.4991757335970986</v>
      </c>
      <c r="AQ36" s="87">
        <v>0.24200461589185626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23763</v>
      </c>
      <c r="F37" s="10"/>
      <c r="G37" s="90">
        <v>36637</v>
      </c>
      <c r="H37" s="89">
        <v>31</v>
      </c>
      <c r="I37" s="89">
        <v>2003</v>
      </c>
      <c r="J37" s="91">
        <v>118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22357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61146</v>
      </c>
      <c r="AB37" s="10"/>
      <c r="AC37" s="61">
        <v>2034</v>
      </c>
      <c r="AD37" s="61">
        <v>36755</v>
      </c>
      <c r="AE37" s="65">
        <v>0</v>
      </c>
      <c r="AF37" s="61">
        <v>0</v>
      </c>
      <c r="AG37" s="66">
        <v>22357</v>
      </c>
      <c r="AH37" s="65">
        <v>0</v>
      </c>
      <c r="AI37" s="66">
        <v>0</v>
      </c>
      <c r="AJ37" s="10"/>
      <c r="AK37" s="89">
        <v>38789</v>
      </c>
      <c r="AL37" s="89">
        <v>22357</v>
      </c>
      <c r="AM37" s="89">
        <v>0</v>
      </c>
      <c r="AN37" s="91">
        <v>0</v>
      </c>
      <c r="AO37" s="93"/>
      <c r="AP37" s="86">
        <v>0.45683025356558199</v>
      </c>
      <c r="AQ37" s="87">
        <v>0.26330542109788124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3652</v>
      </c>
      <c r="F38" s="10"/>
      <c r="G38" s="90">
        <v>3253</v>
      </c>
      <c r="H38" s="89">
        <v>5</v>
      </c>
      <c r="I38" s="89">
        <v>3979</v>
      </c>
      <c r="J38" s="91">
        <v>27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3433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10697</v>
      </c>
      <c r="AB38" s="10"/>
      <c r="AC38" s="61">
        <v>3984</v>
      </c>
      <c r="AD38" s="61">
        <v>3280</v>
      </c>
      <c r="AE38" s="65">
        <v>0</v>
      </c>
      <c r="AF38" s="61">
        <v>0</v>
      </c>
      <c r="AG38" s="66">
        <v>3433</v>
      </c>
      <c r="AH38" s="65">
        <v>0</v>
      </c>
      <c r="AI38" s="66">
        <v>0</v>
      </c>
      <c r="AJ38" s="10"/>
      <c r="AK38" s="89">
        <v>7264</v>
      </c>
      <c r="AL38" s="89">
        <v>3433</v>
      </c>
      <c r="AM38" s="89">
        <v>0</v>
      </c>
      <c r="AN38" s="91">
        <v>0</v>
      </c>
      <c r="AO38" s="93"/>
      <c r="AP38" s="86">
        <v>0.50623736845773226</v>
      </c>
      <c r="AQ38" s="87">
        <v>0.23925012195971845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9853</v>
      </c>
      <c r="F39" s="10"/>
      <c r="G39" s="90">
        <v>16089</v>
      </c>
      <c r="H39" s="89">
        <v>13</v>
      </c>
      <c r="I39" s="89">
        <v>3026</v>
      </c>
      <c r="J39" s="91">
        <v>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9266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28468</v>
      </c>
      <c r="AB39" s="10"/>
      <c r="AC39" s="61">
        <v>3039</v>
      </c>
      <c r="AD39" s="61">
        <v>16163</v>
      </c>
      <c r="AE39" s="65">
        <v>0</v>
      </c>
      <c r="AF39" s="61">
        <v>0</v>
      </c>
      <c r="AG39" s="66">
        <v>9266</v>
      </c>
      <c r="AH39" s="65">
        <v>0</v>
      </c>
      <c r="AI39" s="66">
        <v>0</v>
      </c>
      <c r="AJ39" s="10"/>
      <c r="AK39" s="89">
        <v>19202</v>
      </c>
      <c r="AL39" s="89">
        <v>9266</v>
      </c>
      <c r="AM39" s="89">
        <v>0</v>
      </c>
      <c r="AN39" s="91">
        <v>0</v>
      </c>
      <c r="AO39" s="93"/>
      <c r="AP39" s="86">
        <v>0.50108295712533601</v>
      </c>
      <c r="AQ39" s="87">
        <v>0.24179953550272695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12799</v>
      </c>
      <c r="F40" s="10"/>
      <c r="G40" s="90">
        <v>23600</v>
      </c>
      <c r="H40" s="89">
        <v>16</v>
      </c>
      <c r="I40" s="89">
        <v>1080</v>
      </c>
      <c r="J40" s="91">
        <v>97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12039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36832</v>
      </c>
      <c r="AB40" s="10"/>
      <c r="AC40" s="61">
        <v>1096</v>
      </c>
      <c r="AD40" s="61">
        <v>23697</v>
      </c>
      <c r="AE40" s="65">
        <v>0</v>
      </c>
      <c r="AF40" s="61">
        <v>0</v>
      </c>
      <c r="AG40" s="66">
        <v>12039</v>
      </c>
      <c r="AH40" s="65">
        <v>0</v>
      </c>
      <c r="AI40" s="66">
        <v>0</v>
      </c>
      <c r="AJ40" s="10"/>
      <c r="AK40" s="89">
        <v>24793</v>
      </c>
      <c r="AL40" s="89">
        <v>12039</v>
      </c>
      <c r="AM40" s="89">
        <v>0</v>
      </c>
      <c r="AN40" s="91">
        <v>0</v>
      </c>
      <c r="AO40" s="93"/>
      <c r="AP40" s="86">
        <v>0.49954665430879891</v>
      </c>
      <c r="AQ40" s="87">
        <v>0.24257016783864924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5942</v>
      </c>
      <c r="F41" s="10"/>
      <c r="G41" s="90">
        <v>10952</v>
      </c>
      <c r="H41" s="89">
        <v>44</v>
      </c>
      <c r="I41" s="89">
        <v>501</v>
      </c>
      <c r="J41" s="91">
        <v>8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5586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17091</v>
      </c>
      <c r="AB41" s="10"/>
      <c r="AC41" s="61">
        <v>545</v>
      </c>
      <c r="AD41" s="61">
        <v>10960</v>
      </c>
      <c r="AE41" s="65">
        <v>0</v>
      </c>
      <c r="AF41" s="61">
        <v>0</v>
      </c>
      <c r="AG41" s="66">
        <v>5586</v>
      </c>
      <c r="AH41" s="65">
        <v>0</v>
      </c>
      <c r="AI41" s="66">
        <v>0</v>
      </c>
      <c r="AJ41" s="10"/>
      <c r="AK41" s="89">
        <v>11505</v>
      </c>
      <c r="AL41" s="89">
        <v>5586</v>
      </c>
      <c r="AM41" s="89">
        <v>0</v>
      </c>
      <c r="AN41" s="91">
        <v>0</v>
      </c>
      <c r="AO41" s="93"/>
      <c r="AP41" s="86">
        <v>0.49950071636347848</v>
      </c>
      <c r="AQ41" s="87">
        <v>0.24252159944427559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3561</v>
      </c>
      <c r="F42" s="10"/>
      <c r="G42" s="90">
        <v>6559</v>
      </c>
      <c r="H42" s="89">
        <v>26</v>
      </c>
      <c r="I42" s="89">
        <v>299</v>
      </c>
      <c r="J42" s="91">
        <v>4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3346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10234</v>
      </c>
      <c r="AB42" s="10"/>
      <c r="AC42" s="61">
        <v>325</v>
      </c>
      <c r="AD42" s="61">
        <v>6563</v>
      </c>
      <c r="AE42" s="65">
        <v>0</v>
      </c>
      <c r="AF42" s="61">
        <v>0</v>
      </c>
      <c r="AG42" s="66">
        <v>3346</v>
      </c>
      <c r="AH42" s="65">
        <v>0</v>
      </c>
      <c r="AI42" s="66">
        <v>0</v>
      </c>
      <c r="AJ42" s="10"/>
      <c r="AK42" s="89">
        <v>6888</v>
      </c>
      <c r="AL42" s="89">
        <v>3346</v>
      </c>
      <c r="AM42" s="89">
        <v>0</v>
      </c>
      <c r="AN42" s="91">
        <v>0</v>
      </c>
      <c r="AO42" s="93"/>
      <c r="AP42" s="86">
        <v>0.49931134469010513</v>
      </c>
      <c r="AQ42" s="87">
        <v>0.24255164914824212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</v>
      </c>
      <c r="H44" s="89">
        <v>116</v>
      </c>
      <c r="I44" s="89">
        <v>1623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1668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1739</v>
      </c>
      <c r="AD44" s="61">
        <v>6</v>
      </c>
      <c r="AE44" s="65">
        <v>0</v>
      </c>
      <c r="AF44" s="61">
        <v>0</v>
      </c>
      <c r="AG44" s="66">
        <v>1668</v>
      </c>
      <c r="AH44" s="65">
        <v>0</v>
      </c>
      <c r="AI44" s="66">
        <v>0</v>
      </c>
      <c r="AJ44" s="10"/>
      <c r="AK44" s="89">
        <v>1745</v>
      </c>
      <c r="AL44" s="89">
        <v>1668</v>
      </c>
      <c r="AM44" s="89">
        <v>0</v>
      </c>
      <c r="AN44" s="91">
        <v>0</v>
      </c>
      <c r="AO44" s="93"/>
      <c r="AP44" s="86">
        <v>0.51128039847641371</v>
      </c>
      <c r="AQ44" s="87">
        <v>0.48871960152358629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1623</v>
      </c>
      <c r="H45" s="89">
        <v>0</v>
      </c>
      <c r="I45" s="89">
        <v>0</v>
      </c>
      <c r="J45" s="91">
        <v>116</v>
      </c>
      <c r="K45" s="89">
        <v>325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1349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1739</v>
      </c>
      <c r="AE45" s="65">
        <v>0</v>
      </c>
      <c r="AF45" s="61">
        <v>325</v>
      </c>
      <c r="AG45" s="66">
        <v>1349</v>
      </c>
      <c r="AH45" s="65">
        <v>0</v>
      </c>
      <c r="AI45" s="66">
        <v>0</v>
      </c>
      <c r="AJ45" s="10"/>
      <c r="AK45" s="89">
        <v>1739</v>
      </c>
      <c r="AL45" s="89">
        <v>1674</v>
      </c>
      <c r="AM45" s="89">
        <v>0</v>
      </c>
      <c r="AN45" s="91">
        <v>0</v>
      </c>
      <c r="AO45" s="93"/>
      <c r="AP45" s="86">
        <v>0.50952241429827128</v>
      </c>
      <c r="AQ45" s="87">
        <v>0.49047758570172867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47552</v>
      </c>
      <c r="H50" s="89">
        <v>0</v>
      </c>
      <c r="I50" s="89">
        <v>0</v>
      </c>
      <c r="J50" s="91">
        <v>3398</v>
      </c>
      <c r="K50" s="89">
        <v>9535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39515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50950</v>
      </c>
      <c r="AE50" s="65">
        <v>0</v>
      </c>
      <c r="AF50" s="61">
        <v>9535</v>
      </c>
      <c r="AG50" s="66">
        <v>39515</v>
      </c>
      <c r="AH50" s="65">
        <v>0</v>
      </c>
      <c r="AI50" s="66">
        <v>0</v>
      </c>
      <c r="AJ50" s="10"/>
      <c r="AK50" s="89">
        <v>50950</v>
      </c>
      <c r="AL50" s="89">
        <v>49050</v>
      </c>
      <c r="AM50" s="89">
        <v>0</v>
      </c>
      <c r="AN50" s="91">
        <v>0</v>
      </c>
      <c r="AO50" s="93"/>
      <c r="AP50" s="86">
        <v>0.50949999999999995</v>
      </c>
      <c r="AQ50" s="87">
        <v>0.49049999999999999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14021</v>
      </c>
      <c r="H51" s="89">
        <v>0</v>
      </c>
      <c r="I51" s="89">
        <v>0</v>
      </c>
      <c r="J51" s="91">
        <v>1002</v>
      </c>
      <c r="K51" s="89">
        <v>2812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11652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15023</v>
      </c>
      <c r="AE51" s="65">
        <v>0</v>
      </c>
      <c r="AF51" s="61">
        <v>2812</v>
      </c>
      <c r="AG51" s="66">
        <v>11652</v>
      </c>
      <c r="AH51" s="65">
        <v>0</v>
      </c>
      <c r="AI51" s="66">
        <v>0</v>
      </c>
      <c r="AJ51" s="10"/>
      <c r="AK51" s="89">
        <v>15023</v>
      </c>
      <c r="AL51" s="89">
        <v>14464</v>
      </c>
      <c r="AM51" s="89">
        <v>0</v>
      </c>
      <c r="AN51" s="91">
        <v>0</v>
      </c>
      <c r="AO51" s="93"/>
      <c r="AP51" s="86">
        <v>0.50947875334893344</v>
      </c>
      <c r="AQ51" s="87">
        <v>0.49052124665106656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6491</v>
      </c>
      <c r="H52" s="89">
        <v>0</v>
      </c>
      <c r="I52" s="89">
        <v>0</v>
      </c>
      <c r="J52" s="91">
        <v>463</v>
      </c>
      <c r="K52" s="89">
        <v>1301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5396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6954</v>
      </c>
      <c r="AE52" s="65">
        <v>0</v>
      </c>
      <c r="AF52" s="61">
        <v>1301</v>
      </c>
      <c r="AG52" s="66">
        <v>5396</v>
      </c>
      <c r="AH52" s="65">
        <v>0</v>
      </c>
      <c r="AI52" s="66">
        <v>0</v>
      </c>
      <c r="AJ52" s="10"/>
      <c r="AK52" s="89">
        <v>6954</v>
      </c>
      <c r="AL52" s="89">
        <v>6697</v>
      </c>
      <c r="AM52" s="89">
        <v>0</v>
      </c>
      <c r="AN52" s="91">
        <v>0</v>
      </c>
      <c r="AO52" s="93"/>
      <c r="AP52" s="86">
        <v>0.50941322980001469</v>
      </c>
      <c r="AQ52" s="87">
        <v>0.49058677019998537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2543</v>
      </c>
      <c r="F55" s="10"/>
      <c r="G55" s="90">
        <v>4868</v>
      </c>
      <c r="H55" s="89">
        <v>19</v>
      </c>
      <c r="I55" s="89">
        <v>222</v>
      </c>
      <c r="J55" s="91">
        <v>0</v>
      </c>
      <c r="K55" s="89">
        <v>198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2388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7695</v>
      </c>
      <c r="AB55" s="10"/>
      <c r="AC55" s="61">
        <v>241</v>
      </c>
      <c r="AD55" s="61">
        <v>4868</v>
      </c>
      <c r="AE55" s="65">
        <v>0</v>
      </c>
      <c r="AF55" s="61">
        <v>198</v>
      </c>
      <c r="AG55" s="66">
        <v>2388</v>
      </c>
      <c r="AH55" s="65">
        <v>0</v>
      </c>
      <c r="AI55" s="66">
        <v>0</v>
      </c>
      <c r="AJ55" s="10"/>
      <c r="AK55" s="89">
        <v>5109</v>
      </c>
      <c r="AL55" s="89">
        <v>2586</v>
      </c>
      <c r="AM55" s="89">
        <v>0</v>
      </c>
      <c r="AN55" s="91">
        <v>0</v>
      </c>
      <c r="AO55" s="93"/>
      <c r="AP55" s="86">
        <v>0.49902324672787651</v>
      </c>
      <c r="AQ55" s="87">
        <v>0.25258839617112716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78277</v>
      </c>
      <c r="F59" s="10"/>
      <c r="G59" s="90">
        <v>113698</v>
      </c>
      <c r="H59" s="89">
        <v>469</v>
      </c>
      <c r="I59" s="89">
        <v>5205</v>
      </c>
      <c r="J59" s="91">
        <v>81</v>
      </c>
      <c r="K59" s="89">
        <v>11423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29953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160829</v>
      </c>
      <c r="AB59" s="10"/>
      <c r="AC59" s="61">
        <v>5674</v>
      </c>
      <c r="AD59" s="61">
        <v>113779</v>
      </c>
      <c r="AE59" s="65">
        <v>0</v>
      </c>
      <c r="AF59" s="61">
        <v>11423</v>
      </c>
      <c r="AG59" s="66">
        <v>29953</v>
      </c>
      <c r="AH59" s="65">
        <v>0</v>
      </c>
      <c r="AI59" s="66">
        <v>0</v>
      </c>
      <c r="AJ59" s="10"/>
      <c r="AK59" s="89">
        <v>119453</v>
      </c>
      <c r="AL59" s="89">
        <v>41376</v>
      </c>
      <c r="AM59" s="89">
        <v>0</v>
      </c>
      <c r="AN59" s="91">
        <v>0</v>
      </c>
      <c r="AO59" s="93"/>
      <c r="AP59" s="86">
        <v>0.49958177544687293</v>
      </c>
      <c r="AQ59" s="87">
        <v>0.17304459110185441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404</v>
      </c>
      <c r="F60" s="10"/>
      <c r="G60" s="90">
        <v>582</v>
      </c>
      <c r="H60" s="89">
        <v>2</v>
      </c>
      <c r="I60" s="89">
        <v>26</v>
      </c>
      <c r="J60" s="91">
        <v>0</v>
      </c>
      <c r="K60" s="89">
        <v>58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821</v>
      </c>
      <c r="AB60" s="10"/>
      <c r="AC60" s="61">
        <v>28</v>
      </c>
      <c r="AD60" s="61">
        <v>582</v>
      </c>
      <c r="AE60" s="65">
        <v>0</v>
      </c>
      <c r="AF60" s="61">
        <v>58</v>
      </c>
      <c r="AG60" s="66">
        <v>153</v>
      </c>
      <c r="AH60" s="65">
        <v>0</v>
      </c>
      <c r="AI60" s="66">
        <v>0</v>
      </c>
      <c r="AJ60" s="10"/>
      <c r="AK60" s="89">
        <v>610</v>
      </c>
      <c r="AL60" s="89">
        <v>211</v>
      </c>
      <c r="AM60" s="89">
        <v>0</v>
      </c>
      <c r="AN60" s="91">
        <v>0</v>
      </c>
      <c r="AO60" s="93"/>
      <c r="AP60" s="86">
        <v>0.49795918367346936</v>
      </c>
      <c r="AQ60" s="87">
        <v>0.17224489795918368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1120</v>
      </c>
      <c r="F61" s="10"/>
      <c r="G61" s="90">
        <v>1623</v>
      </c>
      <c r="H61" s="89">
        <v>6</v>
      </c>
      <c r="I61" s="89">
        <v>73</v>
      </c>
      <c r="J61" s="91">
        <v>1</v>
      </c>
      <c r="K61" s="89">
        <v>162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428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2293</v>
      </c>
      <c r="AB61" s="10"/>
      <c r="AC61" s="61">
        <v>79</v>
      </c>
      <c r="AD61" s="61">
        <v>1624</v>
      </c>
      <c r="AE61" s="65">
        <v>0</v>
      </c>
      <c r="AF61" s="61">
        <v>162</v>
      </c>
      <c r="AG61" s="66">
        <v>428</v>
      </c>
      <c r="AH61" s="65">
        <v>0</v>
      </c>
      <c r="AI61" s="66">
        <v>0</v>
      </c>
      <c r="AJ61" s="10"/>
      <c r="AK61" s="89">
        <v>1703</v>
      </c>
      <c r="AL61" s="89">
        <v>590</v>
      </c>
      <c r="AM61" s="89">
        <v>0</v>
      </c>
      <c r="AN61" s="91">
        <v>0</v>
      </c>
      <c r="AO61" s="93"/>
      <c r="AP61" s="86">
        <v>0.49897450922941694</v>
      </c>
      <c r="AQ61" s="87">
        <v>0.17286844418400235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65474</v>
      </c>
      <c r="F64" s="10"/>
      <c r="G64" s="90">
        <v>95102</v>
      </c>
      <c r="H64" s="89">
        <v>392</v>
      </c>
      <c r="I64" s="89">
        <v>4354</v>
      </c>
      <c r="J64" s="91">
        <v>68</v>
      </c>
      <c r="K64" s="89">
        <v>0</v>
      </c>
      <c r="L64" s="89">
        <v>9556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25054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134526</v>
      </c>
      <c r="AB64" s="10"/>
      <c r="AC64" s="61">
        <v>4746</v>
      </c>
      <c r="AD64" s="61">
        <v>95170</v>
      </c>
      <c r="AE64" s="65">
        <v>0</v>
      </c>
      <c r="AF64" s="61">
        <v>9556</v>
      </c>
      <c r="AG64" s="66">
        <v>25054</v>
      </c>
      <c r="AH64" s="65">
        <v>0</v>
      </c>
      <c r="AI64" s="66">
        <v>0</v>
      </c>
      <c r="AJ64" s="10"/>
      <c r="AK64" s="89">
        <v>99916</v>
      </c>
      <c r="AL64" s="89">
        <v>34610</v>
      </c>
      <c r="AM64" s="89">
        <v>0</v>
      </c>
      <c r="AN64" s="91">
        <v>0</v>
      </c>
      <c r="AO64" s="93"/>
      <c r="AP64" s="86">
        <v>0.49958000000000002</v>
      </c>
      <c r="AQ64" s="87">
        <v>0.17305000000000001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5388</v>
      </c>
      <c r="F65" s="10"/>
      <c r="G65" s="90">
        <v>7822</v>
      </c>
      <c r="H65" s="89">
        <v>32</v>
      </c>
      <c r="I65" s="89">
        <v>357</v>
      </c>
      <c r="J65" s="91">
        <v>5</v>
      </c>
      <c r="K65" s="89">
        <v>0</v>
      </c>
      <c r="L65" s="89">
        <v>786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2060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11062</v>
      </c>
      <c r="AB65" s="10"/>
      <c r="AC65" s="61">
        <v>389</v>
      </c>
      <c r="AD65" s="61">
        <v>7827</v>
      </c>
      <c r="AE65" s="65">
        <v>0</v>
      </c>
      <c r="AF65" s="61">
        <v>786</v>
      </c>
      <c r="AG65" s="66">
        <v>2060</v>
      </c>
      <c r="AH65" s="65">
        <v>0</v>
      </c>
      <c r="AI65" s="66">
        <v>0</v>
      </c>
      <c r="AJ65" s="10"/>
      <c r="AK65" s="89">
        <v>8216</v>
      </c>
      <c r="AL65" s="89">
        <v>2846</v>
      </c>
      <c r="AM65" s="89">
        <v>0</v>
      </c>
      <c r="AN65" s="91">
        <v>0</v>
      </c>
      <c r="AO65" s="93"/>
      <c r="AP65" s="86">
        <v>0.49945288753799394</v>
      </c>
      <c r="AQ65" s="87">
        <v>0.17300911854103343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125</v>
      </c>
      <c r="F67" s="10"/>
      <c r="G67" s="90">
        <v>224</v>
      </c>
      <c r="H67" s="89">
        <v>0</v>
      </c>
      <c r="I67" s="89">
        <v>10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112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346</v>
      </c>
      <c r="AB67" s="10"/>
      <c r="AC67" s="61">
        <v>10</v>
      </c>
      <c r="AD67" s="61">
        <v>224</v>
      </c>
      <c r="AE67" s="65">
        <v>0</v>
      </c>
      <c r="AF67" s="61">
        <v>0</v>
      </c>
      <c r="AG67" s="66">
        <v>112</v>
      </c>
      <c r="AH67" s="65">
        <v>0</v>
      </c>
      <c r="AI67" s="66">
        <v>0</v>
      </c>
      <c r="AJ67" s="10"/>
      <c r="AK67" s="89">
        <v>234</v>
      </c>
      <c r="AL67" s="89">
        <v>112</v>
      </c>
      <c r="AM67" s="89">
        <v>0</v>
      </c>
      <c r="AN67" s="91">
        <v>0</v>
      </c>
      <c r="AO67" s="93"/>
      <c r="AP67" s="86">
        <v>0.49681528662420382</v>
      </c>
      <c r="AQ67" s="87">
        <v>0.23779193205944799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1527</v>
      </c>
      <c r="F70" s="10"/>
      <c r="G70" s="90">
        <v>2809</v>
      </c>
      <c r="H70" s="89">
        <v>11</v>
      </c>
      <c r="I70" s="89">
        <v>128</v>
      </c>
      <c r="J70" s="91">
        <v>2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1432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4382</v>
      </c>
      <c r="AB70" s="10"/>
      <c r="AC70" s="61">
        <v>139</v>
      </c>
      <c r="AD70" s="61">
        <v>2811</v>
      </c>
      <c r="AE70" s="65">
        <v>0</v>
      </c>
      <c r="AF70" s="61">
        <v>0</v>
      </c>
      <c r="AG70" s="66">
        <v>1432</v>
      </c>
      <c r="AH70" s="65">
        <v>0</v>
      </c>
      <c r="AI70" s="66">
        <v>0</v>
      </c>
      <c r="AJ70" s="10"/>
      <c r="AK70" s="89">
        <v>2950</v>
      </c>
      <c r="AL70" s="89">
        <v>1432</v>
      </c>
      <c r="AM70" s="89">
        <v>0</v>
      </c>
      <c r="AN70" s="91">
        <v>0</v>
      </c>
      <c r="AO70" s="93"/>
      <c r="AP70" s="86">
        <v>0.49923844982230497</v>
      </c>
      <c r="AQ70" s="87">
        <v>0.24234218987984429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2485</v>
      </c>
      <c r="F71" s="10"/>
      <c r="G71" s="90">
        <v>9</v>
      </c>
      <c r="H71" s="89">
        <v>264</v>
      </c>
      <c r="I71" s="89">
        <v>3089</v>
      </c>
      <c r="J71" s="91">
        <v>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362</v>
      </c>
      <c r="T71" s="89">
        <v>0</v>
      </c>
      <c r="U71" s="91">
        <v>950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4676</v>
      </c>
      <c r="AB71" s="10"/>
      <c r="AC71" s="61">
        <v>3353</v>
      </c>
      <c r="AD71" s="61">
        <v>11</v>
      </c>
      <c r="AE71" s="65">
        <v>0</v>
      </c>
      <c r="AF71" s="61">
        <v>362</v>
      </c>
      <c r="AG71" s="66">
        <v>950</v>
      </c>
      <c r="AH71" s="65">
        <v>0</v>
      </c>
      <c r="AI71" s="66">
        <v>0</v>
      </c>
      <c r="AJ71" s="10"/>
      <c r="AK71" s="89">
        <v>3364</v>
      </c>
      <c r="AL71" s="89">
        <v>1312</v>
      </c>
      <c r="AM71" s="89">
        <v>0</v>
      </c>
      <c r="AN71" s="91">
        <v>0</v>
      </c>
      <c r="AO71" s="93"/>
      <c r="AP71" s="86">
        <v>0.46976679234743751</v>
      </c>
      <c r="AQ71" s="87">
        <v>0.18321463482753805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705</v>
      </c>
      <c r="F73" s="10"/>
      <c r="G73" s="90">
        <v>1293</v>
      </c>
      <c r="H73" s="89">
        <v>5</v>
      </c>
      <c r="I73" s="89">
        <v>58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657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2013</v>
      </c>
      <c r="AB73" s="10"/>
      <c r="AC73" s="61">
        <v>63</v>
      </c>
      <c r="AD73" s="61">
        <v>1293</v>
      </c>
      <c r="AE73" s="65">
        <v>0</v>
      </c>
      <c r="AF73" s="61">
        <v>0</v>
      </c>
      <c r="AG73" s="66">
        <v>657</v>
      </c>
      <c r="AH73" s="65">
        <v>0</v>
      </c>
      <c r="AI73" s="66">
        <v>0</v>
      </c>
      <c r="AJ73" s="10"/>
      <c r="AK73" s="89">
        <v>1356</v>
      </c>
      <c r="AL73" s="89">
        <v>657</v>
      </c>
      <c r="AM73" s="89">
        <v>0</v>
      </c>
      <c r="AN73" s="91">
        <v>0</v>
      </c>
      <c r="AO73" s="93"/>
      <c r="AP73" s="86">
        <v>0.4988962472406181</v>
      </c>
      <c r="AQ73" s="87">
        <v>0.24172185430463577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722</v>
      </c>
      <c r="F74" s="10"/>
      <c r="G74" s="90">
        <v>1324</v>
      </c>
      <c r="H74" s="89">
        <v>5</v>
      </c>
      <c r="I74" s="89">
        <v>60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675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2064</v>
      </c>
      <c r="AB74" s="10"/>
      <c r="AC74" s="61">
        <v>65</v>
      </c>
      <c r="AD74" s="61">
        <v>1324</v>
      </c>
      <c r="AE74" s="65">
        <v>0</v>
      </c>
      <c r="AF74" s="61">
        <v>0</v>
      </c>
      <c r="AG74" s="66">
        <v>675</v>
      </c>
      <c r="AH74" s="65">
        <v>0</v>
      </c>
      <c r="AI74" s="66">
        <v>0</v>
      </c>
      <c r="AJ74" s="10"/>
      <c r="AK74" s="89">
        <v>1389</v>
      </c>
      <c r="AL74" s="89">
        <v>675</v>
      </c>
      <c r="AM74" s="89">
        <v>0</v>
      </c>
      <c r="AN74" s="91">
        <v>0</v>
      </c>
      <c r="AO74" s="93"/>
      <c r="AP74" s="86">
        <v>0.49856424982053121</v>
      </c>
      <c r="AQ74" s="87">
        <v>0.24228284278535533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687</v>
      </c>
      <c r="F75" s="10"/>
      <c r="G75" s="90">
        <v>1260</v>
      </c>
      <c r="H75" s="89">
        <v>5</v>
      </c>
      <c r="I75" s="89">
        <v>57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642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1964</v>
      </c>
      <c r="AB75" s="10"/>
      <c r="AC75" s="61">
        <v>62</v>
      </c>
      <c r="AD75" s="61">
        <v>1260</v>
      </c>
      <c r="AE75" s="65">
        <v>0</v>
      </c>
      <c r="AF75" s="61">
        <v>0</v>
      </c>
      <c r="AG75" s="66">
        <v>642</v>
      </c>
      <c r="AH75" s="65">
        <v>0</v>
      </c>
      <c r="AI75" s="66">
        <v>0</v>
      </c>
      <c r="AJ75" s="10"/>
      <c r="AK75" s="89">
        <v>1322</v>
      </c>
      <c r="AL75" s="89">
        <v>642</v>
      </c>
      <c r="AM75" s="89">
        <v>0</v>
      </c>
      <c r="AN75" s="91">
        <v>0</v>
      </c>
      <c r="AO75" s="93"/>
      <c r="AP75" s="86">
        <v>0.49867974349302152</v>
      </c>
      <c r="AQ75" s="87">
        <v>0.24217276499434176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2417</v>
      </c>
      <c r="F76" s="10"/>
      <c r="G76" s="90">
        <v>3644</v>
      </c>
      <c r="H76" s="89">
        <v>14</v>
      </c>
      <c r="I76" s="89">
        <v>166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351</v>
      </c>
      <c r="P76" s="89">
        <v>148</v>
      </c>
      <c r="Q76" s="89">
        <v>0</v>
      </c>
      <c r="R76" s="89">
        <v>0</v>
      </c>
      <c r="S76" s="89">
        <v>0</v>
      </c>
      <c r="T76" s="89">
        <v>0</v>
      </c>
      <c r="U76" s="91">
        <v>924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5247</v>
      </c>
      <c r="AB76" s="10"/>
      <c r="AC76" s="61">
        <v>180</v>
      </c>
      <c r="AD76" s="61">
        <v>3644</v>
      </c>
      <c r="AE76" s="65">
        <v>0</v>
      </c>
      <c r="AF76" s="61">
        <v>499</v>
      </c>
      <c r="AG76" s="66">
        <v>924</v>
      </c>
      <c r="AH76" s="65">
        <v>0</v>
      </c>
      <c r="AI76" s="66">
        <v>0</v>
      </c>
      <c r="AJ76" s="10"/>
      <c r="AK76" s="89">
        <v>3824</v>
      </c>
      <c r="AL76" s="89">
        <v>1423</v>
      </c>
      <c r="AM76" s="89">
        <v>0</v>
      </c>
      <c r="AN76" s="91">
        <v>0</v>
      </c>
      <c r="AO76" s="93"/>
      <c r="AP76" s="86">
        <v>0.4989561586638831</v>
      </c>
      <c r="AQ76" s="87">
        <v>0.18567327766179539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6931</v>
      </c>
      <c r="F81" s="10"/>
      <c r="G81" s="90">
        <v>10461</v>
      </c>
      <c r="H81" s="89">
        <v>42</v>
      </c>
      <c r="I81" s="89">
        <v>478</v>
      </c>
      <c r="J81" s="91">
        <v>0</v>
      </c>
      <c r="K81" s="89">
        <v>425</v>
      </c>
      <c r="L81" s="89">
        <v>1011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2652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15069</v>
      </c>
      <c r="AB81" s="10"/>
      <c r="AC81" s="61">
        <v>520</v>
      </c>
      <c r="AD81" s="61">
        <v>10461</v>
      </c>
      <c r="AE81" s="65">
        <v>0</v>
      </c>
      <c r="AF81" s="61">
        <v>1436</v>
      </c>
      <c r="AG81" s="66">
        <v>2652</v>
      </c>
      <c r="AH81" s="65">
        <v>0</v>
      </c>
      <c r="AI81" s="66">
        <v>0</v>
      </c>
      <c r="AJ81" s="10"/>
      <c r="AK81" s="89">
        <v>10981</v>
      </c>
      <c r="AL81" s="89">
        <v>4088</v>
      </c>
      <c r="AM81" s="89">
        <v>0</v>
      </c>
      <c r="AN81" s="91">
        <v>0</v>
      </c>
      <c r="AO81" s="93"/>
      <c r="AP81" s="86">
        <v>0.49913636363636366</v>
      </c>
      <c r="AQ81" s="87">
        <v>0.18581818181818183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12954</v>
      </c>
      <c r="F85" s="10"/>
      <c r="G85" s="90">
        <v>19555</v>
      </c>
      <c r="H85" s="89">
        <v>80</v>
      </c>
      <c r="I85" s="89">
        <v>895</v>
      </c>
      <c r="J85" s="91">
        <v>0</v>
      </c>
      <c r="K85" s="89">
        <v>795</v>
      </c>
      <c r="L85" s="89">
        <v>1890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4956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28171</v>
      </c>
      <c r="AB85" s="10"/>
      <c r="AC85" s="61">
        <v>975</v>
      </c>
      <c r="AD85" s="61">
        <v>19555</v>
      </c>
      <c r="AE85" s="65">
        <v>0</v>
      </c>
      <c r="AF85" s="61">
        <v>2685</v>
      </c>
      <c r="AG85" s="66">
        <v>4956</v>
      </c>
      <c r="AH85" s="65">
        <v>0</v>
      </c>
      <c r="AI85" s="66">
        <v>0</v>
      </c>
      <c r="AJ85" s="10"/>
      <c r="AK85" s="89">
        <v>20530</v>
      </c>
      <c r="AL85" s="89">
        <v>7641</v>
      </c>
      <c r="AM85" s="89">
        <v>0</v>
      </c>
      <c r="AN85" s="91">
        <v>0</v>
      </c>
      <c r="AO85" s="93"/>
      <c r="AP85" s="86">
        <v>0.49920972644376899</v>
      </c>
      <c r="AQ85" s="87">
        <v>0.18579939209726443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5377</v>
      </c>
      <c r="F86" s="10"/>
      <c r="G86" s="90">
        <v>8113</v>
      </c>
      <c r="H86" s="89">
        <v>33</v>
      </c>
      <c r="I86" s="89">
        <v>371</v>
      </c>
      <c r="J86" s="91">
        <v>0</v>
      </c>
      <c r="K86" s="89">
        <v>330</v>
      </c>
      <c r="L86" s="89">
        <v>784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2056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11687</v>
      </c>
      <c r="AB86" s="10"/>
      <c r="AC86" s="61">
        <v>404</v>
      </c>
      <c r="AD86" s="61">
        <v>8113</v>
      </c>
      <c r="AE86" s="65">
        <v>0</v>
      </c>
      <c r="AF86" s="61">
        <v>1114</v>
      </c>
      <c r="AG86" s="66">
        <v>2056</v>
      </c>
      <c r="AH86" s="65">
        <v>0</v>
      </c>
      <c r="AI86" s="66">
        <v>0</v>
      </c>
      <c r="AJ86" s="10"/>
      <c r="AK86" s="89">
        <v>8517</v>
      </c>
      <c r="AL86" s="89">
        <v>3170</v>
      </c>
      <c r="AM86" s="89">
        <v>0</v>
      </c>
      <c r="AN86" s="91">
        <v>0</v>
      </c>
      <c r="AO86" s="93"/>
      <c r="AP86" s="86">
        <v>0.49912095639943743</v>
      </c>
      <c r="AQ86" s="87">
        <v>0.18577121425222692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35809</v>
      </c>
      <c r="H88" s="89">
        <v>21574</v>
      </c>
      <c r="I88" s="89">
        <v>3137</v>
      </c>
      <c r="J88" s="91">
        <v>184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72286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24711</v>
      </c>
      <c r="AD88" s="61">
        <v>35993</v>
      </c>
      <c r="AE88" s="65">
        <v>0</v>
      </c>
      <c r="AF88" s="61">
        <v>0</v>
      </c>
      <c r="AG88" s="66">
        <v>72286</v>
      </c>
      <c r="AH88" s="65">
        <v>0</v>
      </c>
      <c r="AI88" s="66">
        <v>0</v>
      </c>
      <c r="AJ88" s="10"/>
      <c r="AK88" s="89">
        <v>60704</v>
      </c>
      <c r="AL88" s="89">
        <v>72286</v>
      </c>
      <c r="AM88" s="89">
        <v>0</v>
      </c>
      <c r="AN88" s="91">
        <v>0</v>
      </c>
      <c r="AO88" s="93"/>
      <c r="AP88" s="86">
        <v>0.45645537258440483</v>
      </c>
      <c r="AQ88" s="87">
        <v>0.54354462741559517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2582</v>
      </c>
      <c r="F89" s="10"/>
      <c r="G89" s="90">
        <v>4754</v>
      </c>
      <c r="H89" s="89">
        <v>19</v>
      </c>
      <c r="I89" s="89">
        <v>217</v>
      </c>
      <c r="J89" s="91">
        <v>3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2425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7418</v>
      </c>
      <c r="AB89" s="10"/>
      <c r="AC89" s="61">
        <v>236</v>
      </c>
      <c r="AD89" s="61">
        <v>4757</v>
      </c>
      <c r="AE89" s="65">
        <v>0</v>
      </c>
      <c r="AF89" s="61">
        <v>0</v>
      </c>
      <c r="AG89" s="66">
        <v>2425</v>
      </c>
      <c r="AH89" s="65">
        <v>0</v>
      </c>
      <c r="AI89" s="66">
        <v>0</v>
      </c>
      <c r="AJ89" s="10"/>
      <c r="AK89" s="89">
        <v>4993</v>
      </c>
      <c r="AL89" s="89">
        <v>2425</v>
      </c>
      <c r="AM89" s="89">
        <v>0</v>
      </c>
      <c r="AN89" s="91">
        <v>0</v>
      </c>
      <c r="AO89" s="93"/>
      <c r="AP89" s="86">
        <v>0.49930000000000002</v>
      </c>
      <c r="AQ89" s="87">
        <v>0.24249999999999999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3303</v>
      </c>
      <c r="F90" s="10"/>
      <c r="G90" s="90">
        <v>6084</v>
      </c>
      <c r="H90" s="89">
        <v>24</v>
      </c>
      <c r="I90" s="89">
        <v>278</v>
      </c>
      <c r="J90" s="91">
        <v>4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3103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9493</v>
      </c>
      <c r="AB90" s="10"/>
      <c r="AC90" s="61">
        <v>302</v>
      </c>
      <c r="AD90" s="61">
        <v>6088</v>
      </c>
      <c r="AE90" s="65">
        <v>0</v>
      </c>
      <c r="AF90" s="61">
        <v>0</v>
      </c>
      <c r="AG90" s="66">
        <v>3103</v>
      </c>
      <c r="AH90" s="65">
        <v>0</v>
      </c>
      <c r="AI90" s="66">
        <v>0</v>
      </c>
      <c r="AJ90" s="10"/>
      <c r="AK90" s="89">
        <v>6390</v>
      </c>
      <c r="AL90" s="89">
        <v>3103</v>
      </c>
      <c r="AM90" s="89">
        <v>0</v>
      </c>
      <c r="AN90" s="91">
        <v>0</v>
      </c>
      <c r="AO90" s="93"/>
      <c r="AP90" s="86">
        <v>0.49937480462644579</v>
      </c>
      <c r="AQ90" s="87">
        <v>0.24249765551734917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1979</v>
      </c>
      <c r="F91" s="10"/>
      <c r="G91" s="90">
        <v>3644</v>
      </c>
      <c r="H91" s="89">
        <v>14</v>
      </c>
      <c r="I91" s="89">
        <v>166</v>
      </c>
      <c r="J91" s="91">
        <v>2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1859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5685</v>
      </c>
      <c r="AB91" s="10"/>
      <c r="AC91" s="61">
        <v>180</v>
      </c>
      <c r="AD91" s="61">
        <v>3646</v>
      </c>
      <c r="AE91" s="65">
        <v>0</v>
      </c>
      <c r="AF91" s="61">
        <v>0</v>
      </c>
      <c r="AG91" s="66">
        <v>1859</v>
      </c>
      <c r="AH91" s="65">
        <v>0</v>
      </c>
      <c r="AI91" s="66">
        <v>0</v>
      </c>
      <c r="AJ91" s="10"/>
      <c r="AK91" s="89">
        <v>3826</v>
      </c>
      <c r="AL91" s="89">
        <v>1859</v>
      </c>
      <c r="AM91" s="89">
        <v>0</v>
      </c>
      <c r="AN91" s="91">
        <v>0</v>
      </c>
      <c r="AO91" s="93"/>
      <c r="AP91" s="86">
        <v>0.49921711899791232</v>
      </c>
      <c r="AQ91" s="87">
        <v>0.24256263048016702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2866</v>
      </c>
      <c r="F93" s="10"/>
      <c r="G93" s="90">
        <v>4413</v>
      </c>
      <c r="H93" s="89">
        <v>14</v>
      </c>
      <c r="I93" s="89">
        <v>240</v>
      </c>
      <c r="J93" s="91">
        <v>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2694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7364</v>
      </c>
      <c r="AB93" s="10"/>
      <c r="AC93" s="61">
        <v>254</v>
      </c>
      <c r="AD93" s="61">
        <v>4416</v>
      </c>
      <c r="AE93" s="65">
        <v>0</v>
      </c>
      <c r="AF93" s="61">
        <v>0</v>
      </c>
      <c r="AG93" s="66">
        <v>2694</v>
      </c>
      <c r="AH93" s="65">
        <v>0</v>
      </c>
      <c r="AI93" s="66">
        <v>0</v>
      </c>
      <c r="AJ93" s="10"/>
      <c r="AK93" s="89">
        <v>4670</v>
      </c>
      <c r="AL93" s="89">
        <v>2694</v>
      </c>
      <c r="AM93" s="89">
        <v>0</v>
      </c>
      <c r="AN93" s="91">
        <v>0</v>
      </c>
      <c r="AO93" s="93"/>
      <c r="AP93" s="86">
        <v>0.45650048875855326</v>
      </c>
      <c r="AQ93" s="87">
        <v>0.26334310850439885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125</v>
      </c>
      <c r="F97" s="10"/>
      <c r="G97" s="90">
        <v>224</v>
      </c>
      <c r="H97" s="89">
        <v>0</v>
      </c>
      <c r="I97" s="89">
        <v>10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112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346</v>
      </c>
      <c r="AB97" s="10"/>
      <c r="AC97" s="61">
        <v>10</v>
      </c>
      <c r="AD97" s="61">
        <v>224</v>
      </c>
      <c r="AE97" s="65">
        <v>0</v>
      </c>
      <c r="AF97" s="61">
        <v>0</v>
      </c>
      <c r="AG97" s="66">
        <v>112</v>
      </c>
      <c r="AH97" s="65">
        <v>0</v>
      </c>
      <c r="AI97" s="66">
        <v>0</v>
      </c>
      <c r="AJ97" s="10"/>
      <c r="AK97" s="89">
        <v>234</v>
      </c>
      <c r="AL97" s="89">
        <v>112</v>
      </c>
      <c r="AM97" s="89">
        <v>0</v>
      </c>
      <c r="AN97" s="91">
        <v>0</v>
      </c>
      <c r="AO97" s="93"/>
      <c r="AP97" s="86">
        <v>0.49681528662420382</v>
      </c>
      <c r="AQ97" s="87">
        <v>0.23779193205944799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883</v>
      </c>
      <c r="F99" s="10"/>
      <c r="G99" s="90">
        <v>1623</v>
      </c>
      <c r="H99" s="89">
        <v>6</v>
      </c>
      <c r="I99" s="89">
        <v>73</v>
      </c>
      <c r="J99" s="91">
        <v>1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828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2531</v>
      </c>
      <c r="AB99" s="10"/>
      <c r="AC99" s="61">
        <v>79</v>
      </c>
      <c r="AD99" s="61">
        <v>1624</v>
      </c>
      <c r="AE99" s="65">
        <v>0</v>
      </c>
      <c r="AF99" s="61">
        <v>0</v>
      </c>
      <c r="AG99" s="66">
        <v>828</v>
      </c>
      <c r="AH99" s="65">
        <v>0</v>
      </c>
      <c r="AI99" s="66">
        <v>0</v>
      </c>
      <c r="AJ99" s="10"/>
      <c r="AK99" s="89">
        <v>1703</v>
      </c>
      <c r="AL99" s="89">
        <v>828</v>
      </c>
      <c r="AM99" s="89">
        <v>0</v>
      </c>
      <c r="AN99" s="91">
        <v>0</v>
      </c>
      <c r="AO99" s="93"/>
      <c r="AP99" s="86">
        <v>0.49882835383714119</v>
      </c>
      <c r="AQ99" s="87">
        <v>0.24253075571177504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180178</v>
      </c>
      <c r="H100" s="89">
        <v>21999</v>
      </c>
      <c r="I100" s="89">
        <v>67088</v>
      </c>
      <c r="J100" s="91">
        <v>0</v>
      </c>
      <c r="K100" s="89">
        <v>117584</v>
      </c>
      <c r="L100" s="89">
        <v>139598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97583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89087</v>
      </c>
      <c r="AD100" s="61">
        <v>180178</v>
      </c>
      <c r="AE100" s="65">
        <v>0</v>
      </c>
      <c r="AF100" s="61">
        <v>354765</v>
      </c>
      <c r="AG100" s="66">
        <v>0</v>
      </c>
      <c r="AH100" s="65">
        <v>0</v>
      </c>
      <c r="AI100" s="66">
        <v>0</v>
      </c>
      <c r="AJ100" s="10"/>
      <c r="AK100" s="89">
        <v>269265</v>
      </c>
      <c r="AL100" s="89">
        <v>354765</v>
      </c>
      <c r="AM100" s="89">
        <v>0</v>
      </c>
      <c r="AN100" s="91">
        <v>0</v>
      </c>
      <c r="AO100" s="93"/>
      <c r="AP100" s="86">
        <v>0.43149367818854861</v>
      </c>
      <c r="AQ100" s="87">
        <v>0.56850632181145133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51237</v>
      </c>
      <c r="H101" s="89">
        <v>6255</v>
      </c>
      <c r="I101" s="89">
        <v>19077</v>
      </c>
      <c r="J101" s="91">
        <v>0</v>
      </c>
      <c r="K101" s="89">
        <v>27993</v>
      </c>
      <c r="L101" s="89">
        <v>33234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23231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25332</v>
      </c>
      <c r="AD101" s="61">
        <v>51237</v>
      </c>
      <c r="AE101" s="65">
        <v>0</v>
      </c>
      <c r="AF101" s="61">
        <v>84458</v>
      </c>
      <c r="AG101" s="66">
        <v>0</v>
      </c>
      <c r="AH101" s="65">
        <v>0</v>
      </c>
      <c r="AI101" s="66">
        <v>0</v>
      </c>
      <c r="AJ101" s="10"/>
      <c r="AK101" s="89">
        <v>76569</v>
      </c>
      <c r="AL101" s="89">
        <v>84458</v>
      </c>
      <c r="AM101" s="89">
        <v>0</v>
      </c>
      <c r="AN101" s="91">
        <v>0</v>
      </c>
      <c r="AO101" s="93"/>
      <c r="AP101" s="86">
        <v>0.47550410800673176</v>
      </c>
      <c r="AQ101" s="87">
        <v>0.52449589199326818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65843</v>
      </c>
      <c r="H102" s="89">
        <v>8039</v>
      </c>
      <c r="I102" s="89">
        <v>24516</v>
      </c>
      <c r="J102" s="91">
        <v>0</v>
      </c>
      <c r="K102" s="89">
        <v>35973</v>
      </c>
      <c r="L102" s="89">
        <v>42708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29854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32555</v>
      </c>
      <c r="AD102" s="61">
        <v>65843</v>
      </c>
      <c r="AE102" s="65">
        <v>0</v>
      </c>
      <c r="AF102" s="61">
        <v>108535</v>
      </c>
      <c r="AG102" s="66">
        <v>0</v>
      </c>
      <c r="AH102" s="65">
        <v>0</v>
      </c>
      <c r="AI102" s="66">
        <v>0</v>
      </c>
      <c r="AJ102" s="10"/>
      <c r="AK102" s="89">
        <v>98398</v>
      </c>
      <c r="AL102" s="89">
        <v>108535</v>
      </c>
      <c r="AM102" s="89">
        <v>0</v>
      </c>
      <c r="AN102" s="91">
        <v>0</v>
      </c>
      <c r="AO102" s="93"/>
      <c r="AP102" s="86">
        <v>0.47550656492681204</v>
      </c>
      <c r="AQ102" s="87">
        <v>0.52449343507318791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42359</v>
      </c>
      <c r="H103" s="89">
        <v>5172</v>
      </c>
      <c r="I103" s="89">
        <v>15772</v>
      </c>
      <c r="J103" s="91">
        <v>0</v>
      </c>
      <c r="K103" s="89">
        <v>23143</v>
      </c>
      <c r="L103" s="89">
        <v>27475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19206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20944</v>
      </c>
      <c r="AD103" s="61">
        <v>42359</v>
      </c>
      <c r="AE103" s="65">
        <v>0</v>
      </c>
      <c r="AF103" s="61">
        <v>69824</v>
      </c>
      <c r="AG103" s="66">
        <v>0</v>
      </c>
      <c r="AH103" s="65">
        <v>0</v>
      </c>
      <c r="AI103" s="66">
        <v>0</v>
      </c>
      <c r="AJ103" s="10"/>
      <c r="AK103" s="89">
        <v>63303</v>
      </c>
      <c r="AL103" s="89">
        <v>69824</v>
      </c>
      <c r="AM103" s="89">
        <v>0</v>
      </c>
      <c r="AN103" s="91">
        <v>0</v>
      </c>
      <c r="AO103" s="93"/>
      <c r="AP103" s="86">
        <v>0.47550834917034113</v>
      </c>
      <c r="AQ103" s="87">
        <v>0.52449165082965887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1086</v>
      </c>
      <c r="H105" s="89">
        <v>132</v>
      </c>
      <c r="I105" s="89">
        <v>404</v>
      </c>
      <c r="J105" s="91">
        <v>0</v>
      </c>
      <c r="K105" s="89">
        <v>594</v>
      </c>
      <c r="L105" s="89">
        <v>705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493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536</v>
      </c>
      <c r="AD105" s="61">
        <v>1086</v>
      </c>
      <c r="AE105" s="65">
        <v>0</v>
      </c>
      <c r="AF105" s="61">
        <v>1792</v>
      </c>
      <c r="AG105" s="66">
        <v>0</v>
      </c>
      <c r="AH105" s="65">
        <v>0</v>
      </c>
      <c r="AI105" s="66">
        <v>0</v>
      </c>
      <c r="AJ105" s="10"/>
      <c r="AK105" s="89">
        <v>1622</v>
      </c>
      <c r="AL105" s="89">
        <v>1792</v>
      </c>
      <c r="AM105" s="89">
        <v>0</v>
      </c>
      <c r="AN105" s="91">
        <v>0</v>
      </c>
      <c r="AO105" s="93"/>
      <c r="AP105" s="86">
        <v>0.47510251903925016</v>
      </c>
      <c r="AQ105" s="87">
        <v>0.52489748096074984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10610</v>
      </c>
      <c r="F111" s="10"/>
      <c r="G111" s="90">
        <v>19971</v>
      </c>
      <c r="H111" s="89">
        <v>1427</v>
      </c>
      <c r="I111" s="89">
        <v>0</v>
      </c>
      <c r="J111" s="91">
        <v>14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9978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31390</v>
      </c>
      <c r="AB111" s="10"/>
      <c r="AC111" s="61">
        <v>1427</v>
      </c>
      <c r="AD111" s="61">
        <v>19985</v>
      </c>
      <c r="AE111" s="65">
        <v>0</v>
      </c>
      <c r="AF111" s="61">
        <v>0</v>
      </c>
      <c r="AG111" s="66">
        <v>9978</v>
      </c>
      <c r="AH111" s="65">
        <v>0</v>
      </c>
      <c r="AI111" s="66">
        <v>0</v>
      </c>
      <c r="AJ111" s="10"/>
      <c r="AK111" s="89">
        <v>21412</v>
      </c>
      <c r="AL111" s="89">
        <v>9978</v>
      </c>
      <c r="AM111" s="89">
        <v>0</v>
      </c>
      <c r="AN111" s="91">
        <v>0</v>
      </c>
      <c r="AO111" s="93"/>
      <c r="AP111" s="86">
        <v>0.50980952380952382</v>
      </c>
      <c r="AQ111" s="87">
        <v>0.23757142857142857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864</v>
      </c>
      <c r="F112" s="10"/>
      <c r="G112" s="90">
        <v>1623</v>
      </c>
      <c r="H112" s="89">
        <v>116</v>
      </c>
      <c r="I112" s="89">
        <v>0</v>
      </c>
      <c r="J112" s="91">
        <v>1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809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2549</v>
      </c>
      <c r="AB112" s="10"/>
      <c r="AC112" s="61">
        <v>116</v>
      </c>
      <c r="AD112" s="61">
        <v>1624</v>
      </c>
      <c r="AE112" s="65">
        <v>0</v>
      </c>
      <c r="AF112" s="61">
        <v>0</v>
      </c>
      <c r="AG112" s="66">
        <v>809</v>
      </c>
      <c r="AH112" s="65">
        <v>0</v>
      </c>
      <c r="AI112" s="66">
        <v>0</v>
      </c>
      <c r="AJ112" s="10"/>
      <c r="AK112" s="89">
        <v>1740</v>
      </c>
      <c r="AL112" s="89">
        <v>809</v>
      </c>
      <c r="AM112" s="89">
        <v>0</v>
      </c>
      <c r="AN112" s="91">
        <v>0</v>
      </c>
      <c r="AO112" s="93"/>
      <c r="AP112" s="86">
        <v>0.50981541166129507</v>
      </c>
      <c r="AQ112" s="87">
        <v>0.23703486668619983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14515</v>
      </c>
      <c r="F113" s="10"/>
      <c r="G113" s="90">
        <v>27325</v>
      </c>
      <c r="H113" s="89">
        <v>1953</v>
      </c>
      <c r="I113" s="89">
        <v>0</v>
      </c>
      <c r="J113" s="91">
        <v>18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13654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42950</v>
      </c>
      <c r="AB113" s="10"/>
      <c r="AC113" s="61">
        <v>1953</v>
      </c>
      <c r="AD113" s="61">
        <v>27343</v>
      </c>
      <c r="AE113" s="65">
        <v>0</v>
      </c>
      <c r="AF113" s="61">
        <v>0</v>
      </c>
      <c r="AG113" s="66">
        <v>13654</v>
      </c>
      <c r="AH113" s="65">
        <v>0</v>
      </c>
      <c r="AI113" s="66">
        <v>0</v>
      </c>
      <c r="AJ113" s="10"/>
      <c r="AK113" s="89">
        <v>29296</v>
      </c>
      <c r="AL113" s="89">
        <v>13654</v>
      </c>
      <c r="AM113" s="89">
        <v>0</v>
      </c>
      <c r="AN113" s="91">
        <v>0</v>
      </c>
      <c r="AO113" s="93"/>
      <c r="AP113" s="86">
        <v>0.5098059688506047</v>
      </c>
      <c r="AQ113" s="87">
        <v>0.23760549899939093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16937</v>
      </c>
      <c r="F114" s="10"/>
      <c r="G114" s="90">
        <v>31889</v>
      </c>
      <c r="H114" s="89">
        <v>2279</v>
      </c>
      <c r="I114" s="89">
        <v>0</v>
      </c>
      <c r="J114" s="91">
        <v>22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15935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50125</v>
      </c>
      <c r="AB114" s="10"/>
      <c r="AC114" s="61">
        <v>2279</v>
      </c>
      <c r="AD114" s="61">
        <v>31911</v>
      </c>
      <c r="AE114" s="65">
        <v>0</v>
      </c>
      <c r="AF114" s="61">
        <v>0</v>
      </c>
      <c r="AG114" s="66">
        <v>15935</v>
      </c>
      <c r="AH114" s="65">
        <v>0</v>
      </c>
      <c r="AI114" s="66">
        <v>0</v>
      </c>
      <c r="AJ114" s="10"/>
      <c r="AK114" s="89">
        <v>34190</v>
      </c>
      <c r="AL114" s="89">
        <v>15935</v>
      </c>
      <c r="AM114" s="89">
        <v>0</v>
      </c>
      <c r="AN114" s="91">
        <v>0</v>
      </c>
      <c r="AO114" s="93"/>
      <c r="AP114" s="86">
        <v>0.50982672750589009</v>
      </c>
      <c r="AQ114" s="87">
        <v>0.23761593749068027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13766</v>
      </c>
      <c r="F115" s="10"/>
      <c r="G115" s="90">
        <v>25914</v>
      </c>
      <c r="H115" s="89">
        <v>1851</v>
      </c>
      <c r="I115" s="89">
        <v>0</v>
      </c>
      <c r="J115" s="91">
        <v>17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12950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40732</v>
      </c>
      <c r="AB115" s="10"/>
      <c r="AC115" s="61">
        <v>1851</v>
      </c>
      <c r="AD115" s="61">
        <v>25931</v>
      </c>
      <c r="AE115" s="65">
        <v>0</v>
      </c>
      <c r="AF115" s="61">
        <v>0</v>
      </c>
      <c r="AG115" s="66">
        <v>12950</v>
      </c>
      <c r="AH115" s="65">
        <v>0</v>
      </c>
      <c r="AI115" s="66">
        <v>0</v>
      </c>
      <c r="AJ115" s="10"/>
      <c r="AK115" s="89">
        <v>27782</v>
      </c>
      <c r="AL115" s="89">
        <v>12950</v>
      </c>
      <c r="AM115" s="89">
        <v>0</v>
      </c>
      <c r="AN115" s="91">
        <v>0</v>
      </c>
      <c r="AO115" s="93"/>
      <c r="AP115" s="86">
        <v>0.50978017541928144</v>
      </c>
      <c r="AQ115" s="87">
        <v>0.23762339902381738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3355</v>
      </c>
      <c r="F117" s="10"/>
      <c r="G117" s="90">
        <v>6181</v>
      </c>
      <c r="H117" s="89">
        <v>25</v>
      </c>
      <c r="I117" s="89">
        <v>282</v>
      </c>
      <c r="J117" s="91">
        <v>4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3153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9645</v>
      </c>
      <c r="AB117" s="10"/>
      <c r="AC117" s="61">
        <v>307</v>
      </c>
      <c r="AD117" s="61">
        <v>6185</v>
      </c>
      <c r="AE117" s="65">
        <v>0</v>
      </c>
      <c r="AF117" s="61">
        <v>0</v>
      </c>
      <c r="AG117" s="66">
        <v>3153</v>
      </c>
      <c r="AH117" s="65">
        <v>0</v>
      </c>
      <c r="AI117" s="66">
        <v>0</v>
      </c>
      <c r="AJ117" s="10"/>
      <c r="AK117" s="89">
        <v>6492</v>
      </c>
      <c r="AL117" s="89">
        <v>3153</v>
      </c>
      <c r="AM117" s="89">
        <v>0</v>
      </c>
      <c r="AN117" s="91">
        <v>0</v>
      </c>
      <c r="AO117" s="93"/>
      <c r="AP117" s="86">
        <v>0.49938461538461537</v>
      </c>
      <c r="AQ117" s="87">
        <v>0.24253846153846154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2328</v>
      </c>
      <c r="F118" s="10"/>
      <c r="G118" s="90">
        <v>14</v>
      </c>
      <c r="H118" s="89">
        <v>247</v>
      </c>
      <c r="I118" s="89">
        <v>3462</v>
      </c>
      <c r="J118" s="91">
        <v>2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339</v>
      </c>
      <c r="T118" s="89">
        <v>0</v>
      </c>
      <c r="U118" s="91">
        <v>889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4953</v>
      </c>
      <c r="AB118" s="10"/>
      <c r="AC118" s="61">
        <v>3709</v>
      </c>
      <c r="AD118" s="61">
        <v>16</v>
      </c>
      <c r="AE118" s="65">
        <v>0</v>
      </c>
      <c r="AF118" s="61">
        <v>339</v>
      </c>
      <c r="AG118" s="66">
        <v>889</v>
      </c>
      <c r="AH118" s="65">
        <v>0</v>
      </c>
      <c r="AI118" s="66">
        <v>0</v>
      </c>
      <c r="AJ118" s="10"/>
      <c r="AK118" s="89">
        <v>3725</v>
      </c>
      <c r="AL118" s="89">
        <v>1228</v>
      </c>
      <c r="AM118" s="89">
        <v>0</v>
      </c>
      <c r="AN118" s="91">
        <v>0</v>
      </c>
      <c r="AO118" s="93"/>
      <c r="AP118" s="86">
        <v>0.51160554868836694</v>
      </c>
      <c r="AQ118" s="87">
        <v>0.16865815135283616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3885</v>
      </c>
      <c r="F119" s="10"/>
      <c r="G119" s="90">
        <v>23</v>
      </c>
      <c r="H119" s="89">
        <v>413</v>
      </c>
      <c r="I119" s="89">
        <v>5780</v>
      </c>
      <c r="J119" s="91">
        <v>4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566</v>
      </c>
      <c r="T119" s="89">
        <v>0</v>
      </c>
      <c r="U119" s="91">
        <v>1485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8271</v>
      </c>
      <c r="AB119" s="10"/>
      <c r="AC119" s="61">
        <v>6193</v>
      </c>
      <c r="AD119" s="61">
        <v>27</v>
      </c>
      <c r="AE119" s="65">
        <v>0</v>
      </c>
      <c r="AF119" s="61">
        <v>566</v>
      </c>
      <c r="AG119" s="66">
        <v>1485</v>
      </c>
      <c r="AH119" s="65">
        <v>0</v>
      </c>
      <c r="AI119" s="66">
        <v>0</v>
      </c>
      <c r="AJ119" s="10"/>
      <c r="AK119" s="89">
        <v>6220</v>
      </c>
      <c r="AL119" s="89">
        <v>2051</v>
      </c>
      <c r="AM119" s="89">
        <v>0</v>
      </c>
      <c r="AN119" s="91">
        <v>0</v>
      </c>
      <c r="AO119" s="93"/>
      <c r="AP119" s="86">
        <v>0.51168147416913456</v>
      </c>
      <c r="AQ119" s="87">
        <v>0.16872326423165515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63</v>
      </c>
      <c r="F121" s="10"/>
      <c r="G121" s="90">
        <v>112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56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173</v>
      </c>
      <c r="AB121" s="10"/>
      <c r="AC121" s="61">
        <v>5</v>
      </c>
      <c r="AD121" s="61">
        <v>112</v>
      </c>
      <c r="AE121" s="65">
        <v>0</v>
      </c>
      <c r="AF121" s="61">
        <v>0</v>
      </c>
      <c r="AG121" s="66">
        <v>56</v>
      </c>
      <c r="AH121" s="65">
        <v>0</v>
      </c>
      <c r="AI121" s="66">
        <v>0</v>
      </c>
      <c r="AJ121" s="10"/>
      <c r="AK121" s="89">
        <v>117</v>
      </c>
      <c r="AL121" s="89">
        <v>56</v>
      </c>
      <c r="AM121" s="89">
        <v>0</v>
      </c>
      <c r="AN121" s="91">
        <v>0</v>
      </c>
      <c r="AO121" s="93"/>
      <c r="AP121" s="86">
        <v>0.49576271186440679</v>
      </c>
      <c r="AQ121" s="87">
        <v>0.23728813559322035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16047</v>
      </c>
      <c r="F122" s="10"/>
      <c r="G122" s="90">
        <v>30210</v>
      </c>
      <c r="H122" s="89">
        <v>2159</v>
      </c>
      <c r="I122" s="89">
        <v>0</v>
      </c>
      <c r="J122" s="91">
        <v>21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15095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47485</v>
      </c>
      <c r="AB122" s="10"/>
      <c r="AC122" s="61">
        <v>2159</v>
      </c>
      <c r="AD122" s="61">
        <v>30231</v>
      </c>
      <c r="AE122" s="65">
        <v>0</v>
      </c>
      <c r="AF122" s="61">
        <v>0</v>
      </c>
      <c r="AG122" s="66">
        <v>15095</v>
      </c>
      <c r="AH122" s="65">
        <v>0</v>
      </c>
      <c r="AI122" s="66">
        <v>0</v>
      </c>
      <c r="AJ122" s="10"/>
      <c r="AK122" s="89">
        <v>32390</v>
      </c>
      <c r="AL122" s="89">
        <v>15095</v>
      </c>
      <c r="AM122" s="89">
        <v>0</v>
      </c>
      <c r="AN122" s="91">
        <v>0</v>
      </c>
      <c r="AO122" s="93"/>
      <c r="AP122" s="86">
        <v>0.50982182207391546</v>
      </c>
      <c r="AQ122" s="87">
        <v>0.23759680161178617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9611</v>
      </c>
      <c r="F123" s="10"/>
      <c r="G123" s="90">
        <v>18095</v>
      </c>
      <c r="H123" s="89">
        <v>1293</v>
      </c>
      <c r="I123" s="89">
        <v>0</v>
      </c>
      <c r="J123" s="91">
        <v>13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9041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28442</v>
      </c>
      <c r="AB123" s="10"/>
      <c r="AC123" s="61">
        <v>1293</v>
      </c>
      <c r="AD123" s="61">
        <v>18108</v>
      </c>
      <c r="AE123" s="65">
        <v>0</v>
      </c>
      <c r="AF123" s="61">
        <v>0</v>
      </c>
      <c r="AG123" s="66">
        <v>9041</v>
      </c>
      <c r="AH123" s="65">
        <v>0</v>
      </c>
      <c r="AI123" s="66">
        <v>0</v>
      </c>
      <c r="AJ123" s="10"/>
      <c r="AK123" s="89">
        <v>19401</v>
      </c>
      <c r="AL123" s="89">
        <v>9041</v>
      </c>
      <c r="AM123" s="89">
        <v>0</v>
      </c>
      <c r="AN123" s="91">
        <v>0</v>
      </c>
      <c r="AO123" s="93"/>
      <c r="AP123" s="86">
        <v>0.50984153680393141</v>
      </c>
      <c r="AQ123" s="87">
        <v>0.23758967755498908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355888</v>
      </c>
      <c r="F125" s="10"/>
      <c r="G125" s="95">
        <f t="shared" ref="G125:Y125" si="7">SUM(G24:G124)</f>
        <v>1001863</v>
      </c>
      <c r="H125" s="94">
        <f t="shared" si="7"/>
        <v>77781</v>
      </c>
      <c r="I125" s="94">
        <f t="shared" si="7"/>
        <v>184581</v>
      </c>
      <c r="J125" s="96">
        <f t="shared" si="7"/>
        <v>5790</v>
      </c>
      <c r="K125" s="94">
        <f t="shared" si="7"/>
        <v>575372</v>
      </c>
      <c r="L125" s="94">
        <f t="shared" si="7"/>
        <v>333028</v>
      </c>
      <c r="M125" s="94">
        <f t="shared" si="7"/>
        <v>0</v>
      </c>
      <c r="N125" s="94">
        <f t="shared" si="7"/>
        <v>0</v>
      </c>
      <c r="O125" s="94">
        <f t="shared" si="7"/>
        <v>351</v>
      </c>
      <c r="P125" s="94">
        <f t="shared" si="7"/>
        <v>12944</v>
      </c>
      <c r="Q125" s="94">
        <f t="shared" si="7"/>
        <v>11418</v>
      </c>
      <c r="R125" s="94">
        <f t="shared" si="7"/>
        <v>0</v>
      </c>
      <c r="S125" s="94">
        <f t="shared" si="7"/>
        <v>206587</v>
      </c>
      <c r="T125" s="94">
        <f t="shared" si="7"/>
        <v>0</v>
      </c>
      <c r="U125" s="96">
        <f t="shared" si="7"/>
        <v>442707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2852422</v>
      </c>
      <c r="AB125" s="10"/>
      <c r="AC125" s="94">
        <f t="shared" ref="AC125:AI125" si="8">SUM(AC24:AC124)</f>
        <v>262362</v>
      </c>
      <c r="AD125" s="94">
        <f t="shared" si="8"/>
        <v>1007653</v>
      </c>
      <c r="AE125" s="95">
        <f t="shared" si="8"/>
        <v>0</v>
      </c>
      <c r="AF125" s="94">
        <f t="shared" si="8"/>
        <v>1139700</v>
      </c>
      <c r="AG125" s="96">
        <f t="shared" si="8"/>
        <v>442707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1270015</v>
      </c>
      <c r="AL125" s="94">
        <f>SUM(AL24:AL124)</f>
        <v>1582407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34</v>
      </c>
      <c r="H129" s="89">
        <v>941</v>
      </c>
      <c r="I129" s="89">
        <v>11034</v>
      </c>
      <c r="J129" s="91">
        <v>8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13558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11975</v>
      </c>
      <c r="AD129" s="61">
        <v>42</v>
      </c>
      <c r="AE129" s="65">
        <v>0</v>
      </c>
      <c r="AF129" s="61">
        <v>0</v>
      </c>
      <c r="AG129" s="66">
        <v>13558</v>
      </c>
      <c r="AH129" s="65">
        <v>0</v>
      </c>
      <c r="AI129" s="66">
        <v>0</v>
      </c>
      <c r="AJ129" s="10"/>
      <c r="AK129" s="89">
        <v>12017</v>
      </c>
      <c r="AL129" s="89">
        <v>13558</v>
      </c>
      <c r="AM129" s="89">
        <v>0</v>
      </c>
      <c r="AN129" s="91">
        <v>0</v>
      </c>
      <c r="AO129" s="93"/>
      <c r="AP129" s="86">
        <v>0.46987292277614856</v>
      </c>
      <c r="AQ129" s="87">
        <v>0.53012707722385144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19863</v>
      </c>
      <c r="H132" s="89">
        <v>62</v>
      </c>
      <c r="I132" s="89">
        <v>1085</v>
      </c>
      <c r="J132" s="91">
        <v>16</v>
      </c>
      <c r="K132" s="89">
        <v>0</v>
      </c>
      <c r="L132" s="89">
        <v>4824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20185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1147</v>
      </c>
      <c r="AD132" s="61">
        <v>19879</v>
      </c>
      <c r="AE132" s="65">
        <v>0</v>
      </c>
      <c r="AF132" s="61">
        <v>4824</v>
      </c>
      <c r="AG132" s="66">
        <v>20185</v>
      </c>
      <c r="AH132" s="65">
        <v>0</v>
      </c>
      <c r="AI132" s="66">
        <v>0</v>
      </c>
      <c r="AJ132" s="10"/>
      <c r="AK132" s="89">
        <v>21026</v>
      </c>
      <c r="AL132" s="89">
        <v>25009</v>
      </c>
      <c r="AM132" s="89">
        <v>0</v>
      </c>
      <c r="AN132" s="91">
        <v>0</v>
      </c>
      <c r="AO132" s="93"/>
      <c r="AP132" s="86">
        <v>0.45673943738459866</v>
      </c>
      <c r="AQ132" s="87">
        <v>0.54326056261540134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2294</v>
      </c>
      <c r="F133" s="10"/>
      <c r="G133" s="90">
        <v>3328</v>
      </c>
      <c r="H133" s="89">
        <v>14</v>
      </c>
      <c r="I133" s="89">
        <v>152</v>
      </c>
      <c r="J133" s="91">
        <v>2</v>
      </c>
      <c r="K133" s="89">
        <v>334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876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4706</v>
      </c>
      <c r="AB133" s="10"/>
      <c r="AC133" s="61">
        <v>166</v>
      </c>
      <c r="AD133" s="61">
        <v>3330</v>
      </c>
      <c r="AE133" s="65">
        <v>0</v>
      </c>
      <c r="AF133" s="61">
        <v>334</v>
      </c>
      <c r="AG133" s="66">
        <v>876</v>
      </c>
      <c r="AH133" s="65">
        <v>0</v>
      </c>
      <c r="AI133" s="66">
        <v>0</v>
      </c>
      <c r="AJ133" s="10"/>
      <c r="AK133" s="89">
        <v>3496</v>
      </c>
      <c r="AL133" s="89">
        <v>1210</v>
      </c>
      <c r="AM133" s="89">
        <v>0</v>
      </c>
      <c r="AN133" s="91">
        <v>0</v>
      </c>
      <c r="AO133" s="93"/>
      <c r="AP133" s="86">
        <v>0.49942857142857144</v>
      </c>
      <c r="AQ133" s="87">
        <v>0.17285714285714285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7116</v>
      </c>
      <c r="H134" s="89">
        <v>22</v>
      </c>
      <c r="I134" s="89">
        <v>388</v>
      </c>
      <c r="J134" s="91">
        <v>6</v>
      </c>
      <c r="K134" s="89">
        <v>0</v>
      </c>
      <c r="L134" s="89">
        <v>1729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7234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410</v>
      </c>
      <c r="AD134" s="61">
        <v>7122</v>
      </c>
      <c r="AE134" s="65">
        <v>0</v>
      </c>
      <c r="AF134" s="61">
        <v>1729</v>
      </c>
      <c r="AG134" s="66">
        <v>7234</v>
      </c>
      <c r="AH134" s="65">
        <v>0</v>
      </c>
      <c r="AI134" s="66">
        <v>0</v>
      </c>
      <c r="AJ134" s="10"/>
      <c r="AK134" s="89">
        <v>7532</v>
      </c>
      <c r="AL134" s="89">
        <v>8963</v>
      </c>
      <c r="AM134" s="89">
        <v>0</v>
      </c>
      <c r="AN134" s="91">
        <v>0</v>
      </c>
      <c r="AO134" s="93"/>
      <c r="AP134" s="86">
        <v>0.4566232191573204</v>
      </c>
      <c r="AQ134" s="87">
        <v>0.5433767808426796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7703</v>
      </c>
      <c r="F137" s="10"/>
      <c r="G137" s="90">
        <v>17656</v>
      </c>
      <c r="H137" s="89">
        <v>56</v>
      </c>
      <c r="I137" s="89">
        <v>964</v>
      </c>
      <c r="J137" s="91">
        <v>0</v>
      </c>
      <c r="K137" s="89">
        <v>859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13682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33217</v>
      </c>
      <c r="AB137" s="10"/>
      <c r="AC137" s="61">
        <v>1020</v>
      </c>
      <c r="AD137" s="61">
        <v>17656</v>
      </c>
      <c r="AE137" s="65">
        <v>0</v>
      </c>
      <c r="AF137" s="61">
        <v>859</v>
      </c>
      <c r="AG137" s="66">
        <v>13682</v>
      </c>
      <c r="AH137" s="65">
        <v>0</v>
      </c>
      <c r="AI137" s="66">
        <v>0</v>
      </c>
      <c r="AJ137" s="10"/>
      <c r="AK137" s="89">
        <v>18676</v>
      </c>
      <c r="AL137" s="89">
        <v>14541</v>
      </c>
      <c r="AM137" s="89">
        <v>0</v>
      </c>
      <c r="AN137" s="91">
        <v>0</v>
      </c>
      <c r="AO137" s="93"/>
      <c r="AP137" s="86">
        <v>0.45640273704789835</v>
      </c>
      <c r="AQ137" s="87">
        <v>0.35535190615835777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3371</v>
      </c>
      <c r="F138" s="10"/>
      <c r="G138" s="90">
        <v>8828</v>
      </c>
      <c r="H138" s="89">
        <v>0</v>
      </c>
      <c r="I138" s="89">
        <v>482</v>
      </c>
      <c r="J138" s="91">
        <v>0</v>
      </c>
      <c r="K138" s="89">
        <v>0</v>
      </c>
      <c r="L138" s="89">
        <v>1417</v>
      </c>
      <c r="M138" s="89">
        <v>0</v>
      </c>
      <c r="N138" s="89">
        <v>0</v>
      </c>
      <c r="O138" s="89">
        <v>0</v>
      </c>
      <c r="P138" s="89">
        <v>0</v>
      </c>
      <c r="Q138" s="89">
        <v>376</v>
      </c>
      <c r="R138" s="89">
        <v>0</v>
      </c>
      <c r="S138" s="89">
        <v>0</v>
      </c>
      <c r="T138" s="89">
        <v>0</v>
      </c>
      <c r="U138" s="91">
        <v>5986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17089</v>
      </c>
      <c r="AB138" s="10"/>
      <c r="AC138" s="61">
        <v>482</v>
      </c>
      <c r="AD138" s="61">
        <v>8828</v>
      </c>
      <c r="AE138" s="65">
        <v>0</v>
      </c>
      <c r="AF138" s="61">
        <v>1793</v>
      </c>
      <c r="AG138" s="66">
        <v>5986</v>
      </c>
      <c r="AH138" s="65">
        <v>0</v>
      </c>
      <c r="AI138" s="66">
        <v>0</v>
      </c>
      <c r="AJ138" s="10"/>
      <c r="AK138" s="89">
        <v>9310</v>
      </c>
      <c r="AL138" s="89">
        <v>7779</v>
      </c>
      <c r="AM138" s="89">
        <v>0</v>
      </c>
      <c r="AN138" s="91">
        <v>0</v>
      </c>
      <c r="AO138" s="93"/>
      <c r="AP138" s="86">
        <v>0.45503421309872921</v>
      </c>
      <c r="AQ138" s="87">
        <v>0.38020527859237535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642</v>
      </c>
      <c r="F145" s="10"/>
      <c r="G145" s="90">
        <v>13224</v>
      </c>
      <c r="H145" s="89">
        <v>332</v>
      </c>
      <c r="I145" s="89">
        <v>713</v>
      </c>
      <c r="J145" s="91">
        <v>285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15494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30048</v>
      </c>
      <c r="AB145" s="10"/>
      <c r="AC145" s="61">
        <v>1045</v>
      </c>
      <c r="AD145" s="61">
        <v>13509</v>
      </c>
      <c r="AE145" s="65">
        <v>0</v>
      </c>
      <c r="AF145" s="61">
        <v>0</v>
      </c>
      <c r="AG145" s="66">
        <v>15494</v>
      </c>
      <c r="AH145" s="65">
        <v>0</v>
      </c>
      <c r="AI145" s="66">
        <v>0</v>
      </c>
      <c r="AJ145" s="10"/>
      <c r="AK145" s="89">
        <v>14554</v>
      </c>
      <c r="AL145" s="89">
        <v>15494</v>
      </c>
      <c r="AM145" s="89">
        <v>0</v>
      </c>
      <c r="AN145" s="91">
        <v>0</v>
      </c>
      <c r="AO145" s="93"/>
      <c r="AP145" s="86">
        <v>0.47422613229064842</v>
      </c>
      <c r="AQ145" s="87">
        <v>0.50485500162919517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21574</v>
      </c>
      <c r="H146" s="89">
        <v>69</v>
      </c>
      <c r="I146" s="89">
        <v>1180</v>
      </c>
      <c r="J146" s="91">
        <v>18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27159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1249</v>
      </c>
      <c r="AD146" s="61">
        <v>21592</v>
      </c>
      <c r="AE146" s="65">
        <v>0</v>
      </c>
      <c r="AF146" s="61">
        <v>0</v>
      </c>
      <c r="AG146" s="66">
        <v>27159</v>
      </c>
      <c r="AH146" s="65">
        <v>0</v>
      </c>
      <c r="AI146" s="66">
        <v>0</v>
      </c>
      <c r="AJ146" s="10"/>
      <c r="AK146" s="89">
        <v>22841</v>
      </c>
      <c r="AL146" s="89">
        <v>27159</v>
      </c>
      <c r="AM146" s="89">
        <v>0</v>
      </c>
      <c r="AN146" s="91">
        <v>0</v>
      </c>
      <c r="AO146" s="93"/>
      <c r="AP146" s="86">
        <v>0.45682</v>
      </c>
      <c r="AQ146" s="87">
        <v>0.54318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11034</v>
      </c>
      <c r="H147" s="89">
        <v>942</v>
      </c>
      <c r="I147" s="89">
        <v>0</v>
      </c>
      <c r="J147" s="91">
        <v>0</v>
      </c>
      <c r="K147" s="89">
        <v>525</v>
      </c>
      <c r="L147" s="89">
        <v>0</v>
      </c>
      <c r="M147" s="89">
        <v>0</v>
      </c>
      <c r="N147" s="89">
        <v>0</v>
      </c>
      <c r="O147" s="89">
        <v>2523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10551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942</v>
      </c>
      <c r="AD147" s="61">
        <v>11034</v>
      </c>
      <c r="AE147" s="65">
        <v>0</v>
      </c>
      <c r="AF147" s="61">
        <v>3048</v>
      </c>
      <c r="AG147" s="66">
        <v>10551</v>
      </c>
      <c r="AH147" s="65">
        <v>0</v>
      </c>
      <c r="AI147" s="66">
        <v>0</v>
      </c>
      <c r="AJ147" s="10"/>
      <c r="AK147" s="89">
        <v>11976</v>
      </c>
      <c r="AL147" s="89">
        <v>13599</v>
      </c>
      <c r="AM147" s="89">
        <v>0</v>
      </c>
      <c r="AN147" s="91">
        <v>0</v>
      </c>
      <c r="AO147" s="93"/>
      <c r="AP147" s="86">
        <v>0.46826979472140762</v>
      </c>
      <c r="AQ147" s="87">
        <v>0.53173020527859238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2404</v>
      </c>
      <c r="F148" s="10"/>
      <c r="G148" s="90">
        <v>5297</v>
      </c>
      <c r="H148" s="89">
        <v>16</v>
      </c>
      <c r="I148" s="89">
        <v>289</v>
      </c>
      <c r="J148" s="91">
        <v>4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4266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9872</v>
      </c>
      <c r="AB148" s="10"/>
      <c r="AC148" s="61">
        <v>305</v>
      </c>
      <c r="AD148" s="61">
        <v>5301</v>
      </c>
      <c r="AE148" s="65">
        <v>0</v>
      </c>
      <c r="AF148" s="61">
        <v>0</v>
      </c>
      <c r="AG148" s="66">
        <v>4266</v>
      </c>
      <c r="AH148" s="65">
        <v>0</v>
      </c>
      <c r="AI148" s="66">
        <v>0</v>
      </c>
      <c r="AJ148" s="10"/>
      <c r="AK148" s="89">
        <v>5606</v>
      </c>
      <c r="AL148" s="89">
        <v>4266</v>
      </c>
      <c r="AM148" s="89">
        <v>0</v>
      </c>
      <c r="AN148" s="91">
        <v>0</v>
      </c>
      <c r="AO148" s="93"/>
      <c r="AP148" s="86">
        <v>0.45666340827631152</v>
      </c>
      <c r="AQ148" s="87">
        <v>0.34750733137829914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150821</v>
      </c>
      <c r="E150" s="61">
        <f t="shared" si="9"/>
        <v>38886</v>
      </c>
      <c r="F150" s="10"/>
      <c r="G150" s="90">
        <v>71718</v>
      </c>
      <c r="H150" s="89">
        <v>295</v>
      </c>
      <c r="I150" s="89">
        <v>3283</v>
      </c>
      <c r="J150" s="91">
        <v>51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36588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111935</v>
      </c>
      <c r="AB150" s="10"/>
      <c r="AC150" s="61">
        <v>3578</v>
      </c>
      <c r="AD150" s="61">
        <v>71769</v>
      </c>
      <c r="AE150" s="65">
        <v>0</v>
      </c>
      <c r="AF150" s="61">
        <v>0</v>
      </c>
      <c r="AG150" s="66">
        <v>36588</v>
      </c>
      <c r="AH150" s="65">
        <v>0</v>
      </c>
      <c r="AI150" s="66">
        <v>0</v>
      </c>
      <c r="AJ150" s="10"/>
      <c r="AK150" s="89">
        <v>75347</v>
      </c>
      <c r="AL150" s="89">
        <v>36588</v>
      </c>
      <c r="AM150" s="89">
        <v>0</v>
      </c>
      <c r="AN150" s="91">
        <v>0</v>
      </c>
      <c r="AO150" s="93"/>
      <c r="AP150" s="86">
        <v>0.49957897109818922</v>
      </c>
      <c r="AQ150" s="87">
        <v>0.24259221195987296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26</v>
      </c>
      <c r="F151" s="10"/>
      <c r="G151" s="90">
        <v>636</v>
      </c>
      <c r="H151" s="89">
        <v>13</v>
      </c>
      <c r="I151" s="89">
        <v>30</v>
      </c>
      <c r="J151" s="91">
        <v>11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1464</v>
      </c>
      <c r="AB151" s="10"/>
      <c r="AC151" s="61">
        <v>43</v>
      </c>
      <c r="AD151" s="61">
        <v>647</v>
      </c>
      <c r="AE151" s="65">
        <v>0</v>
      </c>
      <c r="AF151" s="61">
        <v>0</v>
      </c>
      <c r="AG151" s="66">
        <v>774</v>
      </c>
      <c r="AH151" s="65">
        <v>0</v>
      </c>
      <c r="AI151" s="66">
        <v>0</v>
      </c>
      <c r="AJ151" s="10"/>
      <c r="AK151" s="89">
        <v>690</v>
      </c>
      <c r="AL151" s="89">
        <v>774</v>
      </c>
      <c r="AM151" s="89">
        <v>0</v>
      </c>
      <c r="AN151" s="91">
        <v>0</v>
      </c>
      <c r="AO151" s="93"/>
      <c r="AP151" s="86">
        <v>0.46308724832214765</v>
      </c>
      <c r="AQ151" s="87">
        <v>0.51946308724832213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882549</v>
      </c>
      <c r="E152" s="94">
        <f>SUM(E128:E151)</f>
        <v>55326</v>
      </c>
      <c r="F152" s="10"/>
      <c r="G152" s="95">
        <f t="shared" ref="G152:Y152" si="10">SUM(G128:G151)</f>
        <v>323532</v>
      </c>
      <c r="H152" s="94">
        <f t="shared" si="10"/>
        <v>2762</v>
      </c>
      <c r="I152" s="94">
        <f t="shared" si="10"/>
        <v>254375</v>
      </c>
      <c r="J152" s="96">
        <f t="shared" si="10"/>
        <v>401</v>
      </c>
      <c r="K152" s="94">
        <f t="shared" si="10"/>
        <v>9943</v>
      </c>
      <c r="L152" s="94">
        <f t="shared" si="10"/>
        <v>47970</v>
      </c>
      <c r="M152" s="94">
        <f t="shared" si="10"/>
        <v>0</v>
      </c>
      <c r="N152" s="94">
        <f t="shared" si="10"/>
        <v>0</v>
      </c>
      <c r="O152" s="94">
        <f t="shared" si="10"/>
        <v>2523</v>
      </c>
      <c r="P152" s="94">
        <f t="shared" si="10"/>
        <v>0</v>
      </c>
      <c r="Q152" s="94">
        <f t="shared" si="10"/>
        <v>376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167158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827223</v>
      </c>
      <c r="AB152" s="10"/>
      <c r="AC152" s="94">
        <f t="shared" ref="AC152:AI152" si="11">SUM(AC128:AC151)</f>
        <v>257137</v>
      </c>
      <c r="AD152" s="94">
        <f t="shared" si="11"/>
        <v>323933</v>
      </c>
      <c r="AE152" s="95">
        <f t="shared" si="11"/>
        <v>7388</v>
      </c>
      <c r="AF152" s="94">
        <f t="shared" si="11"/>
        <v>71607</v>
      </c>
      <c r="AG152" s="96">
        <f t="shared" si="11"/>
        <v>167158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581070</v>
      </c>
      <c r="AL152" s="94">
        <f>SUM(AL128:AL151)</f>
        <v>246153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1795</v>
      </c>
      <c r="E155" s="61">
        <f t="shared" ref="E155:E180" si="12">D155-SUM(G155:Y155)</f>
        <v>0</v>
      </c>
      <c r="F155" s="10"/>
      <c r="G155" s="90">
        <v>455</v>
      </c>
      <c r="H155" s="89">
        <v>1188</v>
      </c>
      <c r="I155" s="89">
        <v>0</v>
      </c>
      <c r="J155" s="91">
        <v>0</v>
      </c>
      <c r="K155" s="89">
        <v>126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23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1795</v>
      </c>
      <c r="AB155" s="10"/>
      <c r="AC155" s="61">
        <v>1188</v>
      </c>
      <c r="AD155" s="61">
        <v>455</v>
      </c>
      <c r="AE155" s="65">
        <v>3</v>
      </c>
      <c r="AF155" s="61">
        <v>126</v>
      </c>
      <c r="AG155" s="66">
        <v>23</v>
      </c>
      <c r="AH155" s="65">
        <v>0</v>
      </c>
      <c r="AI155" s="66">
        <v>0</v>
      </c>
      <c r="AJ155" s="10"/>
      <c r="AK155" s="89">
        <v>1643</v>
      </c>
      <c r="AL155" s="89">
        <v>152</v>
      </c>
      <c r="AM155" s="89">
        <v>0</v>
      </c>
      <c r="AN155" s="91">
        <v>0</v>
      </c>
      <c r="AO155" s="93"/>
      <c r="AP155" s="86">
        <v>0.91532033426183845</v>
      </c>
      <c r="AQ155" s="87">
        <v>8.4679665738161561E-2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2691</v>
      </c>
      <c r="E156" s="61">
        <f t="shared" si="12"/>
        <v>0</v>
      </c>
      <c r="F156" s="10"/>
      <c r="G156" s="90">
        <v>149</v>
      </c>
      <c r="H156" s="89">
        <v>2542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2691</v>
      </c>
      <c r="AB156" s="10"/>
      <c r="AC156" s="61">
        <v>2542</v>
      </c>
      <c r="AD156" s="61">
        <v>149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2691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919</v>
      </c>
      <c r="E157" s="61">
        <f t="shared" si="12"/>
        <v>0</v>
      </c>
      <c r="F157" s="10"/>
      <c r="G157" s="90">
        <v>447</v>
      </c>
      <c r="H157" s="89">
        <v>425</v>
      </c>
      <c r="I157" s="89">
        <v>0</v>
      </c>
      <c r="J157" s="91">
        <v>0</v>
      </c>
      <c r="K157" s="89">
        <v>47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919</v>
      </c>
      <c r="AB157" s="10"/>
      <c r="AC157" s="61">
        <v>425</v>
      </c>
      <c r="AD157" s="61">
        <v>447</v>
      </c>
      <c r="AE157" s="65">
        <v>0</v>
      </c>
      <c r="AF157" s="61">
        <v>47</v>
      </c>
      <c r="AG157" s="66">
        <v>0</v>
      </c>
      <c r="AH157" s="65">
        <v>0</v>
      </c>
      <c r="AI157" s="66">
        <v>0</v>
      </c>
      <c r="AJ157" s="10"/>
      <c r="AK157" s="89">
        <v>872</v>
      </c>
      <c r="AL157" s="89">
        <v>47</v>
      </c>
      <c r="AM157" s="89">
        <v>0</v>
      </c>
      <c r="AN157" s="91">
        <v>0</v>
      </c>
      <c r="AO157" s="93"/>
      <c r="AP157" s="86">
        <v>0.94885745375408048</v>
      </c>
      <c r="AQ157" s="87">
        <v>5.1142546245919476E-2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1409</v>
      </c>
      <c r="E160" s="61">
        <f t="shared" si="12"/>
        <v>0</v>
      </c>
      <c r="F160" s="10"/>
      <c r="G160" s="90">
        <v>1224</v>
      </c>
      <c r="H160" s="89">
        <v>0</v>
      </c>
      <c r="I160" s="89">
        <v>0</v>
      </c>
      <c r="J160" s="91">
        <v>0</v>
      </c>
      <c r="K160" s="89">
        <v>185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1409</v>
      </c>
      <c r="AB160" s="10"/>
      <c r="AC160" s="61">
        <v>0</v>
      </c>
      <c r="AD160" s="61">
        <v>1224</v>
      </c>
      <c r="AE160" s="65">
        <v>0</v>
      </c>
      <c r="AF160" s="61">
        <v>185</v>
      </c>
      <c r="AG160" s="66">
        <v>0</v>
      </c>
      <c r="AH160" s="65">
        <v>0</v>
      </c>
      <c r="AI160" s="66">
        <v>0</v>
      </c>
      <c r="AJ160" s="10"/>
      <c r="AK160" s="89">
        <v>1224</v>
      </c>
      <c r="AL160" s="89">
        <v>185</v>
      </c>
      <c r="AM160" s="89">
        <v>0</v>
      </c>
      <c r="AN160" s="91">
        <v>0</v>
      </c>
      <c r="AO160" s="93"/>
      <c r="AP160" s="86">
        <v>0.86870120652945348</v>
      </c>
      <c r="AQ160" s="87">
        <v>0.13129879347054649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103</v>
      </c>
      <c r="E161" s="61">
        <f t="shared" si="12"/>
        <v>0</v>
      </c>
      <c r="F161" s="10"/>
      <c r="G161" s="90">
        <v>103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103</v>
      </c>
      <c r="AB161" s="10"/>
      <c r="AC161" s="61">
        <v>0</v>
      </c>
      <c r="AD161" s="61">
        <v>103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103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2403</v>
      </c>
      <c r="E165" s="61">
        <f t="shared" si="12"/>
        <v>0</v>
      </c>
      <c r="F165" s="10"/>
      <c r="G165" s="90">
        <v>2120</v>
      </c>
      <c r="H165" s="89">
        <v>0</v>
      </c>
      <c r="I165" s="89">
        <v>0</v>
      </c>
      <c r="J165" s="91">
        <v>0</v>
      </c>
      <c r="K165" s="89">
        <v>37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246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2403</v>
      </c>
      <c r="AB165" s="10"/>
      <c r="AC165" s="61">
        <v>0</v>
      </c>
      <c r="AD165" s="61">
        <v>2120</v>
      </c>
      <c r="AE165" s="65">
        <v>0</v>
      </c>
      <c r="AF165" s="61">
        <v>37</v>
      </c>
      <c r="AG165" s="66">
        <v>246</v>
      </c>
      <c r="AH165" s="65">
        <v>0</v>
      </c>
      <c r="AI165" s="66">
        <v>0</v>
      </c>
      <c r="AJ165" s="10"/>
      <c r="AK165" s="89">
        <v>2120</v>
      </c>
      <c r="AL165" s="89">
        <v>283</v>
      </c>
      <c r="AM165" s="89">
        <v>0</v>
      </c>
      <c r="AN165" s="91">
        <v>0</v>
      </c>
      <c r="AO165" s="93"/>
      <c r="AP165" s="86">
        <v>0.88223054515189347</v>
      </c>
      <c r="AQ165" s="87">
        <v>0.11776945484810654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5391</v>
      </c>
      <c r="E170" s="61">
        <f t="shared" si="12"/>
        <v>0</v>
      </c>
      <c r="F170" s="10"/>
      <c r="G170" s="90">
        <v>4419</v>
      </c>
      <c r="H170" s="89">
        <v>28</v>
      </c>
      <c r="I170" s="89">
        <v>0</v>
      </c>
      <c r="J170" s="91">
        <v>0</v>
      </c>
      <c r="K170" s="89">
        <v>552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41</v>
      </c>
      <c r="S170" s="89">
        <v>148</v>
      </c>
      <c r="T170" s="89">
        <v>0</v>
      </c>
      <c r="U170" s="91">
        <v>203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5391</v>
      </c>
      <c r="AB170" s="10"/>
      <c r="AC170" s="61">
        <v>28</v>
      </c>
      <c r="AD170" s="61">
        <v>4419</v>
      </c>
      <c r="AE170" s="65">
        <v>41</v>
      </c>
      <c r="AF170" s="61">
        <v>700</v>
      </c>
      <c r="AG170" s="66">
        <v>203</v>
      </c>
      <c r="AH170" s="65">
        <v>0</v>
      </c>
      <c r="AI170" s="66">
        <v>0</v>
      </c>
      <c r="AJ170" s="10"/>
      <c r="AK170" s="89">
        <v>4447</v>
      </c>
      <c r="AL170" s="89">
        <v>944</v>
      </c>
      <c r="AM170" s="89">
        <v>0</v>
      </c>
      <c r="AN170" s="91">
        <v>0</v>
      </c>
      <c r="AO170" s="93"/>
      <c r="AP170" s="86">
        <v>0.82489334075310705</v>
      </c>
      <c r="AQ170" s="87">
        <v>0.17510665924689298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4088</v>
      </c>
      <c r="E172" s="61">
        <f t="shared" si="12"/>
        <v>0</v>
      </c>
      <c r="F172" s="10"/>
      <c r="G172" s="90">
        <v>1163</v>
      </c>
      <c r="H172" s="89">
        <v>2925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4088</v>
      </c>
      <c r="AB172" s="10"/>
      <c r="AC172" s="61">
        <v>2925</v>
      </c>
      <c r="AD172" s="61">
        <v>1163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4088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513</v>
      </c>
      <c r="E174" s="61">
        <f t="shared" si="12"/>
        <v>0</v>
      </c>
      <c r="F174" s="10"/>
      <c r="G174" s="90">
        <v>494</v>
      </c>
      <c r="H174" s="89">
        <v>0</v>
      </c>
      <c r="I174" s="89">
        <v>0</v>
      </c>
      <c r="J174" s="91">
        <v>0</v>
      </c>
      <c r="K174" s="89">
        <v>19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513</v>
      </c>
      <c r="AB174" s="10"/>
      <c r="AC174" s="61">
        <v>0</v>
      </c>
      <c r="AD174" s="61">
        <v>494</v>
      </c>
      <c r="AE174" s="65">
        <v>0</v>
      </c>
      <c r="AF174" s="61">
        <v>19</v>
      </c>
      <c r="AG174" s="66">
        <v>0</v>
      </c>
      <c r="AH174" s="65">
        <v>0</v>
      </c>
      <c r="AI174" s="66">
        <v>0</v>
      </c>
      <c r="AJ174" s="10"/>
      <c r="AK174" s="89">
        <v>494</v>
      </c>
      <c r="AL174" s="89">
        <v>19</v>
      </c>
      <c r="AM174" s="89">
        <v>0</v>
      </c>
      <c r="AN174" s="91">
        <v>0</v>
      </c>
      <c r="AO174" s="93"/>
      <c r="AP174" s="86">
        <v>0.96296296296296291</v>
      </c>
      <c r="AQ174" s="87">
        <v>3.7037037037037035E-2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64</v>
      </c>
      <c r="E176" s="61">
        <f t="shared" si="12"/>
        <v>0</v>
      </c>
      <c r="F176" s="10"/>
      <c r="G176" s="90">
        <v>64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64</v>
      </c>
      <c r="AB176" s="10"/>
      <c r="AC176" s="61">
        <v>0</v>
      </c>
      <c r="AD176" s="61">
        <v>64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64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7367</v>
      </c>
      <c r="E177" s="61">
        <f t="shared" si="12"/>
        <v>0</v>
      </c>
      <c r="F177" s="10"/>
      <c r="G177" s="90">
        <v>0</v>
      </c>
      <c r="H177" s="89">
        <v>7349</v>
      </c>
      <c r="I177" s="89">
        <v>18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7367</v>
      </c>
      <c r="AB177" s="10"/>
      <c r="AC177" s="61">
        <v>7367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7367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186</v>
      </c>
      <c r="E179" s="61">
        <f t="shared" si="12"/>
        <v>0</v>
      </c>
      <c r="F179" s="10"/>
      <c r="G179" s="90">
        <v>165</v>
      </c>
      <c r="H179" s="89">
        <v>0</v>
      </c>
      <c r="I179" s="89">
        <v>0</v>
      </c>
      <c r="J179" s="91">
        <v>0</v>
      </c>
      <c r="K179" s="89">
        <v>21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186</v>
      </c>
      <c r="AB179" s="10"/>
      <c r="AC179" s="61">
        <v>0</v>
      </c>
      <c r="AD179" s="61">
        <v>165</v>
      </c>
      <c r="AE179" s="65">
        <v>0</v>
      </c>
      <c r="AF179" s="61">
        <v>21</v>
      </c>
      <c r="AG179" s="66">
        <v>0</v>
      </c>
      <c r="AH179" s="65">
        <v>0</v>
      </c>
      <c r="AI179" s="66">
        <v>0</v>
      </c>
      <c r="AJ179" s="10"/>
      <c r="AK179" s="89">
        <v>165</v>
      </c>
      <c r="AL179" s="89">
        <v>21</v>
      </c>
      <c r="AM179" s="89">
        <v>0</v>
      </c>
      <c r="AN179" s="91">
        <v>0</v>
      </c>
      <c r="AO179" s="93"/>
      <c r="AP179" s="86">
        <v>0.88709677419354838</v>
      </c>
      <c r="AQ179" s="87">
        <v>0.11290322580645161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580</v>
      </c>
      <c r="E180" s="61">
        <f t="shared" si="12"/>
        <v>0</v>
      </c>
      <c r="F180" s="10"/>
      <c r="G180" s="90">
        <v>580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580</v>
      </c>
      <c r="AB180" s="10"/>
      <c r="AC180" s="61">
        <v>0</v>
      </c>
      <c r="AD180" s="61">
        <v>580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580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44989</v>
      </c>
      <c r="E181" s="94">
        <f>SUM(E155:E180)</f>
        <v>0</v>
      </c>
      <c r="F181" s="10"/>
      <c r="G181" s="95">
        <f t="shared" ref="G181:Y181" si="13">SUM(G155:G180)</f>
        <v>21621</v>
      </c>
      <c r="H181" s="94">
        <f t="shared" si="13"/>
        <v>19772</v>
      </c>
      <c r="I181" s="94">
        <f t="shared" si="13"/>
        <v>1021</v>
      </c>
      <c r="J181" s="96">
        <f t="shared" si="13"/>
        <v>0</v>
      </c>
      <c r="K181" s="94">
        <f t="shared" si="13"/>
        <v>1774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80</v>
      </c>
      <c r="S181" s="94">
        <f t="shared" si="13"/>
        <v>148</v>
      </c>
      <c r="T181" s="94">
        <f t="shared" si="13"/>
        <v>0</v>
      </c>
      <c r="U181" s="96">
        <f t="shared" si="13"/>
        <v>573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44989</v>
      </c>
      <c r="AB181" s="10"/>
      <c r="AC181" s="94">
        <f t="shared" ref="AC181:AI181" si="14">SUM(AC155:AC180)</f>
        <v>20793</v>
      </c>
      <c r="AD181" s="94">
        <f t="shared" si="14"/>
        <v>21621</v>
      </c>
      <c r="AE181" s="95">
        <f t="shared" si="14"/>
        <v>80</v>
      </c>
      <c r="AF181" s="94">
        <f t="shared" si="14"/>
        <v>1922</v>
      </c>
      <c r="AG181" s="96">
        <f t="shared" si="14"/>
        <v>573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42414</v>
      </c>
      <c r="AL181" s="94">
        <f>SUM(AL155:AL180)</f>
        <v>2575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13041</v>
      </c>
      <c r="F184" s="10"/>
      <c r="G184" s="90">
        <v>20102</v>
      </c>
      <c r="H184" s="89">
        <v>65</v>
      </c>
      <c r="I184" s="89">
        <v>1099</v>
      </c>
      <c r="J184" s="91">
        <v>16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12267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33549</v>
      </c>
      <c r="AB184" s="10"/>
      <c r="AC184" s="61">
        <v>1164</v>
      </c>
      <c r="AD184" s="61">
        <v>20118</v>
      </c>
      <c r="AE184" s="65">
        <v>0</v>
      </c>
      <c r="AF184" s="61">
        <v>0</v>
      </c>
      <c r="AG184" s="66">
        <v>12267</v>
      </c>
      <c r="AH184" s="65">
        <v>0</v>
      </c>
      <c r="AI184" s="66">
        <v>0</v>
      </c>
      <c r="AJ184" s="10"/>
      <c r="AK184" s="89">
        <v>21282</v>
      </c>
      <c r="AL184" s="89">
        <v>12267</v>
      </c>
      <c r="AM184" s="89">
        <v>0</v>
      </c>
      <c r="AN184" s="91">
        <v>0</v>
      </c>
      <c r="AO184" s="93"/>
      <c r="AP184" s="86">
        <v>0.4567933032839665</v>
      </c>
      <c r="AQ184" s="87">
        <v>0.26329684481648424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269427</v>
      </c>
      <c r="E185" s="61">
        <f t="shared" si="15"/>
        <v>77718</v>
      </c>
      <c r="F185" s="10"/>
      <c r="G185" s="90">
        <v>116254</v>
      </c>
      <c r="H185" s="89">
        <v>372</v>
      </c>
      <c r="I185" s="89">
        <v>6357</v>
      </c>
      <c r="J185" s="91">
        <v>99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68627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191709</v>
      </c>
      <c r="AB185" s="10"/>
      <c r="AC185" s="61">
        <v>6729</v>
      </c>
      <c r="AD185" s="61">
        <v>116353</v>
      </c>
      <c r="AE185" s="65">
        <v>0</v>
      </c>
      <c r="AF185" s="61">
        <v>0</v>
      </c>
      <c r="AG185" s="66">
        <v>68627</v>
      </c>
      <c r="AH185" s="65">
        <v>0</v>
      </c>
      <c r="AI185" s="66">
        <v>0</v>
      </c>
      <c r="AJ185" s="10"/>
      <c r="AK185" s="89">
        <v>123082</v>
      </c>
      <c r="AL185" s="89">
        <v>68627</v>
      </c>
      <c r="AM185" s="89">
        <v>0</v>
      </c>
      <c r="AN185" s="91">
        <v>0</v>
      </c>
      <c r="AO185" s="93"/>
      <c r="AP185" s="86">
        <v>0.45682875138720319</v>
      </c>
      <c r="AQ185" s="87">
        <v>0.25471463513307874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4495</v>
      </c>
      <c r="E186" s="61">
        <f t="shared" si="15"/>
        <v>1261</v>
      </c>
      <c r="F186" s="10"/>
      <c r="G186" s="90">
        <v>1939</v>
      </c>
      <c r="H186" s="89">
        <v>6</v>
      </c>
      <c r="I186" s="89">
        <v>105</v>
      </c>
      <c r="J186" s="91">
        <v>1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1183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3234</v>
      </c>
      <c r="AB186" s="10"/>
      <c r="AC186" s="61">
        <v>111</v>
      </c>
      <c r="AD186" s="61">
        <v>1940</v>
      </c>
      <c r="AE186" s="65">
        <v>0</v>
      </c>
      <c r="AF186" s="61">
        <v>0</v>
      </c>
      <c r="AG186" s="66">
        <v>1183</v>
      </c>
      <c r="AH186" s="65">
        <v>0</v>
      </c>
      <c r="AI186" s="66">
        <v>0</v>
      </c>
      <c r="AJ186" s="10"/>
      <c r="AK186" s="89">
        <v>2051</v>
      </c>
      <c r="AL186" s="89">
        <v>1183</v>
      </c>
      <c r="AM186" s="89">
        <v>0</v>
      </c>
      <c r="AN186" s="91">
        <v>0</v>
      </c>
      <c r="AO186" s="93"/>
      <c r="AP186" s="86">
        <v>0.45628476084538377</v>
      </c>
      <c r="AQ186" s="87">
        <v>0.26318131256952171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5557</v>
      </c>
      <c r="E187" s="61">
        <f t="shared" si="15"/>
        <v>1543</v>
      </c>
      <c r="F187" s="10"/>
      <c r="G187" s="90">
        <v>2397</v>
      </c>
      <c r="H187" s="89">
        <v>36</v>
      </c>
      <c r="I187" s="89">
        <v>131</v>
      </c>
      <c r="J187" s="91">
        <v>2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1448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4014</v>
      </c>
      <c r="AB187" s="10"/>
      <c r="AC187" s="61">
        <v>167</v>
      </c>
      <c r="AD187" s="61">
        <v>2399</v>
      </c>
      <c r="AE187" s="65">
        <v>0</v>
      </c>
      <c r="AF187" s="61">
        <v>0</v>
      </c>
      <c r="AG187" s="66">
        <v>1448</v>
      </c>
      <c r="AH187" s="65">
        <v>0</v>
      </c>
      <c r="AI187" s="66">
        <v>0</v>
      </c>
      <c r="AJ187" s="10"/>
      <c r="AK187" s="89">
        <v>2566</v>
      </c>
      <c r="AL187" s="89">
        <v>1448</v>
      </c>
      <c r="AM187" s="89">
        <v>0</v>
      </c>
      <c r="AN187" s="91">
        <v>0</v>
      </c>
      <c r="AO187" s="93"/>
      <c r="AP187" s="86">
        <v>0.46175994241497209</v>
      </c>
      <c r="AQ187" s="87">
        <v>0.26057225121468419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361</v>
      </c>
      <c r="E188" s="61">
        <f t="shared" si="15"/>
        <v>103</v>
      </c>
      <c r="F188" s="10"/>
      <c r="G188" s="90">
        <v>154</v>
      </c>
      <c r="H188" s="89">
        <v>0</v>
      </c>
      <c r="I188" s="89">
        <v>8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96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258</v>
      </c>
      <c r="AB188" s="10"/>
      <c r="AC188" s="61">
        <v>8</v>
      </c>
      <c r="AD188" s="61">
        <v>154</v>
      </c>
      <c r="AE188" s="65">
        <v>0</v>
      </c>
      <c r="AF188" s="61">
        <v>0</v>
      </c>
      <c r="AG188" s="66">
        <v>96</v>
      </c>
      <c r="AH188" s="65">
        <v>0</v>
      </c>
      <c r="AI188" s="66">
        <v>0</v>
      </c>
      <c r="AJ188" s="10"/>
      <c r="AK188" s="89">
        <v>162</v>
      </c>
      <c r="AL188" s="89">
        <v>96</v>
      </c>
      <c r="AM188" s="89">
        <v>0</v>
      </c>
      <c r="AN188" s="91">
        <v>0</v>
      </c>
      <c r="AO188" s="93"/>
      <c r="AP188" s="86">
        <v>0.44875346260387811</v>
      </c>
      <c r="AQ188" s="87">
        <v>0.26592797783933519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2421</v>
      </c>
      <c r="E189" s="61">
        <f t="shared" si="15"/>
        <v>681</v>
      </c>
      <c r="F189" s="10"/>
      <c r="G189" s="90">
        <v>1043</v>
      </c>
      <c r="H189" s="89">
        <v>3</v>
      </c>
      <c r="I189" s="89">
        <v>56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638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1740</v>
      </c>
      <c r="AB189" s="10"/>
      <c r="AC189" s="61">
        <v>59</v>
      </c>
      <c r="AD189" s="61">
        <v>1043</v>
      </c>
      <c r="AE189" s="65">
        <v>0</v>
      </c>
      <c r="AF189" s="61">
        <v>0</v>
      </c>
      <c r="AG189" s="66">
        <v>638</v>
      </c>
      <c r="AH189" s="65">
        <v>0</v>
      </c>
      <c r="AI189" s="66">
        <v>0</v>
      </c>
      <c r="AJ189" s="10"/>
      <c r="AK189" s="89">
        <v>1102</v>
      </c>
      <c r="AL189" s="89">
        <v>638</v>
      </c>
      <c r="AM189" s="89">
        <v>0</v>
      </c>
      <c r="AN189" s="91">
        <v>0</v>
      </c>
      <c r="AO189" s="93"/>
      <c r="AP189" s="86">
        <v>0.45518380834365962</v>
      </c>
      <c r="AQ189" s="87">
        <v>0.26352746798843452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106368</v>
      </c>
      <c r="E190" s="61">
        <f t="shared" si="15"/>
        <v>28051</v>
      </c>
      <c r="F190" s="10"/>
      <c r="G190" s="90">
        <v>49357</v>
      </c>
      <c r="H190" s="89">
        <v>190</v>
      </c>
      <c r="I190" s="89">
        <v>2361</v>
      </c>
      <c r="J190" s="91">
        <v>34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26375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78317</v>
      </c>
      <c r="AB190" s="10"/>
      <c r="AC190" s="61">
        <v>2551</v>
      </c>
      <c r="AD190" s="61">
        <v>49391</v>
      </c>
      <c r="AE190" s="65">
        <v>0</v>
      </c>
      <c r="AF190" s="61">
        <v>0</v>
      </c>
      <c r="AG190" s="66">
        <v>26375</v>
      </c>
      <c r="AH190" s="65">
        <v>0</v>
      </c>
      <c r="AI190" s="66">
        <v>0</v>
      </c>
      <c r="AJ190" s="10"/>
      <c r="AK190" s="89">
        <v>51942</v>
      </c>
      <c r="AL190" s="89">
        <v>26375</v>
      </c>
      <c r="AM190" s="89">
        <v>0</v>
      </c>
      <c r="AN190" s="91">
        <v>0</v>
      </c>
      <c r="AO190" s="93"/>
      <c r="AP190" s="86">
        <v>0.4883235559566787</v>
      </c>
      <c r="AQ190" s="87">
        <v>0.24795991275571599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25504</v>
      </c>
      <c r="E191" s="61">
        <f t="shared" si="15"/>
        <v>6900</v>
      </c>
      <c r="F191" s="10"/>
      <c r="G191" s="90">
        <v>163</v>
      </c>
      <c r="H191" s="89">
        <v>939</v>
      </c>
      <c r="I191" s="89">
        <v>11004</v>
      </c>
      <c r="J191" s="91">
        <v>9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6489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18604</v>
      </c>
      <c r="AB191" s="10"/>
      <c r="AC191" s="61">
        <v>11943</v>
      </c>
      <c r="AD191" s="61">
        <v>172</v>
      </c>
      <c r="AE191" s="65">
        <v>0</v>
      </c>
      <c r="AF191" s="61">
        <v>0</v>
      </c>
      <c r="AG191" s="66">
        <v>6489</v>
      </c>
      <c r="AH191" s="65">
        <v>0</v>
      </c>
      <c r="AI191" s="66">
        <v>0</v>
      </c>
      <c r="AJ191" s="10"/>
      <c r="AK191" s="89">
        <v>12115</v>
      </c>
      <c r="AL191" s="89">
        <v>6489</v>
      </c>
      <c r="AM191" s="89">
        <v>0</v>
      </c>
      <c r="AN191" s="91">
        <v>0</v>
      </c>
      <c r="AO191" s="93"/>
      <c r="AP191" s="86">
        <v>0.47502352572145545</v>
      </c>
      <c r="AQ191" s="87">
        <v>0.25443067754077792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731</v>
      </c>
      <c r="E192" s="61">
        <f t="shared" si="15"/>
        <v>208</v>
      </c>
      <c r="F192" s="10"/>
      <c r="G192" s="90">
        <v>314</v>
      </c>
      <c r="H192" s="89">
        <v>0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193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523</v>
      </c>
      <c r="AB192" s="10"/>
      <c r="AC192" s="61">
        <v>16</v>
      </c>
      <c r="AD192" s="61">
        <v>314</v>
      </c>
      <c r="AE192" s="65">
        <v>0</v>
      </c>
      <c r="AF192" s="61">
        <v>0</v>
      </c>
      <c r="AG192" s="66">
        <v>193</v>
      </c>
      <c r="AH192" s="65">
        <v>0</v>
      </c>
      <c r="AI192" s="66">
        <v>0</v>
      </c>
      <c r="AJ192" s="10"/>
      <c r="AK192" s="89">
        <v>330</v>
      </c>
      <c r="AL192" s="89">
        <v>193</v>
      </c>
      <c r="AM192" s="89">
        <v>0</v>
      </c>
      <c r="AN192" s="91">
        <v>0</v>
      </c>
      <c r="AO192" s="93"/>
      <c r="AP192" s="86">
        <v>0.45143638850889195</v>
      </c>
      <c r="AQ192" s="87">
        <v>0.26402188782489738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25288</v>
      </c>
      <c r="E193" s="61">
        <f t="shared" si="15"/>
        <v>6911</v>
      </c>
      <c r="F193" s="10"/>
      <c r="G193" s="90">
        <v>931</v>
      </c>
      <c r="H193" s="89">
        <v>33</v>
      </c>
      <c r="I193" s="89">
        <v>10910</v>
      </c>
      <c r="J193" s="91">
        <v>8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6495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18377</v>
      </c>
      <c r="AB193" s="10"/>
      <c r="AC193" s="61">
        <v>10943</v>
      </c>
      <c r="AD193" s="61">
        <v>939</v>
      </c>
      <c r="AE193" s="65">
        <v>0</v>
      </c>
      <c r="AF193" s="61">
        <v>0</v>
      </c>
      <c r="AG193" s="66">
        <v>6495</v>
      </c>
      <c r="AH193" s="65">
        <v>0</v>
      </c>
      <c r="AI193" s="66">
        <v>0</v>
      </c>
      <c r="AJ193" s="10"/>
      <c r="AK193" s="89">
        <v>11882</v>
      </c>
      <c r="AL193" s="89">
        <v>6495</v>
      </c>
      <c r="AM193" s="89">
        <v>0</v>
      </c>
      <c r="AN193" s="91">
        <v>0</v>
      </c>
      <c r="AO193" s="93"/>
      <c r="AP193" s="86">
        <v>0.46986713065485608</v>
      </c>
      <c r="AQ193" s="87">
        <v>0.25684118949699464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139336</v>
      </c>
      <c r="E194" s="61">
        <f t="shared" si="15"/>
        <v>47878</v>
      </c>
      <c r="F194" s="10"/>
      <c r="G194" s="90">
        <v>60121</v>
      </c>
      <c r="H194" s="89">
        <v>899</v>
      </c>
      <c r="I194" s="89">
        <v>0</v>
      </c>
      <c r="J194" s="91">
        <v>5132</v>
      </c>
      <c r="K194" s="89">
        <v>6986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18320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91458</v>
      </c>
      <c r="AB194" s="10"/>
      <c r="AC194" s="61">
        <v>899</v>
      </c>
      <c r="AD194" s="61">
        <v>65253</v>
      </c>
      <c r="AE194" s="65">
        <v>0</v>
      </c>
      <c r="AF194" s="61">
        <v>6986</v>
      </c>
      <c r="AG194" s="66">
        <v>18320</v>
      </c>
      <c r="AH194" s="65">
        <v>0</v>
      </c>
      <c r="AI194" s="66">
        <v>0</v>
      </c>
      <c r="AJ194" s="10"/>
      <c r="AK194" s="89">
        <v>66152</v>
      </c>
      <c r="AL194" s="89">
        <v>25306</v>
      </c>
      <c r="AM194" s="89">
        <v>0</v>
      </c>
      <c r="AN194" s="91">
        <v>0</v>
      </c>
      <c r="AO194" s="93"/>
      <c r="AP194" s="86">
        <v>0.47476603318596772</v>
      </c>
      <c r="AQ194" s="87">
        <v>0.18161853361658151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52949</v>
      </c>
      <c r="E195" s="61">
        <f t="shared" si="15"/>
        <v>30572</v>
      </c>
      <c r="F195" s="10"/>
      <c r="G195" s="90">
        <v>13409</v>
      </c>
      <c r="H195" s="89">
        <v>42</v>
      </c>
      <c r="I195" s="89">
        <v>733</v>
      </c>
      <c r="J195" s="91">
        <v>11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8182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22377</v>
      </c>
      <c r="AB195" s="10"/>
      <c r="AC195" s="61">
        <v>775</v>
      </c>
      <c r="AD195" s="61">
        <v>13420</v>
      </c>
      <c r="AE195" s="65">
        <v>0</v>
      </c>
      <c r="AF195" s="61">
        <v>0</v>
      </c>
      <c r="AG195" s="66">
        <v>8182</v>
      </c>
      <c r="AH195" s="65">
        <v>0</v>
      </c>
      <c r="AI195" s="66">
        <v>0</v>
      </c>
      <c r="AJ195" s="10"/>
      <c r="AK195" s="89">
        <v>14195</v>
      </c>
      <c r="AL195" s="89">
        <v>8182</v>
      </c>
      <c r="AM195" s="89">
        <v>0</v>
      </c>
      <c r="AN195" s="91">
        <v>0</v>
      </c>
      <c r="AO195" s="93"/>
      <c r="AP195" s="86">
        <v>0.26808816030519933</v>
      </c>
      <c r="AQ195" s="87">
        <v>0.15452605337211278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18033</v>
      </c>
      <c r="E196" s="61">
        <f t="shared" si="15"/>
        <v>28</v>
      </c>
      <c r="F196" s="10"/>
      <c r="G196" s="90">
        <v>493</v>
      </c>
      <c r="H196" s="89">
        <v>1943</v>
      </c>
      <c r="I196" s="89">
        <v>15408</v>
      </c>
      <c r="J196" s="91">
        <v>137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18005</v>
      </c>
      <c r="AB196" s="10"/>
      <c r="AC196" s="61">
        <v>17351</v>
      </c>
      <c r="AD196" s="61">
        <v>630</v>
      </c>
      <c r="AE196" s="65">
        <v>0</v>
      </c>
      <c r="AF196" s="61">
        <v>0</v>
      </c>
      <c r="AG196" s="66">
        <v>24</v>
      </c>
      <c r="AH196" s="65">
        <v>0</v>
      </c>
      <c r="AI196" s="66">
        <v>0</v>
      </c>
      <c r="AJ196" s="10"/>
      <c r="AK196" s="89">
        <v>17981</v>
      </c>
      <c r="AL196" s="89">
        <v>24</v>
      </c>
      <c r="AM196" s="89">
        <v>0</v>
      </c>
      <c r="AN196" s="91">
        <v>0</v>
      </c>
      <c r="AO196" s="93"/>
      <c r="AP196" s="86">
        <v>0.9971163977152997</v>
      </c>
      <c r="AQ196" s="87">
        <v>1.3308933621693562E-3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57639</v>
      </c>
      <c r="E197" s="61">
        <f t="shared" si="15"/>
        <v>16154</v>
      </c>
      <c r="F197" s="10"/>
      <c r="G197" s="90">
        <v>24865</v>
      </c>
      <c r="H197" s="89">
        <v>77</v>
      </c>
      <c r="I197" s="89">
        <v>1356</v>
      </c>
      <c r="J197" s="91">
        <v>19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15168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41485</v>
      </c>
      <c r="AB197" s="10"/>
      <c r="AC197" s="61">
        <v>1433</v>
      </c>
      <c r="AD197" s="61">
        <v>24884</v>
      </c>
      <c r="AE197" s="65">
        <v>0</v>
      </c>
      <c r="AF197" s="61">
        <v>0</v>
      </c>
      <c r="AG197" s="66">
        <v>15168</v>
      </c>
      <c r="AH197" s="65">
        <v>0</v>
      </c>
      <c r="AI197" s="66">
        <v>0</v>
      </c>
      <c r="AJ197" s="10"/>
      <c r="AK197" s="89">
        <v>26317</v>
      </c>
      <c r="AL197" s="89">
        <v>15168</v>
      </c>
      <c r="AM197" s="89">
        <v>0</v>
      </c>
      <c r="AN197" s="91">
        <v>0</v>
      </c>
      <c r="AO197" s="93"/>
      <c r="AP197" s="86">
        <v>0.45658321622512538</v>
      </c>
      <c r="AQ197" s="87">
        <v>0.26315515536355594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134365</v>
      </c>
      <c r="E198" s="61">
        <f t="shared" si="15"/>
        <v>14199</v>
      </c>
      <c r="F198" s="10"/>
      <c r="G198" s="90">
        <v>65993</v>
      </c>
      <c r="H198" s="89">
        <v>6355</v>
      </c>
      <c r="I198" s="89">
        <v>6452</v>
      </c>
      <c r="J198" s="91">
        <v>5485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35881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120166</v>
      </c>
      <c r="AB198" s="10"/>
      <c r="AC198" s="61">
        <v>12807</v>
      </c>
      <c r="AD198" s="61">
        <v>71478</v>
      </c>
      <c r="AE198" s="65">
        <v>0</v>
      </c>
      <c r="AF198" s="61">
        <v>0</v>
      </c>
      <c r="AG198" s="66">
        <v>35881</v>
      </c>
      <c r="AH198" s="65">
        <v>0</v>
      </c>
      <c r="AI198" s="66">
        <v>0</v>
      </c>
      <c r="AJ198" s="10"/>
      <c r="AK198" s="89">
        <v>84285</v>
      </c>
      <c r="AL198" s="89">
        <v>35881</v>
      </c>
      <c r="AM198" s="89">
        <v>0</v>
      </c>
      <c r="AN198" s="91">
        <v>0</v>
      </c>
      <c r="AO198" s="93"/>
      <c r="AP198" s="86">
        <v>0.62728389089420611</v>
      </c>
      <c r="AQ198" s="87">
        <v>0.26704126818739998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262891</v>
      </c>
      <c r="E199" s="61">
        <f t="shared" si="15"/>
        <v>0</v>
      </c>
      <c r="F199" s="10"/>
      <c r="G199" s="90">
        <v>71056</v>
      </c>
      <c r="H199" s="89">
        <v>8676</v>
      </c>
      <c r="I199" s="89">
        <v>26457</v>
      </c>
      <c r="J199" s="91">
        <v>5034</v>
      </c>
      <c r="K199" s="89">
        <v>16517</v>
      </c>
      <c r="L199" s="89">
        <v>19609</v>
      </c>
      <c r="M199" s="89">
        <v>691</v>
      </c>
      <c r="N199" s="89">
        <v>6483</v>
      </c>
      <c r="O199" s="89">
        <v>4378</v>
      </c>
      <c r="P199" s="89">
        <v>5057</v>
      </c>
      <c r="Q199" s="89">
        <v>6238</v>
      </c>
      <c r="R199" s="89">
        <v>20166</v>
      </c>
      <c r="S199" s="89">
        <v>13707</v>
      </c>
      <c r="T199" s="89">
        <v>4723</v>
      </c>
      <c r="U199" s="91">
        <v>49449</v>
      </c>
      <c r="V199" s="89">
        <v>0</v>
      </c>
      <c r="W199" s="89">
        <v>0</v>
      </c>
      <c r="X199" s="89">
        <v>0</v>
      </c>
      <c r="Y199" s="92">
        <v>4650</v>
      </c>
      <c r="Z199" s="10"/>
      <c r="AA199" s="92">
        <v>262891</v>
      </c>
      <c r="AB199" s="10"/>
      <c r="AC199" s="61">
        <v>35133</v>
      </c>
      <c r="AD199" s="61">
        <v>76090</v>
      </c>
      <c r="AE199" s="65">
        <v>20166</v>
      </c>
      <c r="AF199" s="61">
        <v>72680</v>
      </c>
      <c r="AG199" s="66">
        <v>54172</v>
      </c>
      <c r="AH199" s="65">
        <v>0</v>
      </c>
      <c r="AI199" s="66">
        <v>4650</v>
      </c>
      <c r="AJ199" s="10"/>
      <c r="AK199" s="89">
        <v>111223</v>
      </c>
      <c r="AL199" s="89">
        <v>147018</v>
      </c>
      <c r="AM199" s="89">
        <v>0</v>
      </c>
      <c r="AN199" s="91">
        <v>4650</v>
      </c>
      <c r="AO199" s="93"/>
      <c r="AP199" s="86">
        <v>0.42307648417024546</v>
      </c>
      <c r="AQ199" s="87">
        <v>0.55923557672191138</v>
      </c>
      <c r="AR199" s="87">
        <v>0</v>
      </c>
      <c r="AS199" s="88">
        <v>1.7687939107843175E-2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167701</v>
      </c>
      <c r="E201" s="61">
        <f t="shared" si="15"/>
        <v>40278</v>
      </c>
      <c r="F201" s="10"/>
      <c r="G201" s="90">
        <v>72357</v>
      </c>
      <c r="H201" s="89">
        <v>1068</v>
      </c>
      <c r="I201" s="89">
        <v>3952</v>
      </c>
      <c r="J201" s="91">
        <v>169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49877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127423</v>
      </c>
      <c r="AB201" s="10"/>
      <c r="AC201" s="61">
        <v>5020</v>
      </c>
      <c r="AD201" s="61">
        <v>72526</v>
      </c>
      <c r="AE201" s="65">
        <v>0</v>
      </c>
      <c r="AF201" s="61">
        <v>0</v>
      </c>
      <c r="AG201" s="66">
        <v>49877</v>
      </c>
      <c r="AH201" s="65">
        <v>0</v>
      </c>
      <c r="AI201" s="66">
        <v>0</v>
      </c>
      <c r="AJ201" s="10"/>
      <c r="AK201" s="89">
        <v>77546</v>
      </c>
      <c r="AL201" s="89">
        <v>49877</v>
      </c>
      <c r="AM201" s="89">
        <v>0</v>
      </c>
      <c r="AN201" s="91">
        <v>0</v>
      </c>
      <c r="AO201" s="93"/>
      <c r="AP201" s="86">
        <v>0.46240630646209624</v>
      </c>
      <c r="AQ201" s="87">
        <v>0.29741623484654234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584011</v>
      </c>
      <c r="E202" s="61">
        <f t="shared" si="15"/>
        <v>164894</v>
      </c>
      <c r="F202" s="10"/>
      <c r="G202" s="90">
        <v>252434</v>
      </c>
      <c r="H202" s="89">
        <v>813</v>
      </c>
      <c r="I202" s="89">
        <v>13757</v>
      </c>
      <c r="J202" s="91">
        <v>213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151900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419117</v>
      </c>
      <c r="AB202" s="10"/>
      <c r="AC202" s="61">
        <v>14570</v>
      </c>
      <c r="AD202" s="61">
        <v>252647</v>
      </c>
      <c r="AE202" s="65">
        <v>0</v>
      </c>
      <c r="AF202" s="61">
        <v>0</v>
      </c>
      <c r="AG202" s="66">
        <v>151900</v>
      </c>
      <c r="AH202" s="65">
        <v>0</v>
      </c>
      <c r="AI202" s="66">
        <v>0</v>
      </c>
      <c r="AJ202" s="10"/>
      <c r="AK202" s="89">
        <v>267217</v>
      </c>
      <c r="AL202" s="89">
        <v>151900</v>
      </c>
      <c r="AM202" s="89">
        <v>0</v>
      </c>
      <c r="AN202" s="91">
        <v>0</v>
      </c>
      <c r="AO202" s="93"/>
      <c r="AP202" s="86">
        <v>0.4575547378388421</v>
      </c>
      <c r="AQ202" s="87">
        <v>0.26009784062286501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1903669</v>
      </c>
      <c r="E203" s="94">
        <f>SUM(E184:E202)</f>
        <v>450422</v>
      </c>
      <c r="F203" s="10"/>
      <c r="G203" s="95">
        <f t="shared" ref="G203:Y203" si="16">SUM(G184:G202)</f>
        <v>753382</v>
      </c>
      <c r="H203" s="94">
        <f t="shared" si="16"/>
        <v>21517</v>
      </c>
      <c r="I203" s="94">
        <f t="shared" si="16"/>
        <v>100162</v>
      </c>
      <c r="J203" s="96">
        <f t="shared" si="16"/>
        <v>16369</v>
      </c>
      <c r="K203" s="94">
        <f t="shared" si="16"/>
        <v>23503</v>
      </c>
      <c r="L203" s="94">
        <f t="shared" si="16"/>
        <v>19609</v>
      </c>
      <c r="M203" s="94">
        <f t="shared" si="16"/>
        <v>691</v>
      </c>
      <c r="N203" s="94">
        <f t="shared" si="16"/>
        <v>6483</v>
      </c>
      <c r="O203" s="94">
        <f t="shared" si="16"/>
        <v>4378</v>
      </c>
      <c r="P203" s="94">
        <f t="shared" si="16"/>
        <v>5057</v>
      </c>
      <c r="Q203" s="94">
        <f t="shared" si="16"/>
        <v>6238</v>
      </c>
      <c r="R203" s="94">
        <f t="shared" si="16"/>
        <v>20166</v>
      </c>
      <c r="S203" s="94">
        <f t="shared" si="16"/>
        <v>13707</v>
      </c>
      <c r="T203" s="94">
        <f t="shared" si="16"/>
        <v>4723</v>
      </c>
      <c r="U203" s="96">
        <f t="shared" si="16"/>
        <v>452612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4650</v>
      </c>
      <c r="Z203" s="10"/>
      <c r="AA203" s="97">
        <f>SUM(AA184:AA202)</f>
        <v>1453247</v>
      </c>
      <c r="AB203" s="10"/>
      <c r="AC203" s="94">
        <f t="shared" ref="AC203:AI203" si="17">SUM(AC184:AC202)</f>
        <v>121679</v>
      </c>
      <c r="AD203" s="94">
        <f t="shared" si="17"/>
        <v>769751</v>
      </c>
      <c r="AE203" s="95">
        <f t="shared" si="17"/>
        <v>20166</v>
      </c>
      <c r="AF203" s="94">
        <f t="shared" si="17"/>
        <v>79666</v>
      </c>
      <c r="AG203" s="96">
        <f t="shared" si="17"/>
        <v>457335</v>
      </c>
      <c r="AH203" s="95">
        <f t="shared" si="17"/>
        <v>0</v>
      </c>
      <c r="AI203" s="96">
        <f t="shared" si="17"/>
        <v>4650</v>
      </c>
      <c r="AJ203" s="10"/>
      <c r="AK203" s="94">
        <f>SUM(AK184:AK202)</f>
        <v>891430</v>
      </c>
      <c r="AL203" s="94">
        <f>SUM(AL184:AL202)</f>
        <v>557167</v>
      </c>
      <c r="AM203" s="94">
        <f>SUM(AM184:AM202)</f>
        <v>0</v>
      </c>
      <c r="AN203" s="96">
        <f>SUM(AN184:AN202)</f>
        <v>4650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4313084</v>
      </c>
      <c r="E205" s="89">
        <f>E21+E125+E152</f>
        <v>411214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1948658</v>
      </c>
      <c r="E206" s="89">
        <f>E181+E203</f>
        <v>450422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6261742</v>
      </c>
      <c r="E208" s="89">
        <f>E206+E205</f>
        <v>861636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-69013</v>
      </c>
      <c r="H210" s="89">
        <f t="shared" si="18"/>
        <v>18526</v>
      </c>
      <c r="I210" s="89">
        <f t="shared" si="18"/>
        <v>33207</v>
      </c>
      <c r="J210" s="91">
        <f t="shared" si="18"/>
        <v>20310</v>
      </c>
      <c r="K210" s="89">
        <f t="shared" si="18"/>
        <v>-71572</v>
      </c>
      <c r="L210" s="89">
        <f t="shared" si="18"/>
        <v>39297</v>
      </c>
      <c r="M210" s="89">
        <f t="shared" si="18"/>
        <v>379</v>
      </c>
      <c r="N210" s="89">
        <f t="shared" si="18"/>
        <v>5680</v>
      </c>
      <c r="O210" s="89">
        <f t="shared" si="18"/>
        <v>6710</v>
      </c>
      <c r="P210" s="89">
        <f t="shared" si="18"/>
        <v>1632</v>
      </c>
      <c r="Q210" s="89">
        <f t="shared" si="18"/>
        <v>5841</v>
      </c>
      <c r="R210" s="89">
        <f t="shared" si="18"/>
        <v>17698</v>
      </c>
      <c r="S210" s="89">
        <f t="shared" si="18"/>
        <v>55817</v>
      </c>
      <c r="T210" s="89">
        <f t="shared" si="18"/>
        <v>4138</v>
      </c>
      <c r="U210" s="91">
        <f t="shared" si="18"/>
        <v>223996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3708</v>
      </c>
      <c r="Z210" s="10"/>
      <c r="AA210" s="92">
        <f>AA203+AA181+AA152+AA125+AA21-AA208</f>
        <v>296354</v>
      </c>
      <c r="AB210" s="10"/>
      <c r="AC210" s="61">
        <f t="shared" ref="AC210:AI210" si="19">AC203+AC181+AC152+AC125+AC21-AC208</f>
        <v>51733</v>
      </c>
      <c r="AD210" s="61">
        <f t="shared" si="19"/>
        <v>-48703</v>
      </c>
      <c r="AE210" s="65">
        <f t="shared" si="19"/>
        <v>17698</v>
      </c>
      <c r="AF210" s="61">
        <f t="shared" si="19"/>
        <v>43784</v>
      </c>
      <c r="AG210" s="66">
        <f t="shared" si="19"/>
        <v>228134</v>
      </c>
      <c r="AH210" s="65">
        <f t="shared" si="19"/>
        <v>0</v>
      </c>
      <c r="AI210" s="66">
        <f t="shared" si="19"/>
        <v>3708</v>
      </c>
      <c r="AJ210" s="10"/>
      <c r="AK210" s="89">
        <f>AK203+AK181+AK152+AK125+AK21-AK208</f>
        <v>3030</v>
      </c>
      <c r="AL210" s="89">
        <f>AL203+AL181+AL152+AL125+AL21-AL208</f>
        <v>289616</v>
      </c>
      <c r="AM210" s="89">
        <f>AM203+AM181+AM152+AM125+AM21-AM208</f>
        <v>0</v>
      </c>
      <c r="AN210" s="91">
        <f>AN203+AN181+AN152+AN125+AN21-AN208</f>
        <v>3708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D6" sqref="D6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548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549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550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v>2</v>
      </c>
      <c r="C9" s="40"/>
      <c r="D9" s="47">
        <v>3</v>
      </c>
      <c r="E9" s="47">
        <v>4</v>
      </c>
      <c r="F9" s="40"/>
      <c r="G9" s="48">
        <v>5</v>
      </c>
      <c r="H9" s="47">
        <v>6</v>
      </c>
      <c r="I9" s="47">
        <v>7</v>
      </c>
      <c r="J9" s="49">
        <v>8</v>
      </c>
      <c r="K9" s="47">
        <v>9</v>
      </c>
      <c r="L9" s="47">
        <v>10</v>
      </c>
      <c r="M9" s="47">
        <v>11</v>
      </c>
      <c r="N9" s="47">
        <v>12</v>
      </c>
      <c r="O9" s="47">
        <v>13</v>
      </c>
      <c r="P9" s="47">
        <v>14</v>
      </c>
      <c r="Q9" s="47">
        <v>15</v>
      </c>
      <c r="R9" s="47">
        <v>16</v>
      </c>
      <c r="S9" s="47">
        <v>17</v>
      </c>
      <c r="T9" s="47">
        <v>18</v>
      </c>
      <c r="U9" s="49">
        <v>19</v>
      </c>
      <c r="V9" s="47">
        <v>20</v>
      </c>
      <c r="W9" s="47">
        <v>21</v>
      </c>
      <c r="X9" s="47">
        <v>22</v>
      </c>
      <c r="Y9" s="50">
        <v>23</v>
      </c>
      <c r="Z9" s="40"/>
      <c r="AA9" s="50">
        <v>24</v>
      </c>
      <c r="AB9" s="40"/>
      <c r="AC9" s="47">
        <v>25</v>
      </c>
      <c r="AD9" s="47">
        <v>26</v>
      </c>
      <c r="AE9" s="48">
        <v>27</v>
      </c>
      <c r="AF9" s="47">
        <v>28</v>
      </c>
      <c r="AG9" s="49">
        <v>29</v>
      </c>
      <c r="AH9" s="48">
        <v>30</v>
      </c>
      <c r="AI9" s="49">
        <v>31</v>
      </c>
      <c r="AJ9" s="40"/>
      <c r="AK9" s="47"/>
      <c r="AL9" s="47"/>
      <c r="AM9" s="47"/>
      <c r="AN9" s="49"/>
      <c r="AO9" s="51"/>
      <c r="AP9" s="44"/>
      <c r="AQ9" s="45"/>
      <c r="AR9" s="45"/>
      <c r="AS9" s="46"/>
      <c r="AT9" s="40"/>
    </row>
    <row r="10" spans="1:46" s="128" customFormat="1" x14ac:dyDescent="0.25">
      <c r="A10" s="144" t="s">
        <v>29</v>
      </c>
      <c r="B10" s="128" t="s">
        <v>31</v>
      </c>
      <c r="C10" s="129"/>
      <c r="D10" s="52">
        <v>0</v>
      </c>
      <c r="E10" s="52">
        <v>10500</v>
      </c>
      <c r="F10" s="129"/>
      <c r="G10" s="53">
        <v>0</v>
      </c>
      <c r="H10" s="52">
        <v>0</v>
      </c>
      <c r="I10" s="52">
        <v>0</v>
      </c>
      <c r="J10" s="54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10500</v>
      </c>
      <c r="S10" s="52">
        <v>0</v>
      </c>
      <c r="T10" s="52">
        <v>0</v>
      </c>
      <c r="U10" s="54">
        <v>0</v>
      </c>
      <c r="V10" s="52">
        <v>0</v>
      </c>
      <c r="W10" s="52">
        <v>0</v>
      </c>
      <c r="X10" s="52">
        <v>0</v>
      </c>
      <c r="Y10" s="55">
        <v>0</v>
      </c>
      <c r="Z10" s="129"/>
      <c r="AA10" s="55">
        <v>0</v>
      </c>
      <c r="AB10" s="129"/>
      <c r="AC10" s="52">
        <v>0</v>
      </c>
      <c r="AD10" s="52">
        <v>0</v>
      </c>
      <c r="AE10" s="53">
        <v>10500</v>
      </c>
      <c r="AF10" s="52">
        <v>0</v>
      </c>
      <c r="AG10" s="54">
        <v>0</v>
      </c>
      <c r="AH10" s="53">
        <v>0</v>
      </c>
      <c r="AI10" s="54">
        <v>0</v>
      </c>
      <c r="AJ10" s="129"/>
      <c r="AK10" s="52">
        <v>0</v>
      </c>
      <c r="AL10" s="52">
        <v>10500</v>
      </c>
      <c r="AM10" s="52">
        <v>0</v>
      </c>
      <c r="AN10" s="54">
        <v>0</v>
      </c>
      <c r="AO10" s="56"/>
      <c r="AP10" s="57" t="e">
        <v>#DIV/0!</v>
      </c>
      <c r="AQ10" s="58" t="e">
        <v>#DIV/0!</v>
      </c>
      <c r="AR10" s="58" t="e">
        <v>#DIV/0!</v>
      </c>
      <c r="AS10" s="59" t="e">
        <v>#DIV/0!</v>
      </c>
      <c r="AT10" s="129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>SUM(G14:G20)</f>
        <v>0</v>
      </c>
      <c r="H21" s="94">
        <f t="shared" ref="H21:Y21" si="0">SUM(H14:H20)</f>
        <v>0</v>
      </c>
      <c r="I21" s="94">
        <f t="shared" si="0"/>
        <v>0</v>
      </c>
      <c r="J21" s="96">
        <f t="shared" si="0"/>
        <v>0</v>
      </c>
      <c r="K21" s="94">
        <f t="shared" si="0"/>
        <v>0</v>
      </c>
      <c r="L21" s="94">
        <f t="shared" si="0"/>
        <v>0</v>
      </c>
      <c r="M21" s="94">
        <f t="shared" si="0"/>
        <v>0</v>
      </c>
      <c r="N21" s="94">
        <f t="shared" si="0"/>
        <v>0</v>
      </c>
      <c r="O21" s="94">
        <f t="shared" si="0"/>
        <v>0</v>
      </c>
      <c r="P21" s="94">
        <f t="shared" si="0"/>
        <v>10500</v>
      </c>
      <c r="Q21" s="94">
        <f t="shared" si="0"/>
        <v>0</v>
      </c>
      <c r="R21" s="94">
        <f t="shared" si="0"/>
        <v>10000</v>
      </c>
      <c r="S21" s="94">
        <f t="shared" si="0"/>
        <v>0</v>
      </c>
      <c r="T21" s="94">
        <f t="shared" si="0"/>
        <v>0</v>
      </c>
      <c r="U21" s="96">
        <f t="shared" si="0"/>
        <v>201725</v>
      </c>
      <c r="V21" s="94">
        <f t="shared" si="0"/>
        <v>0</v>
      </c>
      <c r="W21" s="94">
        <f t="shared" si="0"/>
        <v>0</v>
      </c>
      <c r="X21" s="96">
        <f t="shared" si="0"/>
        <v>0</v>
      </c>
      <c r="Y21" s="96">
        <f t="shared" si="0"/>
        <v>0</v>
      </c>
      <c r="Z21" s="10"/>
      <c r="AA21" s="97">
        <f>SUM(AA14:AA20)</f>
        <v>222225</v>
      </c>
      <c r="AB21" s="10"/>
      <c r="AC21" s="94">
        <f t="shared" ref="AC21:AI21" si="1">SUM(AC14:AC20)</f>
        <v>0</v>
      </c>
      <c r="AD21" s="94">
        <f t="shared" si="1"/>
        <v>0</v>
      </c>
      <c r="AE21" s="95">
        <f t="shared" si="1"/>
        <v>10000</v>
      </c>
      <c r="AF21" s="94">
        <f t="shared" si="1"/>
        <v>10500</v>
      </c>
      <c r="AG21" s="96">
        <f t="shared" si="1"/>
        <v>201725</v>
      </c>
      <c r="AH21" s="95">
        <f t="shared" si="1"/>
        <v>0</v>
      </c>
      <c r="AI21" s="96">
        <f t="shared" si="1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v>29</v>
      </c>
      <c r="F24" s="10"/>
      <c r="G24" s="90">
        <v>1161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826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1987</v>
      </c>
      <c r="AB24" s="10"/>
      <c r="AC24" s="61">
        <v>0</v>
      </c>
      <c r="AD24" s="61">
        <v>1161</v>
      </c>
      <c r="AE24" s="65">
        <v>0</v>
      </c>
      <c r="AF24" s="61">
        <v>0</v>
      </c>
      <c r="AG24" s="66">
        <v>826</v>
      </c>
      <c r="AH24" s="65">
        <v>0</v>
      </c>
      <c r="AI24" s="66">
        <v>0</v>
      </c>
      <c r="AJ24" s="10"/>
      <c r="AK24" s="89">
        <v>1161</v>
      </c>
      <c r="AL24" s="89">
        <v>826</v>
      </c>
      <c r="AM24" s="89">
        <v>0</v>
      </c>
      <c r="AN24" s="91">
        <v>0</v>
      </c>
      <c r="AO24" s="93"/>
      <c r="AP24" s="86">
        <v>0.5758928571428571</v>
      </c>
      <c r="AQ24" s="87">
        <v>0.40972222222222221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v>0</v>
      </c>
      <c r="F26" s="10"/>
      <c r="G26" s="90">
        <v>0</v>
      </c>
      <c r="H26" s="89">
        <v>0</v>
      </c>
      <c r="I26" s="89">
        <v>4417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3247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4417</v>
      </c>
      <c r="AD26" s="61">
        <v>0</v>
      </c>
      <c r="AE26" s="65">
        <v>0</v>
      </c>
      <c r="AF26" s="61">
        <v>0</v>
      </c>
      <c r="AG26" s="66">
        <v>3247</v>
      </c>
      <c r="AH26" s="65">
        <v>0</v>
      </c>
      <c r="AI26" s="66">
        <v>0</v>
      </c>
      <c r="AJ26" s="10"/>
      <c r="AK26" s="89">
        <v>4417</v>
      </c>
      <c r="AL26" s="89">
        <v>3247</v>
      </c>
      <c r="AM26" s="89">
        <v>0</v>
      </c>
      <c r="AN26" s="91">
        <v>0</v>
      </c>
      <c r="AO26" s="93"/>
      <c r="AP26" s="86">
        <v>0.57633089770354906</v>
      </c>
      <c r="AQ26" s="87">
        <v>0.42366910229645094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v>0</v>
      </c>
      <c r="F27" s="10"/>
      <c r="G27" s="90">
        <v>0</v>
      </c>
      <c r="H27" s="89">
        <v>0</v>
      </c>
      <c r="I27" s="89">
        <v>7376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5420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7376</v>
      </c>
      <c r="AD27" s="61">
        <v>0</v>
      </c>
      <c r="AE27" s="65">
        <v>0</v>
      </c>
      <c r="AF27" s="61">
        <v>0</v>
      </c>
      <c r="AG27" s="66">
        <v>5420</v>
      </c>
      <c r="AH27" s="65">
        <v>0</v>
      </c>
      <c r="AI27" s="66">
        <v>0</v>
      </c>
      <c r="AJ27" s="10"/>
      <c r="AK27" s="89">
        <v>7376</v>
      </c>
      <c r="AL27" s="89">
        <v>5420</v>
      </c>
      <c r="AM27" s="89">
        <v>0</v>
      </c>
      <c r="AN27" s="91">
        <v>0</v>
      </c>
      <c r="AO27" s="93"/>
      <c r="AP27" s="86">
        <v>0.5764301344170053</v>
      </c>
      <c r="AQ27" s="87">
        <v>0.4235698655829947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v>0</v>
      </c>
      <c r="F31" s="10"/>
      <c r="G31" s="90">
        <v>1967</v>
      </c>
      <c r="H31" s="89">
        <v>0</v>
      </c>
      <c r="I31" s="89">
        <v>0</v>
      </c>
      <c r="J31" s="91">
        <v>0</v>
      </c>
      <c r="K31" s="89">
        <v>1446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1967</v>
      </c>
      <c r="AE31" s="65">
        <v>0</v>
      </c>
      <c r="AF31" s="61">
        <v>1446</v>
      </c>
      <c r="AG31" s="66">
        <v>0</v>
      </c>
      <c r="AH31" s="65">
        <v>0</v>
      </c>
      <c r="AI31" s="66">
        <v>0</v>
      </c>
      <c r="AJ31" s="10"/>
      <c r="AK31" s="89">
        <v>1967</v>
      </c>
      <c r="AL31" s="89">
        <v>1446</v>
      </c>
      <c r="AM31" s="89">
        <v>0</v>
      </c>
      <c r="AN31" s="91">
        <v>0</v>
      </c>
      <c r="AO31" s="93"/>
      <c r="AP31" s="86">
        <v>0.57632581306768238</v>
      </c>
      <c r="AQ31" s="87">
        <v>0.42367418693231762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v>230</v>
      </c>
      <c r="F32" s="10"/>
      <c r="G32" s="90">
        <v>0</v>
      </c>
      <c r="H32" s="89">
        <v>0</v>
      </c>
      <c r="I32" s="89">
        <v>5522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1065</v>
      </c>
      <c r="T32" s="89">
        <v>0</v>
      </c>
      <c r="U32" s="91">
        <v>2763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9350</v>
      </c>
      <c r="AB32" s="10"/>
      <c r="AC32" s="61">
        <v>5522</v>
      </c>
      <c r="AD32" s="61">
        <v>0</v>
      </c>
      <c r="AE32" s="65">
        <v>0</v>
      </c>
      <c r="AF32" s="61">
        <v>1065</v>
      </c>
      <c r="AG32" s="66">
        <v>2763</v>
      </c>
      <c r="AH32" s="65">
        <v>0</v>
      </c>
      <c r="AI32" s="66">
        <v>0</v>
      </c>
      <c r="AJ32" s="10"/>
      <c r="AK32" s="89">
        <v>5522</v>
      </c>
      <c r="AL32" s="89">
        <v>3828</v>
      </c>
      <c r="AM32" s="89">
        <v>0</v>
      </c>
      <c r="AN32" s="91">
        <v>0</v>
      </c>
      <c r="AO32" s="93"/>
      <c r="AP32" s="86">
        <v>0.57640918580375788</v>
      </c>
      <c r="AQ32" s="87">
        <v>0.39958246346555326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v>82</v>
      </c>
      <c r="F34" s="10"/>
      <c r="G34" s="90">
        <v>0</v>
      </c>
      <c r="H34" s="89">
        <v>0</v>
      </c>
      <c r="I34" s="89">
        <v>1967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379</v>
      </c>
      <c r="T34" s="89">
        <v>0</v>
      </c>
      <c r="U34" s="91">
        <v>985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3331</v>
      </c>
      <c r="AB34" s="10"/>
      <c r="AC34" s="61">
        <v>1967</v>
      </c>
      <c r="AD34" s="61">
        <v>0</v>
      </c>
      <c r="AE34" s="65">
        <v>0</v>
      </c>
      <c r="AF34" s="61">
        <v>379</v>
      </c>
      <c r="AG34" s="66">
        <v>985</v>
      </c>
      <c r="AH34" s="65">
        <v>0</v>
      </c>
      <c r="AI34" s="66">
        <v>0</v>
      </c>
      <c r="AJ34" s="10"/>
      <c r="AK34" s="89">
        <v>1967</v>
      </c>
      <c r="AL34" s="89">
        <v>1364</v>
      </c>
      <c r="AM34" s="89">
        <v>0</v>
      </c>
      <c r="AN34" s="91">
        <v>0</v>
      </c>
      <c r="AO34" s="93"/>
      <c r="AP34" s="86">
        <v>0.57632581306768238</v>
      </c>
      <c r="AQ34" s="87">
        <v>0.3996484031643715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v>43</v>
      </c>
      <c r="F36" s="10"/>
      <c r="G36" s="90">
        <v>1748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1242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2990</v>
      </c>
      <c r="AB36" s="10"/>
      <c r="AC36" s="61">
        <v>0</v>
      </c>
      <c r="AD36" s="61">
        <v>1748</v>
      </c>
      <c r="AE36" s="65">
        <v>0</v>
      </c>
      <c r="AF36" s="61">
        <v>0</v>
      </c>
      <c r="AG36" s="66">
        <v>1242</v>
      </c>
      <c r="AH36" s="65">
        <v>0</v>
      </c>
      <c r="AI36" s="66">
        <v>0</v>
      </c>
      <c r="AJ36" s="10"/>
      <c r="AK36" s="89">
        <v>1748</v>
      </c>
      <c r="AL36" s="89">
        <v>1242</v>
      </c>
      <c r="AM36" s="89">
        <v>0</v>
      </c>
      <c r="AN36" s="91">
        <v>0</v>
      </c>
      <c r="AO36" s="93"/>
      <c r="AP36" s="86">
        <v>0.57632706890867125</v>
      </c>
      <c r="AQ36" s="87">
        <v>0.40949554896142432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v>1154</v>
      </c>
      <c r="F37" s="10"/>
      <c r="G37" s="90">
        <v>48944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34811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83755</v>
      </c>
      <c r="AB37" s="10"/>
      <c r="AC37" s="61">
        <v>0</v>
      </c>
      <c r="AD37" s="61">
        <v>48944</v>
      </c>
      <c r="AE37" s="65">
        <v>0</v>
      </c>
      <c r="AF37" s="61">
        <v>0</v>
      </c>
      <c r="AG37" s="66">
        <v>34811</v>
      </c>
      <c r="AH37" s="65">
        <v>0</v>
      </c>
      <c r="AI37" s="66">
        <v>0</v>
      </c>
      <c r="AJ37" s="10"/>
      <c r="AK37" s="89">
        <v>48944</v>
      </c>
      <c r="AL37" s="89">
        <v>34811</v>
      </c>
      <c r="AM37" s="89">
        <v>0</v>
      </c>
      <c r="AN37" s="91">
        <v>0</v>
      </c>
      <c r="AO37" s="93"/>
      <c r="AP37" s="86">
        <v>0.57642888268616987</v>
      </c>
      <c r="AQ37" s="87">
        <v>0.40998009633843291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v>196</v>
      </c>
      <c r="F38" s="10"/>
      <c r="G38" s="90">
        <v>3613</v>
      </c>
      <c r="H38" s="89">
        <v>0</v>
      </c>
      <c r="I38" s="89">
        <v>4657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5883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14153</v>
      </c>
      <c r="AB38" s="10"/>
      <c r="AC38" s="61">
        <v>4657</v>
      </c>
      <c r="AD38" s="61">
        <v>3613</v>
      </c>
      <c r="AE38" s="65">
        <v>0</v>
      </c>
      <c r="AF38" s="61">
        <v>0</v>
      </c>
      <c r="AG38" s="66">
        <v>5883</v>
      </c>
      <c r="AH38" s="65">
        <v>0</v>
      </c>
      <c r="AI38" s="66">
        <v>0</v>
      </c>
      <c r="AJ38" s="10"/>
      <c r="AK38" s="89">
        <v>8270</v>
      </c>
      <c r="AL38" s="89">
        <v>5883</v>
      </c>
      <c r="AM38" s="89">
        <v>0</v>
      </c>
      <c r="AN38" s="91">
        <v>0</v>
      </c>
      <c r="AO38" s="93"/>
      <c r="AP38" s="86">
        <v>0.57634678374799642</v>
      </c>
      <c r="AQ38" s="87">
        <v>0.40999372778590842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v>522</v>
      </c>
      <c r="F39" s="10"/>
      <c r="G39" s="90">
        <v>19299</v>
      </c>
      <c r="H39" s="89">
        <v>0</v>
      </c>
      <c r="I39" s="89">
        <v>2790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15710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37799</v>
      </c>
      <c r="AB39" s="10"/>
      <c r="AC39" s="61">
        <v>2790</v>
      </c>
      <c r="AD39" s="61">
        <v>19299</v>
      </c>
      <c r="AE39" s="65">
        <v>0</v>
      </c>
      <c r="AF39" s="61">
        <v>0</v>
      </c>
      <c r="AG39" s="66">
        <v>15710</v>
      </c>
      <c r="AH39" s="65">
        <v>0</v>
      </c>
      <c r="AI39" s="66">
        <v>0</v>
      </c>
      <c r="AJ39" s="10"/>
      <c r="AK39" s="89">
        <v>22089</v>
      </c>
      <c r="AL39" s="89">
        <v>15710</v>
      </c>
      <c r="AM39" s="89">
        <v>0</v>
      </c>
      <c r="AN39" s="91">
        <v>0</v>
      </c>
      <c r="AO39" s="93"/>
      <c r="AP39" s="86">
        <v>0.57642023955533517</v>
      </c>
      <c r="AQ39" s="87">
        <v>0.40995798648260745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v>674</v>
      </c>
      <c r="F40" s="10"/>
      <c r="G40" s="90">
        <v>28609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20348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48957</v>
      </c>
      <c r="AB40" s="10"/>
      <c r="AC40" s="61">
        <v>0</v>
      </c>
      <c r="AD40" s="61">
        <v>28609</v>
      </c>
      <c r="AE40" s="65">
        <v>0</v>
      </c>
      <c r="AF40" s="61">
        <v>0</v>
      </c>
      <c r="AG40" s="66">
        <v>20348</v>
      </c>
      <c r="AH40" s="65">
        <v>0</v>
      </c>
      <c r="AI40" s="66">
        <v>0</v>
      </c>
      <c r="AJ40" s="10"/>
      <c r="AK40" s="89">
        <v>28609</v>
      </c>
      <c r="AL40" s="89">
        <v>20348</v>
      </c>
      <c r="AM40" s="89">
        <v>0</v>
      </c>
      <c r="AN40" s="91">
        <v>0</v>
      </c>
      <c r="AO40" s="93"/>
      <c r="AP40" s="86">
        <v>0.57643408353649939</v>
      </c>
      <c r="AQ40" s="87">
        <v>0.40998569442485544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v>314</v>
      </c>
      <c r="F41" s="10"/>
      <c r="G41" s="90">
        <v>13277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9442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22719</v>
      </c>
      <c r="AB41" s="10"/>
      <c r="AC41" s="61">
        <v>0</v>
      </c>
      <c r="AD41" s="61">
        <v>13277</v>
      </c>
      <c r="AE41" s="65">
        <v>0</v>
      </c>
      <c r="AF41" s="61">
        <v>0</v>
      </c>
      <c r="AG41" s="66">
        <v>9442</v>
      </c>
      <c r="AH41" s="65">
        <v>0</v>
      </c>
      <c r="AI41" s="66">
        <v>0</v>
      </c>
      <c r="AJ41" s="10"/>
      <c r="AK41" s="89">
        <v>13277</v>
      </c>
      <c r="AL41" s="89">
        <v>9442</v>
      </c>
      <c r="AM41" s="89">
        <v>0</v>
      </c>
      <c r="AN41" s="91">
        <v>0</v>
      </c>
      <c r="AO41" s="93"/>
      <c r="AP41" s="86">
        <v>0.57643381235618463</v>
      </c>
      <c r="AQ41" s="87">
        <v>0.40993357356835847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v>188</v>
      </c>
      <c r="F42" s="10"/>
      <c r="G42" s="90">
        <v>7951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5656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13607</v>
      </c>
      <c r="AB42" s="10"/>
      <c r="AC42" s="61">
        <v>0</v>
      </c>
      <c r="AD42" s="61">
        <v>7951</v>
      </c>
      <c r="AE42" s="65">
        <v>0</v>
      </c>
      <c r="AF42" s="61">
        <v>0</v>
      </c>
      <c r="AG42" s="66">
        <v>5656</v>
      </c>
      <c r="AH42" s="65">
        <v>0</v>
      </c>
      <c r="AI42" s="66">
        <v>0</v>
      </c>
      <c r="AJ42" s="10"/>
      <c r="AK42" s="89">
        <v>7951</v>
      </c>
      <c r="AL42" s="89">
        <v>5656</v>
      </c>
      <c r="AM42" s="89">
        <v>0</v>
      </c>
      <c r="AN42" s="91">
        <v>0</v>
      </c>
      <c r="AO42" s="93"/>
      <c r="AP42" s="86">
        <v>0.57636824936571218</v>
      </c>
      <c r="AQ42" s="87">
        <v>0.41000362450163103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v>0</v>
      </c>
      <c r="F44" s="10"/>
      <c r="G44" s="90">
        <v>0</v>
      </c>
      <c r="H44" s="89">
        <v>0</v>
      </c>
      <c r="I44" s="89">
        <v>1967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1446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1967</v>
      </c>
      <c r="AD44" s="61">
        <v>0</v>
      </c>
      <c r="AE44" s="65">
        <v>0</v>
      </c>
      <c r="AF44" s="61">
        <v>0</v>
      </c>
      <c r="AG44" s="66">
        <v>1446</v>
      </c>
      <c r="AH44" s="65">
        <v>0</v>
      </c>
      <c r="AI44" s="66">
        <v>0</v>
      </c>
      <c r="AJ44" s="10"/>
      <c r="AK44" s="89">
        <v>1967</v>
      </c>
      <c r="AL44" s="89">
        <v>1446</v>
      </c>
      <c r="AM44" s="89">
        <v>0</v>
      </c>
      <c r="AN44" s="91">
        <v>0</v>
      </c>
      <c r="AO44" s="93"/>
      <c r="AP44" s="86">
        <v>0.57632581306768238</v>
      </c>
      <c r="AQ44" s="87">
        <v>0.42367418693231762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v>1</v>
      </c>
      <c r="F45" s="10"/>
      <c r="G45" s="90">
        <v>1964</v>
      </c>
      <c r="H45" s="89">
        <v>0</v>
      </c>
      <c r="I45" s="89">
        <v>0</v>
      </c>
      <c r="J45" s="91">
        <v>0</v>
      </c>
      <c r="K45" s="89">
        <v>1447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3412</v>
      </c>
      <c r="AB45" s="10"/>
      <c r="AC45" s="61">
        <v>0</v>
      </c>
      <c r="AD45" s="61">
        <v>1964</v>
      </c>
      <c r="AE45" s="65">
        <v>0</v>
      </c>
      <c r="AF45" s="61">
        <v>1447</v>
      </c>
      <c r="AG45" s="66">
        <v>1</v>
      </c>
      <c r="AH45" s="65">
        <v>0</v>
      </c>
      <c r="AI45" s="66">
        <v>0</v>
      </c>
      <c r="AJ45" s="10"/>
      <c r="AK45" s="89">
        <v>1964</v>
      </c>
      <c r="AL45" s="89">
        <v>1448</v>
      </c>
      <c r="AM45" s="89">
        <v>0</v>
      </c>
      <c r="AN45" s="91">
        <v>0</v>
      </c>
      <c r="AO45" s="93"/>
      <c r="AP45" s="86">
        <v>0.57544682097861122</v>
      </c>
      <c r="AQ45" s="87">
        <v>0.4242601816583651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v>0</v>
      </c>
      <c r="F50" s="10"/>
      <c r="G50" s="90">
        <v>57643</v>
      </c>
      <c r="H50" s="89">
        <v>0</v>
      </c>
      <c r="I50" s="89">
        <v>0</v>
      </c>
      <c r="J50" s="91">
        <v>0</v>
      </c>
      <c r="K50" s="89">
        <v>42357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57643</v>
      </c>
      <c r="AE50" s="65">
        <v>0</v>
      </c>
      <c r="AF50" s="61">
        <v>42357</v>
      </c>
      <c r="AG50" s="66">
        <v>0</v>
      </c>
      <c r="AH50" s="65">
        <v>0</v>
      </c>
      <c r="AI50" s="66">
        <v>0</v>
      </c>
      <c r="AJ50" s="10"/>
      <c r="AK50" s="89">
        <v>57643</v>
      </c>
      <c r="AL50" s="89">
        <v>42357</v>
      </c>
      <c r="AM50" s="89">
        <v>0</v>
      </c>
      <c r="AN50" s="91">
        <v>0</v>
      </c>
      <c r="AO50" s="93"/>
      <c r="AP50" s="86">
        <v>0.57643</v>
      </c>
      <c r="AQ50" s="87">
        <v>0.42357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v>0</v>
      </c>
      <c r="F51" s="10"/>
      <c r="G51" s="90">
        <v>16997</v>
      </c>
      <c r="H51" s="89">
        <v>0</v>
      </c>
      <c r="I51" s="89">
        <v>0</v>
      </c>
      <c r="J51" s="91">
        <v>0</v>
      </c>
      <c r="K51" s="89">
        <v>12490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16997</v>
      </c>
      <c r="AE51" s="65">
        <v>0</v>
      </c>
      <c r="AF51" s="61">
        <v>12490</v>
      </c>
      <c r="AG51" s="66">
        <v>0</v>
      </c>
      <c r="AH51" s="65">
        <v>0</v>
      </c>
      <c r="AI51" s="66">
        <v>0</v>
      </c>
      <c r="AJ51" s="10"/>
      <c r="AK51" s="89">
        <v>16997</v>
      </c>
      <c r="AL51" s="89">
        <v>12490</v>
      </c>
      <c r="AM51" s="89">
        <v>0</v>
      </c>
      <c r="AN51" s="91">
        <v>0</v>
      </c>
      <c r="AO51" s="93"/>
      <c r="AP51" s="86">
        <v>0.57642350866483538</v>
      </c>
      <c r="AQ51" s="87">
        <v>0.42357649133516467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v>0</v>
      </c>
      <c r="F52" s="10"/>
      <c r="G52" s="90">
        <v>7868</v>
      </c>
      <c r="H52" s="89">
        <v>0</v>
      </c>
      <c r="I52" s="89">
        <v>0</v>
      </c>
      <c r="J52" s="91">
        <v>0</v>
      </c>
      <c r="K52" s="89">
        <v>5783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7868</v>
      </c>
      <c r="AE52" s="65">
        <v>0</v>
      </c>
      <c r="AF52" s="61">
        <v>5783</v>
      </c>
      <c r="AG52" s="66">
        <v>0</v>
      </c>
      <c r="AH52" s="65">
        <v>0</v>
      </c>
      <c r="AI52" s="66">
        <v>0</v>
      </c>
      <c r="AJ52" s="10"/>
      <c r="AK52" s="89">
        <v>7868</v>
      </c>
      <c r="AL52" s="89">
        <v>5783</v>
      </c>
      <c r="AM52" s="89">
        <v>0</v>
      </c>
      <c r="AN52" s="91">
        <v>0</v>
      </c>
      <c r="AO52" s="93"/>
      <c r="AP52" s="86">
        <v>0.57636803164603323</v>
      </c>
      <c r="AQ52" s="87">
        <v>0.42363196835396671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v>0</v>
      </c>
      <c r="F55" s="10"/>
      <c r="G55" s="90">
        <v>5901</v>
      </c>
      <c r="H55" s="89">
        <v>0</v>
      </c>
      <c r="I55" s="89">
        <v>0</v>
      </c>
      <c r="J55" s="91">
        <v>0</v>
      </c>
      <c r="K55" s="89">
        <v>4337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5901</v>
      </c>
      <c r="AE55" s="65">
        <v>0</v>
      </c>
      <c r="AF55" s="61">
        <v>4337</v>
      </c>
      <c r="AG55" s="66">
        <v>0</v>
      </c>
      <c r="AH55" s="65">
        <v>0</v>
      </c>
      <c r="AI55" s="66">
        <v>0</v>
      </c>
      <c r="AJ55" s="10"/>
      <c r="AK55" s="89">
        <v>5901</v>
      </c>
      <c r="AL55" s="89">
        <v>4337</v>
      </c>
      <c r="AM55" s="89">
        <v>0</v>
      </c>
      <c r="AN55" s="91">
        <v>0</v>
      </c>
      <c r="AO55" s="93"/>
      <c r="AP55" s="86">
        <v>0.57638210588005467</v>
      </c>
      <c r="AQ55" s="87">
        <v>0.42361789411994533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v>5719</v>
      </c>
      <c r="F59" s="10"/>
      <c r="G59" s="90">
        <v>137828</v>
      </c>
      <c r="H59" s="89">
        <v>0</v>
      </c>
      <c r="I59" s="89">
        <v>0</v>
      </c>
      <c r="J59" s="91">
        <v>0</v>
      </c>
      <c r="K59" s="89">
        <v>26586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68973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233387</v>
      </c>
      <c r="AB59" s="10"/>
      <c r="AC59" s="61">
        <v>0</v>
      </c>
      <c r="AD59" s="61">
        <v>137828</v>
      </c>
      <c r="AE59" s="65">
        <v>0</v>
      </c>
      <c r="AF59" s="61">
        <v>26586</v>
      </c>
      <c r="AG59" s="66">
        <v>68973</v>
      </c>
      <c r="AH59" s="65">
        <v>0</v>
      </c>
      <c r="AI59" s="66">
        <v>0</v>
      </c>
      <c r="AJ59" s="10"/>
      <c r="AK59" s="89">
        <v>137828</v>
      </c>
      <c r="AL59" s="89">
        <v>95559</v>
      </c>
      <c r="AM59" s="89">
        <v>0</v>
      </c>
      <c r="AN59" s="91">
        <v>0</v>
      </c>
      <c r="AO59" s="93"/>
      <c r="AP59" s="86">
        <v>0.57643053708397107</v>
      </c>
      <c r="AQ59" s="87">
        <v>0.399651200722692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v>30</v>
      </c>
      <c r="F60" s="10"/>
      <c r="G60" s="90">
        <v>706</v>
      </c>
      <c r="H60" s="89">
        <v>0</v>
      </c>
      <c r="I60" s="89">
        <v>0</v>
      </c>
      <c r="J60" s="91">
        <v>0</v>
      </c>
      <c r="K60" s="89">
        <v>136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353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1195</v>
      </c>
      <c r="AB60" s="10"/>
      <c r="AC60" s="61">
        <v>0</v>
      </c>
      <c r="AD60" s="61">
        <v>706</v>
      </c>
      <c r="AE60" s="65">
        <v>0</v>
      </c>
      <c r="AF60" s="61">
        <v>136</v>
      </c>
      <c r="AG60" s="66">
        <v>353</v>
      </c>
      <c r="AH60" s="65">
        <v>0</v>
      </c>
      <c r="AI60" s="66">
        <v>0</v>
      </c>
      <c r="AJ60" s="10"/>
      <c r="AK60" s="89">
        <v>706</v>
      </c>
      <c r="AL60" s="89">
        <v>489</v>
      </c>
      <c r="AM60" s="89">
        <v>0</v>
      </c>
      <c r="AN60" s="91">
        <v>0</v>
      </c>
      <c r="AO60" s="93"/>
      <c r="AP60" s="86">
        <v>0.57632653061224492</v>
      </c>
      <c r="AQ60" s="87">
        <v>0.39918367346938777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v>82</v>
      </c>
      <c r="F61" s="10"/>
      <c r="G61" s="90">
        <v>1967</v>
      </c>
      <c r="H61" s="89">
        <v>0</v>
      </c>
      <c r="I61" s="89">
        <v>0</v>
      </c>
      <c r="J61" s="91">
        <v>0</v>
      </c>
      <c r="K61" s="89">
        <v>379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985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3331</v>
      </c>
      <c r="AB61" s="10"/>
      <c r="AC61" s="61">
        <v>0</v>
      </c>
      <c r="AD61" s="61">
        <v>1967</v>
      </c>
      <c r="AE61" s="65">
        <v>0</v>
      </c>
      <c r="AF61" s="61">
        <v>379</v>
      </c>
      <c r="AG61" s="66">
        <v>985</v>
      </c>
      <c r="AH61" s="65">
        <v>0</v>
      </c>
      <c r="AI61" s="66">
        <v>0</v>
      </c>
      <c r="AJ61" s="10"/>
      <c r="AK61" s="89">
        <v>1967</v>
      </c>
      <c r="AL61" s="89">
        <v>1364</v>
      </c>
      <c r="AM61" s="89">
        <v>0</v>
      </c>
      <c r="AN61" s="91">
        <v>0</v>
      </c>
      <c r="AO61" s="93"/>
      <c r="AP61" s="86">
        <v>0.57632581306768238</v>
      </c>
      <c r="AQ61" s="87">
        <v>0.3996484031643715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v>4784</v>
      </c>
      <c r="F64" s="10"/>
      <c r="G64" s="90">
        <v>115287</v>
      </c>
      <c r="H64" s="89">
        <v>0</v>
      </c>
      <c r="I64" s="89">
        <v>0</v>
      </c>
      <c r="J64" s="91">
        <v>0</v>
      </c>
      <c r="K64" s="89">
        <v>0</v>
      </c>
      <c r="L64" s="89">
        <v>22238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57691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195216</v>
      </c>
      <c r="AB64" s="10"/>
      <c r="AC64" s="61">
        <v>0</v>
      </c>
      <c r="AD64" s="61">
        <v>115287</v>
      </c>
      <c r="AE64" s="65">
        <v>0</v>
      </c>
      <c r="AF64" s="61">
        <v>22238</v>
      </c>
      <c r="AG64" s="66">
        <v>57691</v>
      </c>
      <c r="AH64" s="65">
        <v>0</v>
      </c>
      <c r="AI64" s="66">
        <v>0</v>
      </c>
      <c r="AJ64" s="10"/>
      <c r="AK64" s="89">
        <v>115287</v>
      </c>
      <c r="AL64" s="89">
        <v>79929</v>
      </c>
      <c r="AM64" s="89">
        <v>0</v>
      </c>
      <c r="AN64" s="91">
        <v>0</v>
      </c>
      <c r="AO64" s="93"/>
      <c r="AP64" s="86">
        <v>0.57643500000000003</v>
      </c>
      <c r="AQ64" s="87">
        <v>0.39964499999999997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v>395</v>
      </c>
      <c r="F65" s="10"/>
      <c r="G65" s="90">
        <v>9482</v>
      </c>
      <c r="H65" s="89">
        <v>0</v>
      </c>
      <c r="I65" s="89">
        <v>0</v>
      </c>
      <c r="J65" s="91">
        <v>0</v>
      </c>
      <c r="K65" s="89">
        <v>0</v>
      </c>
      <c r="L65" s="89">
        <v>1828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4745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16055</v>
      </c>
      <c r="AB65" s="10"/>
      <c r="AC65" s="61">
        <v>0</v>
      </c>
      <c r="AD65" s="61">
        <v>9482</v>
      </c>
      <c r="AE65" s="65">
        <v>0</v>
      </c>
      <c r="AF65" s="61">
        <v>1828</v>
      </c>
      <c r="AG65" s="66">
        <v>4745</v>
      </c>
      <c r="AH65" s="65">
        <v>0</v>
      </c>
      <c r="AI65" s="66">
        <v>0</v>
      </c>
      <c r="AJ65" s="10"/>
      <c r="AK65" s="89">
        <v>9482</v>
      </c>
      <c r="AL65" s="89">
        <v>6573</v>
      </c>
      <c r="AM65" s="89">
        <v>0</v>
      </c>
      <c r="AN65" s="91">
        <v>0</v>
      </c>
      <c r="AO65" s="93"/>
      <c r="AP65" s="86">
        <v>0.57641337386018232</v>
      </c>
      <c r="AQ65" s="87">
        <v>0.39957446808510638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v>8</v>
      </c>
      <c r="F67" s="10"/>
      <c r="G67" s="90">
        <v>271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192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463</v>
      </c>
      <c r="AB67" s="10"/>
      <c r="AC67" s="61">
        <v>0</v>
      </c>
      <c r="AD67" s="61">
        <v>271</v>
      </c>
      <c r="AE67" s="65">
        <v>0</v>
      </c>
      <c r="AF67" s="61">
        <v>0</v>
      </c>
      <c r="AG67" s="66">
        <v>192</v>
      </c>
      <c r="AH67" s="65">
        <v>0</v>
      </c>
      <c r="AI67" s="66">
        <v>0</v>
      </c>
      <c r="AJ67" s="10"/>
      <c r="AK67" s="89">
        <v>271</v>
      </c>
      <c r="AL67" s="89">
        <v>192</v>
      </c>
      <c r="AM67" s="89">
        <v>0</v>
      </c>
      <c r="AN67" s="91">
        <v>0</v>
      </c>
      <c r="AO67" s="93"/>
      <c r="AP67" s="86">
        <v>0.57537154989384287</v>
      </c>
      <c r="AQ67" s="87">
        <v>0.40764331210191085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v>81</v>
      </c>
      <c r="F70" s="10"/>
      <c r="G70" s="90">
        <v>3406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2422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5828</v>
      </c>
      <c r="AB70" s="10"/>
      <c r="AC70" s="61">
        <v>0</v>
      </c>
      <c r="AD70" s="61">
        <v>3406</v>
      </c>
      <c r="AE70" s="65">
        <v>0</v>
      </c>
      <c r="AF70" s="61">
        <v>0</v>
      </c>
      <c r="AG70" s="66">
        <v>2422</v>
      </c>
      <c r="AH70" s="65">
        <v>0</v>
      </c>
      <c r="AI70" s="66">
        <v>0</v>
      </c>
      <c r="AJ70" s="10"/>
      <c r="AK70" s="89">
        <v>3406</v>
      </c>
      <c r="AL70" s="89">
        <v>2422</v>
      </c>
      <c r="AM70" s="89">
        <v>0</v>
      </c>
      <c r="AN70" s="91">
        <v>0</v>
      </c>
      <c r="AO70" s="93"/>
      <c r="AP70" s="86">
        <v>0.57640886782873579</v>
      </c>
      <c r="AQ70" s="87">
        <v>0.40988322897275342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v>172</v>
      </c>
      <c r="F71" s="10"/>
      <c r="G71" s="90">
        <v>0</v>
      </c>
      <c r="H71" s="89">
        <v>0</v>
      </c>
      <c r="I71" s="89">
        <v>4127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795</v>
      </c>
      <c r="T71" s="89">
        <v>0</v>
      </c>
      <c r="U71" s="91">
        <v>2067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6989</v>
      </c>
      <c r="AB71" s="10"/>
      <c r="AC71" s="61">
        <v>4127</v>
      </c>
      <c r="AD71" s="61">
        <v>0</v>
      </c>
      <c r="AE71" s="65">
        <v>0</v>
      </c>
      <c r="AF71" s="61">
        <v>795</v>
      </c>
      <c r="AG71" s="66">
        <v>2067</v>
      </c>
      <c r="AH71" s="65">
        <v>0</v>
      </c>
      <c r="AI71" s="66">
        <v>0</v>
      </c>
      <c r="AJ71" s="10"/>
      <c r="AK71" s="89">
        <v>4127</v>
      </c>
      <c r="AL71" s="89">
        <v>2862</v>
      </c>
      <c r="AM71" s="89">
        <v>0</v>
      </c>
      <c r="AN71" s="91">
        <v>0</v>
      </c>
      <c r="AO71" s="93"/>
      <c r="AP71" s="86">
        <v>0.57631615696131822</v>
      </c>
      <c r="AQ71" s="87">
        <v>0.39966485127775453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v>38</v>
      </c>
      <c r="F73" s="10"/>
      <c r="G73" s="90">
        <v>1567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1113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2680</v>
      </c>
      <c r="AB73" s="10"/>
      <c r="AC73" s="61">
        <v>0</v>
      </c>
      <c r="AD73" s="61">
        <v>1567</v>
      </c>
      <c r="AE73" s="65">
        <v>0</v>
      </c>
      <c r="AF73" s="61">
        <v>0</v>
      </c>
      <c r="AG73" s="66">
        <v>1113</v>
      </c>
      <c r="AH73" s="65">
        <v>0</v>
      </c>
      <c r="AI73" s="66">
        <v>0</v>
      </c>
      <c r="AJ73" s="10"/>
      <c r="AK73" s="89">
        <v>1567</v>
      </c>
      <c r="AL73" s="89">
        <v>1113</v>
      </c>
      <c r="AM73" s="89">
        <v>0</v>
      </c>
      <c r="AN73" s="91">
        <v>0</v>
      </c>
      <c r="AO73" s="93"/>
      <c r="AP73" s="86">
        <v>0.57652685798381165</v>
      </c>
      <c r="AQ73" s="87">
        <v>0.40949227373068431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v>38</v>
      </c>
      <c r="F74" s="10"/>
      <c r="G74" s="90">
        <v>1605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1143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2748</v>
      </c>
      <c r="AB74" s="10"/>
      <c r="AC74" s="61">
        <v>0</v>
      </c>
      <c r="AD74" s="61">
        <v>1605</v>
      </c>
      <c r="AE74" s="65">
        <v>0</v>
      </c>
      <c r="AF74" s="61">
        <v>0</v>
      </c>
      <c r="AG74" s="66">
        <v>1143</v>
      </c>
      <c r="AH74" s="65">
        <v>0</v>
      </c>
      <c r="AI74" s="66">
        <v>0</v>
      </c>
      <c r="AJ74" s="10"/>
      <c r="AK74" s="89">
        <v>1605</v>
      </c>
      <c r="AL74" s="89">
        <v>1143</v>
      </c>
      <c r="AM74" s="89">
        <v>0</v>
      </c>
      <c r="AN74" s="91">
        <v>0</v>
      </c>
      <c r="AO74" s="93"/>
      <c r="AP74" s="86">
        <v>0.57609475951184497</v>
      </c>
      <c r="AQ74" s="87">
        <v>0.4102656137832017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v>38</v>
      </c>
      <c r="F75" s="10"/>
      <c r="G75" s="90">
        <v>1527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1086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2613</v>
      </c>
      <c r="AB75" s="10"/>
      <c r="AC75" s="61">
        <v>0</v>
      </c>
      <c r="AD75" s="61">
        <v>1527</v>
      </c>
      <c r="AE75" s="65">
        <v>0</v>
      </c>
      <c r="AF75" s="61">
        <v>0</v>
      </c>
      <c r="AG75" s="66">
        <v>1086</v>
      </c>
      <c r="AH75" s="65">
        <v>0</v>
      </c>
      <c r="AI75" s="66">
        <v>0</v>
      </c>
      <c r="AJ75" s="10"/>
      <c r="AK75" s="89">
        <v>1527</v>
      </c>
      <c r="AL75" s="89">
        <v>1086</v>
      </c>
      <c r="AM75" s="89">
        <v>0</v>
      </c>
      <c r="AN75" s="91">
        <v>0</v>
      </c>
      <c r="AO75" s="93"/>
      <c r="AP75" s="86">
        <v>0.57600905318747642</v>
      </c>
      <c r="AQ75" s="87">
        <v>0.40965673330818558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v>0</v>
      </c>
      <c r="F76" s="10"/>
      <c r="G76" s="90">
        <v>4417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3247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4417</v>
      </c>
      <c r="AE76" s="65">
        <v>0</v>
      </c>
      <c r="AF76" s="61">
        <v>3247</v>
      </c>
      <c r="AG76" s="66">
        <v>0</v>
      </c>
      <c r="AH76" s="65">
        <v>0</v>
      </c>
      <c r="AI76" s="66">
        <v>0</v>
      </c>
      <c r="AJ76" s="10"/>
      <c r="AK76" s="89">
        <v>4417</v>
      </c>
      <c r="AL76" s="89">
        <v>3247</v>
      </c>
      <c r="AM76" s="89">
        <v>0</v>
      </c>
      <c r="AN76" s="91">
        <v>0</v>
      </c>
      <c r="AO76" s="93"/>
      <c r="AP76" s="86">
        <v>0.57633089770354906</v>
      </c>
      <c r="AQ76" s="87">
        <v>0.42366910229645094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v>0</v>
      </c>
      <c r="F81" s="10"/>
      <c r="G81" s="90">
        <v>12681</v>
      </c>
      <c r="H81" s="89">
        <v>0</v>
      </c>
      <c r="I81" s="89">
        <v>0</v>
      </c>
      <c r="J81" s="91">
        <v>0</v>
      </c>
      <c r="K81" s="89">
        <v>9319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12681</v>
      </c>
      <c r="AE81" s="65">
        <v>0</v>
      </c>
      <c r="AF81" s="61">
        <v>9319</v>
      </c>
      <c r="AG81" s="66">
        <v>0</v>
      </c>
      <c r="AH81" s="65">
        <v>0</v>
      </c>
      <c r="AI81" s="66">
        <v>0</v>
      </c>
      <c r="AJ81" s="10"/>
      <c r="AK81" s="89">
        <v>12681</v>
      </c>
      <c r="AL81" s="89">
        <v>9319</v>
      </c>
      <c r="AM81" s="89">
        <v>0</v>
      </c>
      <c r="AN81" s="91">
        <v>0</v>
      </c>
      <c r="AO81" s="93"/>
      <c r="AP81" s="86">
        <v>0.57640909090909087</v>
      </c>
      <c r="AQ81" s="87">
        <v>0.42359090909090907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v>0</v>
      </c>
      <c r="F85" s="10"/>
      <c r="G85" s="90">
        <v>23705</v>
      </c>
      <c r="H85" s="89">
        <v>0</v>
      </c>
      <c r="I85" s="89">
        <v>0</v>
      </c>
      <c r="J85" s="91">
        <v>0</v>
      </c>
      <c r="K85" s="89">
        <v>17420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23705</v>
      </c>
      <c r="AE85" s="65">
        <v>0</v>
      </c>
      <c r="AF85" s="61">
        <v>17420</v>
      </c>
      <c r="AG85" s="66">
        <v>0</v>
      </c>
      <c r="AH85" s="65">
        <v>0</v>
      </c>
      <c r="AI85" s="66">
        <v>0</v>
      </c>
      <c r="AJ85" s="10"/>
      <c r="AK85" s="89">
        <v>23705</v>
      </c>
      <c r="AL85" s="89">
        <v>17420</v>
      </c>
      <c r="AM85" s="89">
        <v>0</v>
      </c>
      <c r="AN85" s="91">
        <v>0</v>
      </c>
      <c r="AO85" s="93"/>
      <c r="AP85" s="86">
        <v>0.57641337386018232</v>
      </c>
      <c r="AQ85" s="87">
        <v>0.42358662613981762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v>0</v>
      </c>
      <c r="F86" s="10"/>
      <c r="G86" s="90">
        <v>9835</v>
      </c>
      <c r="H86" s="89">
        <v>0</v>
      </c>
      <c r="I86" s="89">
        <v>0</v>
      </c>
      <c r="J86" s="91">
        <v>0</v>
      </c>
      <c r="K86" s="89">
        <v>7229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9835</v>
      </c>
      <c r="AE86" s="65">
        <v>0</v>
      </c>
      <c r="AF86" s="61">
        <v>7229</v>
      </c>
      <c r="AG86" s="66">
        <v>0</v>
      </c>
      <c r="AH86" s="65">
        <v>0</v>
      </c>
      <c r="AI86" s="66">
        <v>0</v>
      </c>
      <c r="AJ86" s="10"/>
      <c r="AK86" s="89">
        <v>9835</v>
      </c>
      <c r="AL86" s="89">
        <v>7229</v>
      </c>
      <c r="AM86" s="89">
        <v>0</v>
      </c>
      <c r="AN86" s="91">
        <v>0</v>
      </c>
      <c r="AO86" s="93"/>
      <c r="AP86" s="86">
        <v>0.57635958743553684</v>
      </c>
      <c r="AQ86" s="87">
        <v>0.42364041256446322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v>0</v>
      </c>
      <c r="F88" s="10"/>
      <c r="G88" s="90">
        <v>47837</v>
      </c>
      <c r="H88" s="89">
        <v>28821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56332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28821</v>
      </c>
      <c r="AD88" s="61">
        <v>47837</v>
      </c>
      <c r="AE88" s="65">
        <v>0</v>
      </c>
      <c r="AF88" s="61">
        <v>0</v>
      </c>
      <c r="AG88" s="66">
        <v>56332</v>
      </c>
      <c r="AH88" s="65">
        <v>0</v>
      </c>
      <c r="AI88" s="66">
        <v>0</v>
      </c>
      <c r="AJ88" s="10"/>
      <c r="AK88" s="89">
        <v>76658</v>
      </c>
      <c r="AL88" s="89">
        <v>56332</v>
      </c>
      <c r="AM88" s="89">
        <v>0</v>
      </c>
      <c r="AN88" s="91">
        <v>0</v>
      </c>
      <c r="AO88" s="93"/>
      <c r="AP88" s="86">
        <v>0.5764192796450861</v>
      </c>
      <c r="AQ88" s="87">
        <v>0.4235807203549139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v>137</v>
      </c>
      <c r="F89" s="10"/>
      <c r="G89" s="90">
        <v>5764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4099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9863</v>
      </c>
      <c r="AB89" s="10"/>
      <c r="AC89" s="61">
        <v>0</v>
      </c>
      <c r="AD89" s="61">
        <v>5764</v>
      </c>
      <c r="AE89" s="65">
        <v>0</v>
      </c>
      <c r="AF89" s="61">
        <v>0</v>
      </c>
      <c r="AG89" s="66">
        <v>4099</v>
      </c>
      <c r="AH89" s="65">
        <v>0</v>
      </c>
      <c r="AI89" s="66">
        <v>0</v>
      </c>
      <c r="AJ89" s="10"/>
      <c r="AK89" s="89">
        <v>5764</v>
      </c>
      <c r="AL89" s="89">
        <v>4099</v>
      </c>
      <c r="AM89" s="89">
        <v>0</v>
      </c>
      <c r="AN89" s="91">
        <v>0</v>
      </c>
      <c r="AO89" s="93"/>
      <c r="AP89" s="86">
        <v>0.57640000000000002</v>
      </c>
      <c r="AQ89" s="87">
        <v>0.40989999999999999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v>175</v>
      </c>
      <c r="F90" s="10"/>
      <c r="G90" s="90">
        <v>7376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5245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12621</v>
      </c>
      <c r="AB90" s="10"/>
      <c r="AC90" s="61">
        <v>0</v>
      </c>
      <c r="AD90" s="61">
        <v>7376</v>
      </c>
      <c r="AE90" s="65">
        <v>0</v>
      </c>
      <c r="AF90" s="61">
        <v>0</v>
      </c>
      <c r="AG90" s="66">
        <v>5245</v>
      </c>
      <c r="AH90" s="65">
        <v>0</v>
      </c>
      <c r="AI90" s="66">
        <v>0</v>
      </c>
      <c r="AJ90" s="10"/>
      <c r="AK90" s="89">
        <v>7376</v>
      </c>
      <c r="AL90" s="89">
        <v>5245</v>
      </c>
      <c r="AM90" s="89">
        <v>0</v>
      </c>
      <c r="AN90" s="91">
        <v>0</v>
      </c>
      <c r="AO90" s="93"/>
      <c r="AP90" s="86">
        <v>0.5764301344170053</v>
      </c>
      <c r="AQ90" s="87">
        <v>0.40989371678649578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v>105</v>
      </c>
      <c r="F91" s="10"/>
      <c r="G91" s="90">
        <v>4417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3142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7559</v>
      </c>
      <c r="AB91" s="10"/>
      <c r="AC91" s="61">
        <v>0</v>
      </c>
      <c r="AD91" s="61">
        <v>4417</v>
      </c>
      <c r="AE91" s="65">
        <v>0</v>
      </c>
      <c r="AF91" s="61">
        <v>0</v>
      </c>
      <c r="AG91" s="66">
        <v>3142</v>
      </c>
      <c r="AH91" s="65">
        <v>0</v>
      </c>
      <c r="AI91" s="66">
        <v>0</v>
      </c>
      <c r="AJ91" s="10"/>
      <c r="AK91" s="89">
        <v>4417</v>
      </c>
      <c r="AL91" s="89">
        <v>3142</v>
      </c>
      <c r="AM91" s="89">
        <v>0</v>
      </c>
      <c r="AN91" s="91">
        <v>0</v>
      </c>
      <c r="AO91" s="93"/>
      <c r="AP91" s="86">
        <v>0.57633089770354906</v>
      </c>
      <c r="AQ91" s="87">
        <v>0.40996868475991649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v>140</v>
      </c>
      <c r="F93" s="10"/>
      <c r="G93" s="90">
        <v>5897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4193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10090</v>
      </c>
      <c r="AB93" s="10"/>
      <c r="AC93" s="61">
        <v>0</v>
      </c>
      <c r="AD93" s="61">
        <v>5897</v>
      </c>
      <c r="AE93" s="65">
        <v>0</v>
      </c>
      <c r="AF93" s="61">
        <v>0</v>
      </c>
      <c r="AG93" s="66">
        <v>4193</v>
      </c>
      <c r="AH93" s="65">
        <v>0</v>
      </c>
      <c r="AI93" s="66">
        <v>0</v>
      </c>
      <c r="AJ93" s="10"/>
      <c r="AK93" s="89">
        <v>5897</v>
      </c>
      <c r="AL93" s="89">
        <v>4193</v>
      </c>
      <c r="AM93" s="89">
        <v>0</v>
      </c>
      <c r="AN93" s="91">
        <v>0</v>
      </c>
      <c r="AO93" s="93"/>
      <c r="AP93" s="86">
        <v>0.57644183773216029</v>
      </c>
      <c r="AQ93" s="87">
        <v>0.40987292277614856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v>8</v>
      </c>
      <c r="F97" s="10"/>
      <c r="G97" s="90">
        <v>271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192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463</v>
      </c>
      <c r="AB97" s="10"/>
      <c r="AC97" s="61">
        <v>0</v>
      </c>
      <c r="AD97" s="61">
        <v>271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89">
        <v>271</v>
      </c>
      <c r="AL97" s="89">
        <v>192</v>
      </c>
      <c r="AM97" s="89">
        <v>0</v>
      </c>
      <c r="AN97" s="91">
        <v>0</v>
      </c>
      <c r="AO97" s="93"/>
      <c r="AP97" s="86">
        <v>0.57537154989384287</v>
      </c>
      <c r="AQ97" s="87">
        <v>0.40764331210191085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v>47</v>
      </c>
      <c r="F99" s="10"/>
      <c r="G99" s="90">
        <v>1967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1400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3367</v>
      </c>
      <c r="AB99" s="10"/>
      <c r="AC99" s="61">
        <v>0</v>
      </c>
      <c r="AD99" s="61">
        <v>1967</v>
      </c>
      <c r="AE99" s="65">
        <v>0</v>
      </c>
      <c r="AF99" s="61">
        <v>0</v>
      </c>
      <c r="AG99" s="66">
        <v>1400</v>
      </c>
      <c r="AH99" s="65">
        <v>0</v>
      </c>
      <c r="AI99" s="66">
        <v>0</v>
      </c>
      <c r="AJ99" s="10"/>
      <c r="AK99" s="89">
        <v>1967</v>
      </c>
      <c r="AL99" s="89">
        <v>1400</v>
      </c>
      <c r="AM99" s="89">
        <v>0</v>
      </c>
      <c r="AN99" s="91">
        <v>0</v>
      </c>
      <c r="AO99" s="93"/>
      <c r="AP99" s="86">
        <v>0.57615700058582309</v>
      </c>
      <c r="AQ99" s="87">
        <v>0.41007615700058581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v>0</v>
      </c>
      <c r="F100" s="10"/>
      <c r="G100" s="90">
        <v>240699</v>
      </c>
      <c r="H100" s="89">
        <v>29390</v>
      </c>
      <c r="I100" s="89">
        <v>89623</v>
      </c>
      <c r="J100" s="91">
        <v>0</v>
      </c>
      <c r="K100" s="89">
        <v>87606</v>
      </c>
      <c r="L100" s="89">
        <v>104007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72705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119013</v>
      </c>
      <c r="AD100" s="61">
        <v>240699</v>
      </c>
      <c r="AE100" s="65">
        <v>0</v>
      </c>
      <c r="AF100" s="61">
        <v>264318</v>
      </c>
      <c r="AG100" s="66">
        <v>0</v>
      </c>
      <c r="AH100" s="65">
        <v>0</v>
      </c>
      <c r="AI100" s="66">
        <v>0</v>
      </c>
      <c r="AJ100" s="10"/>
      <c r="AK100" s="89">
        <v>359712</v>
      </c>
      <c r="AL100" s="89">
        <v>264318</v>
      </c>
      <c r="AM100" s="89">
        <v>0</v>
      </c>
      <c r="AN100" s="91">
        <v>0</v>
      </c>
      <c r="AO100" s="93"/>
      <c r="AP100" s="86">
        <v>0.57643382529686071</v>
      </c>
      <c r="AQ100" s="87">
        <v>0.42356617470313929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v>0</v>
      </c>
      <c r="F101" s="10"/>
      <c r="G101" s="90">
        <v>62110</v>
      </c>
      <c r="H101" s="89">
        <v>7583</v>
      </c>
      <c r="I101" s="89">
        <v>23126</v>
      </c>
      <c r="J101" s="91">
        <v>0</v>
      </c>
      <c r="K101" s="89">
        <v>22607</v>
      </c>
      <c r="L101" s="89">
        <v>26839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18762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30709</v>
      </c>
      <c r="AD101" s="61">
        <v>62110</v>
      </c>
      <c r="AE101" s="65">
        <v>0</v>
      </c>
      <c r="AF101" s="61">
        <v>68208</v>
      </c>
      <c r="AG101" s="66">
        <v>0</v>
      </c>
      <c r="AH101" s="65">
        <v>0</v>
      </c>
      <c r="AI101" s="66">
        <v>0</v>
      </c>
      <c r="AJ101" s="10"/>
      <c r="AK101" s="89">
        <v>92819</v>
      </c>
      <c r="AL101" s="89">
        <v>68208</v>
      </c>
      <c r="AM101" s="89">
        <v>0</v>
      </c>
      <c r="AN101" s="91">
        <v>0</v>
      </c>
      <c r="AO101" s="93"/>
      <c r="AP101" s="86">
        <v>0.57641886143317578</v>
      </c>
      <c r="AQ101" s="87">
        <v>0.42358113856682422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v>0</v>
      </c>
      <c r="F102" s="10"/>
      <c r="G102" s="90">
        <v>79818</v>
      </c>
      <c r="H102" s="89">
        <v>9746</v>
      </c>
      <c r="I102" s="89">
        <v>29719</v>
      </c>
      <c r="J102" s="91">
        <v>0</v>
      </c>
      <c r="K102" s="89">
        <v>29051</v>
      </c>
      <c r="L102" s="89">
        <v>34490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24109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39465</v>
      </c>
      <c r="AD102" s="61">
        <v>79818</v>
      </c>
      <c r="AE102" s="65">
        <v>0</v>
      </c>
      <c r="AF102" s="61">
        <v>87650</v>
      </c>
      <c r="AG102" s="66">
        <v>0</v>
      </c>
      <c r="AH102" s="65">
        <v>0</v>
      </c>
      <c r="AI102" s="66">
        <v>0</v>
      </c>
      <c r="AJ102" s="10"/>
      <c r="AK102" s="89">
        <v>119283</v>
      </c>
      <c r="AL102" s="89">
        <v>87650</v>
      </c>
      <c r="AM102" s="89">
        <v>0</v>
      </c>
      <c r="AN102" s="91">
        <v>0</v>
      </c>
      <c r="AO102" s="93"/>
      <c r="AP102" s="86">
        <v>0.5764329517283372</v>
      </c>
      <c r="AQ102" s="87">
        <v>0.4235670482716628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v>0</v>
      </c>
      <c r="F103" s="10"/>
      <c r="G103" s="90">
        <v>51349</v>
      </c>
      <c r="H103" s="89">
        <v>6270</v>
      </c>
      <c r="I103" s="89">
        <v>19119</v>
      </c>
      <c r="J103" s="91">
        <v>0</v>
      </c>
      <c r="K103" s="89">
        <v>18690</v>
      </c>
      <c r="L103" s="89">
        <v>22188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15511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25389</v>
      </c>
      <c r="AD103" s="61">
        <v>51349</v>
      </c>
      <c r="AE103" s="65">
        <v>0</v>
      </c>
      <c r="AF103" s="61">
        <v>56389</v>
      </c>
      <c r="AG103" s="66">
        <v>0</v>
      </c>
      <c r="AH103" s="65">
        <v>0</v>
      </c>
      <c r="AI103" s="66">
        <v>0</v>
      </c>
      <c r="AJ103" s="10"/>
      <c r="AK103" s="89">
        <v>76738</v>
      </c>
      <c r="AL103" s="89">
        <v>56389</v>
      </c>
      <c r="AM103" s="89">
        <v>0</v>
      </c>
      <c r="AN103" s="91">
        <v>0</v>
      </c>
      <c r="AO103" s="93"/>
      <c r="AP103" s="86">
        <v>0.57642702081471076</v>
      </c>
      <c r="AQ103" s="87">
        <v>0.42357297918528924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v>0</v>
      </c>
      <c r="F105" s="10"/>
      <c r="G105" s="90">
        <v>1315</v>
      </c>
      <c r="H105" s="89">
        <v>159</v>
      </c>
      <c r="I105" s="89">
        <v>490</v>
      </c>
      <c r="J105" s="91">
        <v>0</v>
      </c>
      <c r="K105" s="89">
        <v>480</v>
      </c>
      <c r="L105" s="89">
        <v>570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398</v>
      </c>
      <c r="T105" s="89">
        <v>0</v>
      </c>
      <c r="U105" s="91">
        <v>2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649</v>
      </c>
      <c r="AD105" s="61">
        <v>1315</v>
      </c>
      <c r="AE105" s="65">
        <v>0</v>
      </c>
      <c r="AF105" s="61">
        <v>1448</v>
      </c>
      <c r="AG105" s="66">
        <v>2</v>
      </c>
      <c r="AH105" s="65">
        <v>0</v>
      </c>
      <c r="AI105" s="66">
        <v>0</v>
      </c>
      <c r="AJ105" s="10"/>
      <c r="AK105" s="89">
        <v>1964</v>
      </c>
      <c r="AL105" s="89">
        <v>1450</v>
      </c>
      <c r="AM105" s="89">
        <v>0</v>
      </c>
      <c r="AN105" s="91">
        <v>0</v>
      </c>
      <c r="AO105" s="93"/>
      <c r="AP105" s="86">
        <v>0.57527826596367893</v>
      </c>
      <c r="AQ105" s="87">
        <v>0.42472173403632102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551</v>
      </c>
      <c r="C108" s="10"/>
      <c r="D108" s="89">
        <v>985</v>
      </c>
      <c r="E108" s="61"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v>571</v>
      </c>
      <c r="F111" s="10"/>
      <c r="G111" s="90">
        <v>24209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17220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41429</v>
      </c>
      <c r="AB111" s="10"/>
      <c r="AC111" s="61">
        <v>0</v>
      </c>
      <c r="AD111" s="61">
        <v>24209</v>
      </c>
      <c r="AE111" s="65">
        <v>0</v>
      </c>
      <c r="AF111" s="61">
        <v>0</v>
      </c>
      <c r="AG111" s="66">
        <v>17220</v>
      </c>
      <c r="AH111" s="65">
        <v>0</v>
      </c>
      <c r="AI111" s="66">
        <v>0</v>
      </c>
      <c r="AJ111" s="10"/>
      <c r="AK111" s="89">
        <v>24209</v>
      </c>
      <c r="AL111" s="89">
        <v>17220</v>
      </c>
      <c r="AM111" s="89">
        <v>0</v>
      </c>
      <c r="AN111" s="91">
        <v>0</v>
      </c>
      <c r="AO111" s="93"/>
      <c r="AP111" s="86">
        <v>0.57640476190476186</v>
      </c>
      <c r="AQ111" s="87">
        <v>0.41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v>47</v>
      </c>
      <c r="F112" s="10"/>
      <c r="G112" s="90">
        <v>1965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1401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3366</v>
      </c>
      <c r="AB112" s="10"/>
      <c r="AC112" s="61">
        <v>0</v>
      </c>
      <c r="AD112" s="61">
        <v>1965</v>
      </c>
      <c r="AE112" s="65">
        <v>0</v>
      </c>
      <c r="AF112" s="61">
        <v>0</v>
      </c>
      <c r="AG112" s="66">
        <v>1401</v>
      </c>
      <c r="AH112" s="65">
        <v>0</v>
      </c>
      <c r="AI112" s="66">
        <v>0</v>
      </c>
      <c r="AJ112" s="10"/>
      <c r="AK112" s="89">
        <v>1965</v>
      </c>
      <c r="AL112" s="89">
        <v>1401</v>
      </c>
      <c r="AM112" s="89">
        <v>0</v>
      </c>
      <c r="AN112" s="91">
        <v>0</v>
      </c>
      <c r="AO112" s="93"/>
      <c r="AP112" s="86">
        <v>0.5757398183416349</v>
      </c>
      <c r="AQ112" s="87">
        <v>0.41048930559624963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v>782</v>
      </c>
      <c r="F113" s="10"/>
      <c r="G113" s="90">
        <v>33124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23559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56683</v>
      </c>
      <c r="AB113" s="10"/>
      <c r="AC113" s="61">
        <v>0</v>
      </c>
      <c r="AD113" s="61">
        <v>33124</v>
      </c>
      <c r="AE113" s="65">
        <v>0</v>
      </c>
      <c r="AF113" s="61">
        <v>0</v>
      </c>
      <c r="AG113" s="66">
        <v>23559</v>
      </c>
      <c r="AH113" s="65">
        <v>0</v>
      </c>
      <c r="AI113" s="66">
        <v>0</v>
      </c>
      <c r="AJ113" s="10"/>
      <c r="AK113" s="89">
        <v>33124</v>
      </c>
      <c r="AL113" s="89">
        <v>23559</v>
      </c>
      <c r="AM113" s="89">
        <v>0</v>
      </c>
      <c r="AN113" s="91">
        <v>0</v>
      </c>
      <c r="AO113" s="93"/>
      <c r="AP113" s="86">
        <v>0.57642042982685116</v>
      </c>
      <c r="AQ113" s="87">
        <v>0.40997128687026885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v>912</v>
      </c>
      <c r="F114" s="10"/>
      <c r="G114" s="90">
        <v>38656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27494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66150</v>
      </c>
      <c r="AB114" s="10"/>
      <c r="AC114" s="61">
        <v>0</v>
      </c>
      <c r="AD114" s="61">
        <v>38656</v>
      </c>
      <c r="AE114" s="65">
        <v>0</v>
      </c>
      <c r="AF114" s="61">
        <v>0</v>
      </c>
      <c r="AG114" s="66">
        <v>27494</v>
      </c>
      <c r="AH114" s="65">
        <v>0</v>
      </c>
      <c r="AI114" s="66">
        <v>0</v>
      </c>
      <c r="AJ114" s="10"/>
      <c r="AK114" s="89">
        <v>38656</v>
      </c>
      <c r="AL114" s="89">
        <v>27494</v>
      </c>
      <c r="AM114" s="89">
        <v>0</v>
      </c>
      <c r="AN114" s="91">
        <v>0</v>
      </c>
      <c r="AO114" s="93"/>
      <c r="AP114" s="86">
        <v>0.57642181861560948</v>
      </c>
      <c r="AQ114" s="87">
        <v>0.40997882556440307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v>742</v>
      </c>
      <c r="F115" s="10"/>
      <c r="G115" s="90">
        <v>31414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22342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53756</v>
      </c>
      <c r="AB115" s="10"/>
      <c r="AC115" s="61">
        <v>0</v>
      </c>
      <c r="AD115" s="61">
        <v>31414</v>
      </c>
      <c r="AE115" s="65">
        <v>0</v>
      </c>
      <c r="AF115" s="61">
        <v>0</v>
      </c>
      <c r="AG115" s="66">
        <v>22342</v>
      </c>
      <c r="AH115" s="65">
        <v>0</v>
      </c>
      <c r="AI115" s="66">
        <v>0</v>
      </c>
      <c r="AJ115" s="10"/>
      <c r="AK115" s="89">
        <v>31414</v>
      </c>
      <c r="AL115" s="89">
        <v>22342</v>
      </c>
      <c r="AM115" s="89">
        <v>0</v>
      </c>
      <c r="AN115" s="91">
        <v>0</v>
      </c>
      <c r="AO115" s="93"/>
      <c r="AP115" s="86">
        <v>0.57642482292928177</v>
      </c>
      <c r="AQ115" s="87">
        <v>0.40995999853205622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v>178</v>
      </c>
      <c r="F117" s="10"/>
      <c r="G117" s="90">
        <v>7490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5332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12822</v>
      </c>
      <c r="AB117" s="10"/>
      <c r="AC117" s="61">
        <v>0</v>
      </c>
      <c r="AD117" s="61">
        <v>7490</v>
      </c>
      <c r="AE117" s="65">
        <v>0</v>
      </c>
      <c r="AF117" s="61">
        <v>0</v>
      </c>
      <c r="AG117" s="66">
        <v>5332</v>
      </c>
      <c r="AH117" s="65">
        <v>0</v>
      </c>
      <c r="AI117" s="66">
        <v>0</v>
      </c>
      <c r="AJ117" s="10"/>
      <c r="AK117" s="89">
        <v>7490</v>
      </c>
      <c r="AL117" s="89">
        <v>5332</v>
      </c>
      <c r="AM117" s="89">
        <v>0</v>
      </c>
      <c r="AN117" s="91">
        <v>0</v>
      </c>
      <c r="AO117" s="93"/>
      <c r="AP117" s="86">
        <v>0.57615384615384613</v>
      </c>
      <c r="AQ117" s="87">
        <v>0.41015384615384615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v>175</v>
      </c>
      <c r="F118" s="10"/>
      <c r="G118" s="90">
        <v>0</v>
      </c>
      <c r="H118" s="89">
        <v>0</v>
      </c>
      <c r="I118" s="89">
        <v>4197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809</v>
      </c>
      <c r="T118" s="89">
        <v>0</v>
      </c>
      <c r="U118" s="91">
        <v>2100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7106</v>
      </c>
      <c r="AB118" s="10"/>
      <c r="AC118" s="61">
        <v>4197</v>
      </c>
      <c r="AD118" s="61">
        <v>0</v>
      </c>
      <c r="AE118" s="65">
        <v>0</v>
      </c>
      <c r="AF118" s="61">
        <v>809</v>
      </c>
      <c r="AG118" s="66">
        <v>2100</v>
      </c>
      <c r="AH118" s="65">
        <v>0</v>
      </c>
      <c r="AI118" s="66">
        <v>0</v>
      </c>
      <c r="AJ118" s="10"/>
      <c r="AK118" s="89">
        <v>4197</v>
      </c>
      <c r="AL118" s="89">
        <v>2909</v>
      </c>
      <c r="AM118" s="89">
        <v>0</v>
      </c>
      <c r="AN118" s="91">
        <v>0</v>
      </c>
      <c r="AO118" s="93"/>
      <c r="AP118" s="86">
        <v>0.57643180881747014</v>
      </c>
      <c r="AQ118" s="87">
        <v>0.39953303117703615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v>291</v>
      </c>
      <c r="F119" s="10"/>
      <c r="G119" s="90">
        <v>0</v>
      </c>
      <c r="H119" s="89">
        <v>0</v>
      </c>
      <c r="I119" s="89">
        <v>7007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1351</v>
      </c>
      <c r="T119" s="89">
        <v>0</v>
      </c>
      <c r="U119" s="91">
        <v>3507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11865</v>
      </c>
      <c r="AB119" s="10"/>
      <c r="AC119" s="61">
        <v>7007</v>
      </c>
      <c r="AD119" s="61">
        <v>0</v>
      </c>
      <c r="AE119" s="65">
        <v>0</v>
      </c>
      <c r="AF119" s="61">
        <v>1351</v>
      </c>
      <c r="AG119" s="66">
        <v>3507</v>
      </c>
      <c r="AH119" s="65">
        <v>0</v>
      </c>
      <c r="AI119" s="66">
        <v>0</v>
      </c>
      <c r="AJ119" s="10"/>
      <c r="AK119" s="89">
        <v>7007</v>
      </c>
      <c r="AL119" s="89">
        <v>4858</v>
      </c>
      <c r="AM119" s="89">
        <v>0</v>
      </c>
      <c r="AN119" s="91">
        <v>0</v>
      </c>
      <c r="AO119" s="93"/>
      <c r="AP119" s="86">
        <v>0.57642316551497208</v>
      </c>
      <c r="AQ119" s="87">
        <v>0.39963803882856203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v>3</v>
      </c>
      <c r="F121" s="10"/>
      <c r="G121" s="90">
        <v>132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101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233</v>
      </c>
      <c r="AB121" s="10"/>
      <c r="AC121" s="61">
        <v>0</v>
      </c>
      <c r="AD121" s="61">
        <v>132</v>
      </c>
      <c r="AE121" s="65">
        <v>0</v>
      </c>
      <c r="AF121" s="61">
        <v>0</v>
      </c>
      <c r="AG121" s="66">
        <v>101</v>
      </c>
      <c r="AH121" s="65">
        <v>0</v>
      </c>
      <c r="AI121" s="66">
        <v>0</v>
      </c>
      <c r="AJ121" s="10"/>
      <c r="AK121" s="89">
        <v>132</v>
      </c>
      <c r="AL121" s="89">
        <v>101</v>
      </c>
      <c r="AM121" s="89">
        <v>0</v>
      </c>
      <c r="AN121" s="91">
        <v>0</v>
      </c>
      <c r="AO121" s="93"/>
      <c r="AP121" s="86">
        <v>0.55932203389830504</v>
      </c>
      <c r="AQ121" s="87">
        <v>0.42796610169491528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v>865</v>
      </c>
      <c r="F122" s="10"/>
      <c r="G122" s="90">
        <v>36622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26045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62667</v>
      </c>
      <c r="AB122" s="10"/>
      <c r="AC122" s="61">
        <v>0</v>
      </c>
      <c r="AD122" s="61">
        <v>36622</v>
      </c>
      <c r="AE122" s="65">
        <v>0</v>
      </c>
      <c r="AF122" s="61">
        <v>0</v>
      </c>
      <c r="AG122" s="66">
        <v>26045</v>
      </c>
      <c r="AH122" s="65">
        <v>0</v>
      </c>
      <c r="AI122" s="66">
        <v>0</v>
      </c>
      <c r="AJ122" s="10"/>
      <c r="AK122" s="89">
        <v>36622</v>
      </c>
      <c r="AL122" s="89">
        <v>26045</v>
      </c>
      <c r="AM122" s="89">
        <v>0</v>
      </c>
      <c r="AN122" s="91">
        <v>0</v>
      </c>
      <c r="AO122" s="93"/>
      <c r="AP122" s="86">
        <v>0.57643392306239372</v>
      </c>
      <c r="AQ122" s="87">
        <v>0.40995089088963044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v>518</v>
      </c>
      <c r="F123" s="10"/>
      <c r="G123" s="90">
        <v>21935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15600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37535</v>
      </c>
      <c r="AB123" s="10"/>
      <c r="AC123" s="61">
        <v>0</v>
      </c>
      <c r="AD123" s="61">
        <v>21935</v>
      </c>
      <c r="AE123" s="65">
        <v>0</v>
      </c>
      <c r="AF123" s="61">
        <v>0</v>
      </c>
      <c r="AG123" s="66">
        <v>15600</v>
      </c>
      <c r="AH123" s="65">
        <v>0</v>
      </c>
      <c r="AI123" s="66">
        <v>0</v>
      </c>
      <c r="AJ123" s="10"/>
      <c r="AK123" s="89">
        <v>21935</v>
      </c>
      <c r="AL123" s="89">
        <v>15600</v>
      </c>
      <c r="AM123" s="89">
        <v>0</v>
      </c>
      <c r="AN123" s="91">
        <v>0</v>
      </c>
      <c r="AO123" s="93"/>
      <c r="AP123" s="86">
        <v>0.57643286994455101</v>
      </c>
      <c r="AQ123" s="87">
        <v>0.40995453709300189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20514</v>
      </c>
      <c r="F125" s="10"/>
      <c r="G125" s="95">
        <f>SUM(G24:G124)</f>
        <v>1245593</v>
      </c>
      <c r="H125" s="94">
        <f>SUM(H24:H124)</f>
        <v>81969</v>
      </c>
      <c r="I125" s="94">
        <f t="shared" ref="I125:Y125" si="2">SUM(I24:I124)</f>
        <v>206104</v>
      </c>
      <c r="J125" s="96">
        <f t="shared" si="2"/>
        <v>0</v>
      </c>
      <c r="K125" s="94">
        <f t="shared" si="2"/>
        <v>628294</v>
      </c>
      <c r="L125" s="94">
        <f t="shared" si="2"/>
        <v>287441</v>
      </c>
      <c r="M125" s="94">
        <f t="shared" si="2"/>
        <v>0</v>
      </c>
      <c r="N125" s="94">
        <f t="shared" si="2"/>
        <v>0</v>
      </c>
      <c r="O125" s="94">
        <f t="shared" si="2"/>
        <v>0</v>
      </c>
      <c r="P125" s="94">
        <f t="shared" si="2"/>
        <v>16043</v>
      </c>
      <c r="Q125" s="94">
        <f t="shared" si="2"/>
        <v>11418</v>
      </c>
      <c r="R125" s="94">
        <f t="shared" si="2"/>
        <v>0</v>
      </c>
      <c r="S125" s="94">
        <f t="shared" si="2"/>
        <v>170233</v>
      </c>
      <c r="T125" s="94">
        <f t="shared" si="2"/>
        <v>0</v>
      </c>
      <c r="U125" s="96">
        <f t="shared" si="2"/>
        <v>540701</v>
      </c>
      <c r="V125" s="94">
        <f t="shared" si="2"/>
        <v>0</v>
      </c>
      <c r="W125" s="94">
        <f t="shared" si="2"/>
        <v>0</v>
      </c>
      <c r="X125" s="96">
        <f t="shared" si="2"/>
        <v>0</v>
      </c>
      <c r="Y125" s="94">
        <f t="shared" si="2"/>
        <v>0</v>
      </c>
      <c r="Z125" s="10"/>
      <c r="AA125" s="97">
        <f>SUM(AA24:AA124)</f>
        <v>3187796</v>
      </c>
      <c r="AB125" s="10"/>
      <c r="AC125" s="94">
        <f t="shared" ref="AC125:AI125" si="3">SUM(AC24:AC124)</f>
        <v>288073</v>
      </c>
      <c r="AD125" s="94">
        <f t="shared" si="3"/>
        <v>1245593</v>
      </c>
      <c r="AE125" s="95">
        <f t="shared" si="3"/>
        <v>0</v>
      </c>
      <c r="AF125" s="94">
        <f t="shared" si="3"/>
        <v>1113429</v>
      </c>
      <c r="AG125" s="96">
        <f t="shared" si="3"/>
        <v>540701</v>
      </c>
      <c r="AH125" s="95">
        <f t="shared" si="3"/>
        <v>0</v>
      </c>
      <c r="AI125" s="96">
        <f t="shared" si="3"/>
        <v>0</v>
      </c>
      <c r="AJ125" s="10"/>
      <c r="AK125" s="94">
        <f>SUM(AK24:AK124)</f>
        <v>1533666</v>
      </c>
      <c r="AL125" s="94">
        <f>SUM(AL24:AL124)</f>
        <v>1654130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v>94</v>
      </c>
      <c r="F129" s="10"/>
      <c r="G129" s="90">
        <v>0</v>
      </c>
      <c r="H129" s="89">
        <v>0</v>
      </c>
      <c r="I129" s="89">
        <v>14736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10745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25481</v>
      </c>
      <c r="AB129" s="10"/>
      <c r="AC129" s="61">
        <v>14736</v>
      </c>
      <c r="AD129" s="61">
        <v>0</v>
      </c>
      <c r="AE129" s="65">
        <v>0</v>
      </c>
      <c r="AF129" s="61">
        <v>0</v>
      </c>
      <c r="AG129" s="66">
        <v>10745</v>
      </c>
      <c r="AH129" s="65">
        <v>0</v>
      </c>
      <c r="AI129" s="66">
        <v>0</v>
      </c>
      <c r="AJ129" s="10"/>
      <c r="AK129" s="89">
        <v>14736</v>
      </c>
      <c r="AL129" s="89">
        <v>10745</v>
      </c>
      <c r="AM129" s="89">
        <v>0</v>
      </c>
      <c r="AN129" s="91">
        <v>0</v>
      </c>
      <c r="AO129" s="93"/>
      <c r="AP129" s="86">
        <v>0.57618768328445746</v>
      </c>
      <c r="AQ129" s="87">
        <v>0.42013685239491694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v>513</v>
      </c>
      <c r="F132" s="10"/>
      <c r="G132" s="90">
        <v>26535</v>
      </c>
      <c r="H132" s="89">
        <v>0</v>
      </c>
      <c r="I132" s="89">
        <v>0</v>
      </c>
      <c r="J132" s="91">
        <v>0</v>
      </c>
      <c r="K132" s="89">
        <v>0</v>
      </c>
      <c r="L132" s="89">
        <v>5460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13527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45522</v>
      </c>
      <c r="AB132" s="10"/>
      <c r="AC132" s="61">
        <v>0</v>
      </c>
      <c r="AD132" s="61">
        <v>26535</v>
      </c>
      <c r="AE132" s="65">
        <v>0</v>
      </c>
      <c r="AF132" s="61">
        <v>5460</v>
      </c>
      <c r="AG132" s="66">
        <v>13527</v>
      </c>
      <c r="AH132" s="65">
        <v>0</v>
      </c>
      <c r="AI132" s="66">
        <v>0</v>
      </c>
      <c r="AJ132" s="10"/>
      <c r="AK132" s="89">
        <v>26535</v>
      </c>
      <c r="AL132" s="89">
        <v>18987</v>
      </c>
      <c r="AM132" s="89">
        <v>0</v>
      </c>
      <c r="AN132" s="91">
        <v>0</v>
      </c>
      <c r="AO132" s="93"/>
      <c r="AP132" s="86">
        <v>0.57640925382860864</v>
      </c>
      <c r="AQ132" s="87">
        <v>0.41244705115672858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v>169</v>
      </c>
      <c r="F133" s="10"/>
      <c r="G133" s="90">
        <v>4032</v>
      </c>
      <c r="H133" s="89">
        <v>0</v>
      </c>
      <c r="I133" s="89">
        <v>0</v>
      </c>
      <c r="J133" s="91">
        <v>0</v>
      </c>
      <c r="K133" s="89">
        <v>779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2020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6831</v>
      </c>
      <c r="AB133" s="10"/>
      <c r="AC133" s="61">
        <v>0</v>
      </c>
      <c r="AD133" s="61">
        <v>4032</v>
      </c>
      <c r="AE133" s="65">
        <v>0</v>
      </c>
      <c r="AF133" s="61">
        <v>779</v>
      </c>
      <c r="AG133" s="66">
        <v>2020</v>
      </c>
      <c r="AH133" s="65">
        <v>0</v>
      </c>
      <c r="AI133" s="66">
        <v>0</v>
      </c>
      <c r="AJ133" s="10"/>
      <c r="AK133" s="89">
        <v>4032</v>
      </c>
      <c r="AL133" s="89">
        <v>2799</v>
      </c>
      <c r="AM133" s="89">
        <v>0</v>
      </c>
      <c r="AN133" s="91">
        <v>0</v>
      </c>
      <c r="AO133" s="93"/>
      <c r="AP133" s="86">
        <v>0.57599999999999996</v>
      </c>
      <c r="AQ133" s="87">
        <v>0.39985714285714286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v>184</v>
      </c>
      <c r="F134" s="10"/>
      <c r="G134" s="90">
        <v>9508</v>
      </c>
      <c r="H134" s="89">
        <v>0</v>
      </c>
      <c r="I134" s="89">
        <v>0</v>
      </c>
      <c r="J134" s="91">
        <v>0</v>
      </c>
      <c r="K134" s="89">
        <v>0</v>
      </c>
      <c r="L134" s="89">
        <v>1956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4847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16311</v>
      </c>
      <c r="AB134" s="10"/>
      <c r="AC134" s="61">
        <v>0</v>
      </c>
      <c r="AD134" s="61">
        <v>9508</v>
      </c>
      <c r="AE134" s="65">
        <v>0</v>
      </c>
      <c r="AF134" s="61">
        <v>1956</v>
      </c>
      <c r="AG134" s="66">
        <v>4847</v>
      </c>
      <c r="AH134" s="65">
        <v>0</v>
      </c>
      <c r="AI134" s="66">
        <v>0</v>
      </c>
      <c r="AJ134" s="10"/>
      <c r="AK134" s="89">
        <v>9508</v>
      </c>
      <c r="AL134" s="89">
        <v>6803</v>
      </c>
      <c r="AM134" s="89">
        <v>0</v>
      </c>
      <c r="AN134" s="91">
        <v>0</v>
      </c>
      <c r="AO134" s="93"/>
      <c r="AP134" s="86">
        <v>0.57641709608972413</v>
      </c>
      <c r="AQ134" s="87">
        <v>0.41242800848742045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v>0</v>
      </c>
      <c r="F137" s="10"/>
      <c r="G137" s="90">
        <v>23587</v>
      </c>
      <c r="H137" s="89">
        <v>0</v>
      </c>
      <c r="I137" s="89">
        <v>0</v>
      </c>
      <c r="J137" s="91">
        <v>0</v>
      </c>
      <c r="K137" s="89">
        <v>17333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23587</v>
      </c>
      <c r="AE137" s="65">
        <v>0</v>
      </c>
      <c r="AF137" s="61">
        <v>17333</v>
      </c>
      <c r="AG137" s="66">
        <v>0</v>
      </c>
      <c r="AH137" s="65">
        <v>0</v>
      </c>
      <c r="AI137" s="66">
        <v>0</v>
      </c>
      <c r="AJ137" s="10"/>
      <c r="AK137" s="89">
        <v>23587</v>
      </c>
      <c r="AL137" s="89">
        <v>17333</v>
      </c>
      <c r="AM137" s="89">
        <v>0</v>
      </c>
      <c r="AN137" s="91">
        <v>0</v>
      </c>
      <c r="AO137" s="93"/>
      <c r="AP137" s="86">
        <v>0.57641739980449658</v>
      </c>
      <c r="AQ137" s="87">
        <v>0.42358260019550342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v>0</v>
      </c>
      <c r="F138" s="10"/>
      <c r="G138" s="90">
        <v>11793</v>
      </c>
      <c r="H138" s="89">
        <v>0</v>
      </c>
      <c r="I138" s="89">
        <v>0</v>
      </c>
      <c r="J138" s="91">
        <v>0</v>
      </c>
      <c r="K138" s="89">
        <v>0</v>
      </c>
      <c r="L138" s="89">
        <v>8667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11793</v>
      </c>
      <c r="AE138" s="65">
        <v>0</v>
      </c>
      <c r="AF138" s="61">
        <v>8667</v>
      </c>
      <c r="AG138" s="66">
        <v>0</v>
      </c>
      <c r="AH138" s="65">
        <v>0</v>
      </c>
      <c r="AI138" s="66">
        <v>0</v>
      </c>
      <c r="AJ138" s="10"/>
      <c r="AK138" s="89">
        <v>11793</v>
      </c>
      <c r="AL138" s="89">
        <v>8667</v>
      </c>
      <c r="AM138" s="89">
        <v>0</v>
      </c>
      <c r="AN138" s="91">
        <v>0</v>
      </c>
      <c r="AO138" s="93"/>
      <c r="AP138" s="86">
        <v>0.57639296187683287</v>
      </c>
      <c r="AQ138" s="87">
        <v>0.42360703812316713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v>0</v>
      </c>
      <c r="F145" s="10"/>
      <c r="G145" s="90">
        <v>17683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13007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17683</v>
      </c>
      <c r="AE145" s="65">
        <v>0</v>
      </c>
      <c r="AF145" s="61">
        <v>0</v>
      </c>
      <c r="AG145" s="66">
        <v>13007</v>
      </c>
      <c r="AH145" s="65">
        <v>0</v>
      </c>
      <c r="AI145" s="66">
        <v>0</v>
      </c>
      <c r="AJ145" s="10"/>
      <c r="AK145" s="89">
        <v>17683</v>
      </c>
      <c r="AL145" s="89">
        <v>13007</v>
      </c>
      <c r="AM145" s="89">
        <v>0</v>
      </c>
      <c r="AN145" s="91">
        <v>0</v>
      </c>
      <c r="AO145" s="93"/>
      <c r="AP145" s="86">
        <v>0.57618116650374718</v>
      </c>
      <c r="AQ145" s="87">
        <v>0.42381883349625288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v>183</v>
      </c>
      <c r="F146" s="10"/>
      <c r="G146" s="90">
        <v>28821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20996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49817</v>
      </c>
      <c r="AB146" s="10"/>
      <c r="AC146" s="61">
        <v>0</v>
      </c>
      <c r="AD146" s="61">
        <v>28821</v>
      </c>
      <c r="AE146" s="65">
        <v>0</v>
      </c>
      <c r="AF146" s="61">
        <v>0</v>
      </c>
      <c r="AG146" s="66">
        <v>20996</v>
      </c>
      <c r="AH146" s="65">
        <v>0</v>
      </c>
      <c r="AI146" s="66">
        <v>0</v>
      </c>
      <c r="AJ146" s="10"/>
      <c r="AK146" s="89">
        <v>28821</v>
      </c>
      <c r="AL146" s="89">
        <v>20996</v>
      </c>
      <c r="AM146" s="89">
        <v>0</v>
      </c>
      <c r="AN146" s="91">
        <v>0</v>
      </c>
      <c r="AO146" s="93"/>
      <c r="AP146" s="86">
        <v>0.57642000000000004</v>
      </c>
      <c r="AQ146" s="87">
        <v>0.41992000000000002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v>0</v>
      </c>
      <c r="F147" s="10"/>
      <c r="G147" s="90">
        <v>14742</v>
      </c>
      <c r="H147" s="89">
        <v>0</v>
      </c>
      <c r="I147" s="89">
        <v>0</v>
      </c>
      <c r="J147" s="91">
        <v>0</v>
      </c>
      <c r="K147" s="89">
        <v>10833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14742</v>
      </c>
      <c r="AE147" s="65">
        <v>0</v>
      </c>
      <c r="AF147" s="61">
        <v>10833</v>
      </c>
      <c r="AG147" s="66">
        <v>0</v>
      </c>
      <c r="AH147" s="65">
        <v>0</v>
      </c>
      <c r="AI147" s="66">
        <v>0</v>
      </c>
      <c r="AJ147" s="10"/>
      <c r="AK147" s="89">
        <v>14742</v>
      </c>
      <c r="AL147" s="89">
        <v>10833</v>
      </c>
      <c r="AM147" s="89">
        <v>0</v>
      </c>
      <c r="AN147" s="91">
        <v>0</v>
      </c>
      <c r="AO147" s="93"/>
      <c r="AP147" s="86">
        <v>0.57642228739002932</v>
      </c>
      <c r="AQ147" s="87">
        <v>0.42357771260997068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v>168</v>
      </c>
      <c r="F148" s="10"/>
      <c r="G148" s="90">
        <v>7076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5032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12108</v>
      </c>
      <c r="AB148" s="10"/>
      <c r="AC148" s="61">
        <v>0</v>
      </c>
      <c r="AD148" s="61">
        <v>7076</v>
      </c>
      <c r="AE148" s="65">
        <v>0</v>
      </c>
      <c r="AF148" s="61">
        <v>0</v>
      </c>
      <c r="AG148" s="66">
        <v>5032</v>
      </c>
      <c r="AH148" s="65">
        <v>0</v>
      </c>
      <c r="AI148" s="66">
        <v>0</v>
      </c>
      <c r="AJ148" s="10"/>
      <c r="AK148" s="89">
        <v>7076</v>
      </c>
      <c r="AL148" s="89">
        <v>5032</v>
      </c>
      <c r="AM148" s="89">
        <v>0</v>
      </c>
      <c r="AN148" s="91">
        <v>0</v>
      </c>
      <c r="AO148" s="93"/>
      <c r="AP148" s="86">
        <v>0.57640925382860864</v>
      </c>
      <c r="AQ148" s="87">
        <v>0.40990550667970022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117879</v>
      </c>
      <c r="E150" s="61">
        <v>1604</v>
      </c>
      <c r="F150" s="10"/>
      <c r="G150" s="90">
        <v>67948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48327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116275</v>
      </c>
      <c r="AB150" s="10"/>
      <c r="AC150" s="61">
        <v>0</v>
      </c>
      <c r="AD150" s="61">
        <v>67948</v>
      </c>
      <c r="AE150" s="65">
        <v>0</v>
      </c>
      <c r="AF150" s="61">
        <v>0</v>
      </c>
      <c r="AG150" s="66">
        <v>48327</v>
      </c>
      <c r="AH150" s="65">
        <v>0</v>
      </c>
      <c r="AI150" s="66">
        <v>0</v>
      </c>
      <c r="AJ150" s="10"/>
      <c r="AK150" s="89">
        <v>67948</v>
      </c>
      <c r="AL150" s="89">
        <v>48327</v>
      </c>
      <c r="AM150" s="89">
        <v>0</v>
      </c>
      <c r="AN150" s="91">
        <v>0</v>
      </c>
      <c r="AO150" s="93"/>
      <c r="AP150" s="86">
        <v>0.57642158484547712</v>
      </c>
      <c r="AQ150" s="87">
        <v>0.40997124169699439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v>2</v>
      </c>
      <c r="F151" s="10"/>
      <c r="G151" s="90">
        <v>854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634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1488</v>
      </c>
      <c r="AB151" s="10"/>
      <c r="AC151" s="61">
        <v>0</v>
      </c>
      <c r="AD151" s="61">
        <v>854</v>
      </c>
      <c r="AE151" s="65">
        <v>0</v>
      </c>
      <c r="AF151" s="61">
        <v>0</v>
      </c>
      <c r="AG151" s="66">
        <v>634</v>
      </c>
      <c r="AH151" s="65">
        <v>0</v>
      </c>
      <c r="AI151" s="66">
        <v>0</v>
      </c>
      <c r="AJ151" s="10"/>
      <c r="AK151" s="89">
        <v>854</v>
      </c>
      <c r="AL151" s="89">
        <v>634</v>
      </c>
      <c r="AM151" s="89">
        <v>0</v>
      </c>
      <c r="AN151" s="91">
        <v>0</v>
      </c>
      <c r="AO151" s="93"/>
      <c r="AP151" s="86">
        <v>0.5731543624161074</v>
      </c>
      <c r="AQ151" s="87">
        <v>0.42550335570469799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849607</v>
      </c>
      <c r="E152" s="94">
        <f>SUM(E128:E151)</f>
        <v>2917</v>
      </c>
      <c r="F152" s="10"/>
      <c r="G152" s="95">
        <f t="shared" ref="G152:Y152" si="4">SUM(G128:G151)</f>
        <v>355803</v>
      </c>
      <c r="H152" s="94">
        <f t="shared" si="4"/>
        <v>0</v>
      </c>
      <c r="I152" s="94">
        <f t="shared" si="4"/>
        <v>249511</v>
      </c>
      <c r="J152" s="96">
        <f t="shared" si="4"/>
        <v>0</v>
      </c>
      <c r="K152" s="94">
        <f t="shared" si="4"/>
        <v>37170</v>
      </c>
      <c r="L152" s="94">
        <f t="shared" si="4"/>
        <v>56083</v>
      </c>
      <c r="M152" s="94">
        <f t="shared" si="4"/>
        <v>0</v>
      </c>
      <c r="N152" s="94">
        <f t="shared" si="4"/>
        <v>0</v>
      </c>
      <c r="O152" s="94">
        <f t="shared" si="4"/>
        <v>0</v>
      </c>
      <c r="P152" s="94">
        <f t="shared" si="4"/>
        <v>0</v>
      </c>
      <c r="Q152" s="94">
        <f t="shared" si="4"/>
        <v>0</v>
      </c>
      <c r="R152" s="94">
        <f t="shared" si="4"/>
        <v>7388</v>
      </c>
      <c r="S152" s="94">
        <f t="shared" si="4"/>
        <v>10795</v>
      </c>
      <c r="T152" s="94">
        <f t="shared" si="4"/>
        <v>0</v>
      </c>
      <c r="U152" s="96">
        <f t="shared" si="4"/>
        <v>129940</v>
      </c>
      <c r="V152" s="94">
        <f t="shared" si="4"/>
        <v>0</v>
      </c>
      <c r="W152" s="94">
        <f t="shared" si="4"/>
        <v>0</v>
      </c>
      <c r="X152" s="94">
        <f t="shared" si="4"/>
        <v>0</v>
      </c>
      <c r="Y152" s="97">
        <f t="shared" si="4"/>
        <v>0</v>
      </c>
      <c r="Z152" s="10"/>
      <c r="AA152" s="97">
        <f>SUM(AA128:AA151)</f>
        <v>846690</v>
      </c>
      <c r="AB152" s="10"/>
      <c r="AC152" s="94">
        <f t="shared" ref="AC152:AH152" si="5">SUM(AC128:AC151)</f>
        <v>249511</v>
      </c>
      <c r="AD152" s="94">
        <f t="shared" si="5"/>
        <v>355803</v>
      </c>
      <c r="AE152" s="95">
        <f t="shared" si="5"/>
        <v>7388</v>
      </c>
      <c r="AF152" s="94">
        <f t="shared" si="5"/>
        <v>104048</v>
      </c>
      <c r="AG152" s="96">
        <f t="shared" si="5"/>
        <v>129940</v>
      </c>
      <c r="AH152" s="95">
        <f t="shared" si="5"/>
        <v>0</v>
      </c>
      <c r="AI152" s="96">
        <f>SUM(AI128:AI151)</f>
        <v>0</v>
      </c>
      <c r="AJ152" s="10"/>
      <c r="AK152" s="94">
        <f>SUM(AK128:AK151)</f>
        <v>605314</v>
      </c>
      <c r="AL152" s="94">
        <f>SUM(AL128:AL151)</f>
        <v>241376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1436</v>
      </c>
      <c r="E155" s="61">
        <v>0</v>
      </c>
      <c r="F155" s="10"/>
      <c r="G155" s="90">
        <v>363</v>
      </c>
      <c r="H155" s="89">
        <v>950</v>
      </c>
      <c r="I155" s="89">
        <v>0</v>
      </c>
      <c r="J155" s="91">
        <v>0</v>
      </c>
      <c r="K155" s="89">
        <v>101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1436</v>
      </c>
      <c r="AB155" s="10"/>
      <c r="AC155" s="61">
        <v>950</v>
      </c>
      <c r="AD155" s="61">
        <v>363</v>
      </c>
      <c r="AE155" s="65">
        <v>3</v>
      </c>
      <c r="AF155" s="61">
        <v>101</v>
      </c>
      <c r="AG155" s="66">
        <v>19</v>
      </c>
      <c r="AH155" s="65">
        <v>0</v>
      </c>
      <c r="AI155" s="66">
        <v>0</v>
      </c>
      <c r="AJ155" s="10"/>
      <c r="AK155" s="89">
        <v>1313</v>
      </c>
      <c r="AL155" s="89">
        <v>123</v>
      </c>
      <c r="AM155" s="89">
        <v>0</v>
      </c>
      <c r="AN155" s="91">
        <v>0</v>
      </c>
      <c r="AO155" s="93"/>
      <c r="AP155" s="86">
        <v>0.91434540389972141</v>
      </c>
      <c r="AQ155" s="87">
        <v>8.5654596100278549E-2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2220</v>
      </c>
      <c r="E156" s="61">
        <v>0</v>
      </c>
      <c r="F156" s="10"/>
      <c r="G156" s="90">
        <v>123</v>
      </c>
      <c r="H156" s="89">
        <v>2097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2220</v>
      </c>
      <c r="AB156" s="10"/>
      <c r="AC156" s="61">
        <v>2097</v>
      </c>
      <c r="AD156" s="61">
        <v>123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2220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627</v>
      </c>
      <c r="E157" s="61">
        <v>0</v>
      </c>
      <c r="F157" s="10"/>
      <c r="G157" s="90">
        <v>305</v>
      </c>
      <c r="H157" s="89">
        <v>290</v>
      </c>
      <c r="I157" s="89">
        <v>0</v>
      </c>
      <c r="J157" s="91">
        <v>0</v>
      </c>
      <c r="K157" s="89">
        <v>32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627</v>
      </c>
      <c r="AB157" s="10"/>
      <c r="AC157" s="61">
        <v>290</v>
      </c>
      <c r="AD157" s="61">
        <v>305</v>
      </c>
      <c r="AE157" s="65">
        <v>0</v>
      </c>
      <c r="AF157" s="61">
        <v>32</v>
      </c>
      <c r="AG157" s="66">
        <v>0</v>
      </c>
      <c r="AH157" s="65">
        <v>0</v>
      </c>
      <c r="AI157" s="66">
        <v>0</v>
      </c>
      <c r="AJ157" s="10"/>
      <c r="AK157" s="89">
        <v>595</v>
      </c>
      <c r="AL157" s="89">
        <v>32</v>
      </c>
      <c r="AM157" s="89">
        <v>0</v>
      </c>
      <c r="AN157" s="91">
        <v>0</v>
      </c>
      <c r="AO157" s="93"/>
      <c r="AP157" s="86">
        <v>0.94896331738437001</v>
      </c>
      <c r="AQ157" s="87">
        <v>5.1036682615629984E-2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515</v>
      </c>
      <c r="E158" s="61"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491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24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515</v>
      </c>
      <c r="AB158" s="10"/>
      <c r="AC158" s="61">
        <v>0</v>
      </c>
      <c r="AD158" s="61">
        <v>0</v>
      </c>
      <c r="AE158" s="65">
        <v>24</v>
      </c>
      <c r="AF158" s="61">
        <v>491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515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2597</v>
      </c>
      <c r="E159" s="61">
        <v>0</v>
      </c>
      <c r="F159" s="10"/>
      <c r="G159" s="90">
        <v>924</v>
      </c>
      <c r="H159" s="89">
        <v>1670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2597</v>
      </c>
      <c r="AB159" s="10"/>
      <c r="AC159" s="61">
        <v>1670</v>
      </c>
      <c r="AD159" s="61">
        <v>924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2594</v>
      </c>
      <c r="AL159" s="89">
        <v>3</v>
      </c>
      <c r="AM159" s="89">
        <v>0</v>
      </c>
      <c r="AN159" s="91">
        <v>0</v>
      </c>
      <c r="AO159" s="93"/>
      <c r="AP159" s="86">
        <v>0.9988448209472468</v>
      </c>
      <c r="AQ159" s="87">
        <v>1.1551790527531767E-3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906</v>
      </c>
      <c r="E160" s="61">
        <v>0</v>
      </c>
      <c r="F160" s="10"/>
      <c r="G160" s="90">
        <v>787</v>
      </c>
      <c r="H160" s="89">
        <v>0</v>
      </c>
      <c r="I160" s="89">
        <v>0</v>
      </c>
      <c r="J160" s="91">
        <v>0</v>
      </c>
      <c r="K160" s="89">
        <v>119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906</v>
      </c>
      <c r="AB160" s="10"/>
      <c r="AC160" s="61">
        <v>0</v>
      </c>
      <c r="AD160" s="61">
        <v>787</v>
      </c>
      <c r="AE160" s="65">
        <v>0</v>
      </c>
      <c r="AF160" s="61">
        <v>119</v>
      </c>
      <c r="AG160" s="66">
        <v>0</v>
      </c>
      <c r="AH160" s="65">
        <v>0</v>
      </c>
      <c r="AI160" s="66">
        <v>0</v>
      </c>
      <c r="AJ160" s="10"/>
      <c r="AK160" s="89">
        <v>787</v>
      </c>
      <c r="AL160" s="89">
        <v>119</v>
      </c>
      <c r="AM160" s="89">
        <v>0</v>
      </c>
      <c r="AN160" s="91">
        <v>0</v>
      </c>
      <c r="AO160" s="93"/>
      <c r="AP160" s="86">
        <v>0.86865342163355408</v>
      </c>
      <c r="AQ160" s="87">
        <v>0.13134657836644592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66</v>
      </c>
      <c r="E161" s="61">
        <v>0</v>
      </c>
      <c r="F161" s="10"/>
      <c r="G161" s="90">
        <v>66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66</v>
      </c>
      <c r="AB161" s="10"/>
      <c r="AC161" s="61">
        <v>0</v>
      </c>
      <c r="AD161" s="61">
        <v>66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541</v>
      </c>
      <c r="E162" s="61">
        <v>0</v>
      </c>
      <c r="F162" s="10"/>
      <c r="G162" s="90">
        <v>541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541</v>
      </c>
      <c r="AB162" s="10"/>
      <c r="AC162" s="61">
        <v>0</v>
      </c>
      <c r="AD162" s="61">
        <v>541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541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344</v>
      </c>
      <c r="E163" s="61">
        <v>0</v>
      </c>
      <c r="F163" s="10"/>
      <c r="G163" s="90">
        <v>333</v>
      </c>
      <c r="H163" s="89">
        <v>0</v>
      </c>
      <c r="I163" s="89">
        <v>0</v>
      </c>
      <c r="J163" s="91">
        <v>0</v>
      </c>
      <c r="K163" s="89">
        <v>11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344</v>
      </c>
      <c r="AB163" s="10"/>
      <c r="AC163" s="61">
        <v>0</v>
      </c>
      <c r="AD163" s="61">
        <v>333</v>
      </c>
      <c r="AE163" s="65">
        <v>0</v>
      </c>
      <c r="AF163" s="61">
        <v>11</v>
      </c>
      <c r="AG163" s="66">
        <v>0</v>
      </c>
      <c r="AH163" s="65">
        <v>0</v>
      </c>
      <c r="AI163" s="66">
        <v>0</v>
      </c>
      <c r="AJ163" s="10"/>
      <c r="AK163" s="89">
        <v>333</v>
      </c>
      <c r="AL163" s="89">
        <v>11</v>
      </c>
      <c r="AM163" s="89">
        <v>0</v>
      </c>
      <c r="AN163" s="91">
        <v>0</v>
      </c>
      <c r="AO163" s="93"/>
      <c r="AP163" s="86">
        <v>0.96802325581395354</v>
      </c>
      <c r="AQ163" s="87">
        <v>3.1976744186046513E-2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1656</v>
      </c>
      <c r="E164" s="61">
        <v>0</v>
      </c>
      <c r="F164" s="10"/>
      <c r="G164" s="90">
        <v>210</v>
      </c>
      <c r="H164" s="89">
        <v>1027</v>
      </c>
      <c r="I164" s="89">
        <v>419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1656</v>
      </c>
      <c r="AB164" s="10"/>
      <c r="AC164" s="61">
        <v>1446</v>
      </c>
      <c r="AD164" s="61">
        <v>210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1656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1802</v>
      </c>
      <c r="E165" s="61">
        <v>0</v>
      </c>
      <c r="F165" s="10"/>
      <c r="G165" s="90">
        <v>1590</v>
      </c>
      <c r="H165" s="89">
        <v>0</v>
      </c>
      <c r="I165" s="89">
        <v>0</v>
      </c>
      <c r="J165" s="91">
        <v>0</v>
      </c>
      <c r="K165" s="89">
        <v>27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185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1802</v>
      </c>
      <c r="AB165" s="10"/>
      <c r="AC165" s="61">
        <v>0</v>
      </c>
      <c r="AD165" s="61">
        <v>1590</v>
      </c>
      <c r="AE165" s="65">
        <v>0</v>
      </c>
      <c r="AF165" s="61">
        <v>27</v>
      </c>
      <c r="AG165" s="66">
        <v>185</v>
      </c>
      <c r="AH165" s="65">
        <v>0</v>
      </c>
      <c r="AI165" s="66">
        <v>0</v>
      </c>
      <c r="AJ165" s="10"/>
      <c r="AK165" s="89">
        <v>1590</v>
      </c>
      <c r="AL165" s="89">
        <v>212</v>
      </c>
      <c r="AM165" s="89">
        <v>0</v>
      </c>
      <c r="AN165" s="91">
        <v>0</v>
      </c>
      <c r="AO165" s="93"/>
      <c r="AP165" s="86">
        <v>0.88235294117647056</v>
      </c>
      <c r="AQ165" s="87">
        <v>0.11764705882352941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225</v>
      </c>
      <c r="E166" s="61">
        <v>0</v>
      </c>
      <c r="F166" s="10"/>
      <c r="G166" s="90">
        <v>225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225</v>
      </c>
      <c r="AB166" s="10"/>
      <c r="AC166" s="61">
        <v>0</v>
      </c>
      <c r="AD166" s="61">
        <v>225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225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168</v>
      </c>
      <c r="E167" s="61">
        <v>0</v>
      </c>
      <c r="F167" s="10"/>
      <c r="G167" s="90">
        <v>158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168</v>
      </c>
      <c r="AB167" s="10"/>
      <c r="AC167" s="61">
        <v>0</v>
      </c>
      <c r="AD167" s="61">
        <v>158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158</v>
      </c>
      <c r="AL167" s="89">
        <v>10</v>
      </c>
      <c r="AM167" s="89">
        <v>0</v>
      </c>
      <c r="AN167" s="91">
        <v>0</v>
      </c>
      <c r="AO167" s="93"/>
      <c r="AP167" s="86">
        <v>0.94047619047619047</v>
      </c>
      <c r="AQ167" s="87">
        <v>5.9523809523809521E-2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586</v>
      </c>
      <c r="E168" s="61">
        <v>0</v>
      </c>
      <c r="F168" s="10"/>
      <c r="G168" s="90">
        <v>490</v>
      </c>
      <c r="H168" s="89">
        <v>0</v>
      </c>
      <c r="I168" s="89">
        <v>40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586</v>
      </c>
      <c r="AB168" s="10"/>
      <c r="AC168" s="61">
        <v>40</v>
      </c>
      <c r="AD168" s="61">
        <v>490</v>
      </c>
      <c r="AE168" s="65">
        <v>0</v>
      </c>
      <c r="AF168" s="61">
        <v>0</v>
      </c>
      <c r="AG168" s="66">
        <v>56</v>
      </c>
      <c r="AH168" s="65">
        <v>0</v>
      </c>
      <c r="AI168" s="66">
        <v>0</v>
      </c>
      <c r="AJ168" s="10"/>
      <c r="AK168" s="89">
        <v>530</v>
      </c>
      <c r="AL168" s="89">
        <v>56</v>
      </c>
      <c r="AM168" s="89">
        <v>0</v>
      </c>
      <c r="AN168" s="91">
        <v>0</v>
      </c>
      <c r="AO168" s="93"/>
      <c r="AP168" s="86">
        <v>0.90443686006825941</v>
      </c>
      <c r="AQ168" s="87">
        <v>9.556313993174062E-2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63</v>
      </c>
      <c r="E169" s="61">
        <v>0</v>
      </c>
      <c r="F169" s="10"/>
      <c r="G169" s="90">
        <v>63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63</v>
      </c>
      <c r="AB169" s="10"/>
      <c r="AC169" s="61">
        <v>0</v>
      </c>
      <c r="AD169" s="61">
        <v>63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63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3542</v>
      </c>
      <c r="E170" s="61">
        <v>0</v>
      </c>
      <c r="F170" s="10"/>
      <c r="G170" s="90">
        <v>2903</v>
      </c>
      <c r="H170" s="89">
        <v>18</v>
      </c>
      <c r="I170" s="89">
        <v>0</v>
      </c>
      <c r="J170" s="91">
        <v>0</v>
      </c>
      <c r="K170" s="89">
        <v>363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27</v>
      </c>
      <c r="S170" s="89">
        <v>97</v>
      </c>
      <c r="T170" s="89">
        <v>0</v>
      </c>
      <c r="U170" s="91">
        <v>134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3542</v>
      </c>
      <c r="AB170" s="10"/>
      <c r="AC170" s="61">
        <v>18</v>
      </c>
      <c r="AD170" s="61">
        <v>2903</v>
      </c>
      <c r="AE170" s="65">
        <v>27</v>
      </c>
      <c r="AF170" s="61">
        <v>460</v>
      </c>
      <c r="AG170" s="66">
        <v>134</v>
      </c>
      <c r="AH170" s="65">
        <v>0</v>
      </c>
      <c r="AI170" s="66">
        <v>0</v>
      </c>
      <c r="AJ170" s="10"/>
      <c r="AK170" s="89">
        <v>2921</v>
      </c>
      <c r="AL170" s="89">
        <v>621</v>
      </c>
      <c r="AM170" s="89">
        <v>0</v>
      </c>
      <c r="AN170" s="91">
        <v>0</v>
      </c>
      <c r="AO170" s="93"/>
      <c r="AP170" s="86">
        <v>0.82467532467532467</v>
      </c>
      <c r="AQ170" s="87">
        <v>0.17532467532467533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336</v>
      </c>
      <c r="E171" s="61">
        <v>0</v>
      </c>
      <c r="F171" s="10"/>
      <c r="G171" s="90">
        <v>15</v>
      </c>
      <c r="H171" s="89">
        <v>292</v>
      </c>
      <c r="I171" s="89">
        <v>29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336</v>
      </c>
      <c r="AB171" s="10"/>
      <c r="AC171" s="61">
        <v>321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336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3290</v>
      </c>
      <c r="E172" s="61">
        <v>0</v>
      </c>
      <c r="F172" s="10"/>
      <c r="G172" s="90">
        <v>936</v>
      </c>
      <c r="H172" s="89">
        <v>2354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3290</v>
      </c>
      <c r="AB172" s="10"/>
      <c r="AC172" s="61">
        <v>2354</v>
      </c>
      <c r="AD172" s="61">
        <v>936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3290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1915</v>
      </c>
      <c r="E173" s="61">
        <v>0</v>
      </c>
      <c r="F173" s="10"/>
      <c r="G173" s="90">
        <v>378</v>
      </c>
      <c r="H173" s="89">
        <v>1232</v>
      </c>
      <c r="I173" s="89">
        <v>305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1915</v>
      </c>
      <c r="AB173" s="10"/>
      <c r="AC173" s="61">
        <v>1537</v>
      </c>
      <c r="AD173" s="61">
        <v>378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1915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340</v>
      </c>
      <c r="E174" s="61">
        <v>0</v>
      </c>
      <c r="F174" s="10"/>
      <c r="G174" s="90">
        <v>328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340</v>
      </c>
      <c r="AB174" s="10"/>
      <c r="AC174" s="61">
        <v>0</v>
      </c>
      <c r="AD174" s="61">
        <v>328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328</v>
      </c>
      <c r="AL174" s="89">
        <v>12</v>
      </c>
      <c r="AM174" s="89">
        <v>0</v>
      </c>
      <c r="AN174" s="91">
        <v>0</v>
      </c>
      <c r="AO174" s="93"/>
      <c r="AP174" s="86">
        <v>0.96470588235294119</v>
      </c>
      <c r="AQ174" s="87">
        <v>3.5294117647058823E-2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549</v>
      </c>
      <c r="E175" s="61">
        <v>0</v>
      </c>
      <c r="F175" s="10"/>
      <c r="G175" s="90">
        <v>549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549</v>
      </c>
      <c r="AB175" s="10"/>
      <c r="AC175" s="61">
        <v>0</v>
      </c>
      <c r="AD175" s="61">
        <v>549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549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17</v>
      </c>
      <c r="E176" s="61">
        <v>0</v>
      </c>
      <c r="F176" s="10"/>
      <c r="G176" s="90">
        <v>17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</v>
      </c>
      <c r="AB176" s="10"/>
      <c r="AC176" s="61">
        <v>0</v>
      </c>
      <c r="AD176" s="61">
        <v>17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6757</v>
      </c>
      <c r="E177" s="61">
        <v>0</v>
      </c>
      <c r="F177" s="10"/>
      <c r="G177" s="90">
        <v>0</v>
      </c>
      <c r="H177" s="89">
        <v>6740</v>
      </c>
      <c r="I177" s="89">
        <v>17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6757</v>
      </c>
      <c r="AB177" s="10"/>
      <c r="AC177" s="61">
        <v>6757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6757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173</v>
      </c>
      <c r="E178" s="61">
        <v>0</v>
      </c>
      <c r="F178" s="10"/>
      <c r="G178" s="90">
        <v>173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173</v>
      </c>
      <c r="AB178" s="10"/>
      <c r="AC178" s="61">
        <v>0</v>
      </c>
      <c r="AD178" s="61">
        <v>173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173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155</v>
      </c>
      <c r="E179" s="61">
        <v>0</v>
      </c>
      <c r="F179" s="10"/>
      <c r="G179" s="90">
        <v>137</v>
      </c>
      <c r="H179" s="89">
        <v>0</v>
      </c>
      <c r="I179" s="89">
        <v>0</v>
      </c>
      <c r="J179" s="91">
        <v>0</v>
      </c>
      <c r="K179" s="89">
        <v>18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155</v>
      </c>
      <c r="AB179" s="10"/>
      <c r="AC179" s="61">
        <v>0</v>
      </c>
      <c r="AD179" s="61">
        <v>137</v>
      </c>
      <c r="AE179" s="65">
        <v>0</v>
      </c>
      <c r="AF179" s="61">
        <v>18</v>
      </c>
      <c r="AG179" s="66">
        <v>0</v>
      </c>
      <c r="AH179" s="65">
        <v>0</v>
      </c>
      <c r="AI179" s="66">
        <v>0</v>
      </c>
      <c r="AJ179" s="10"/>
      <c r="AK179" s="89">
        <v>137</v>
      </c>
      <c r="AL179" s="89">
        <v>18</v>
      </c>
      <c r="AM179" s="89">
        <v>0</v>
      </c>
      <c r="AN179" s="91">
        <v>0</v>
      </c>
      <c r="AO179" s="93"/>
      <c r="AP179" s="86">
        <v>0.88387096774193552</v>
      </c>
      <c r="AQ179" s="87">
        <v>0.11612903225806452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369</v>
      </c>
      <c r="E180" s="61">
        <v>0</v>
      </c>
      <c r="F180" s="10"/>
      <c r="G180" s="90">
        <v>369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369</v>
      </c>
      <c r="AB180" s="10"/>
      <c r="AC180" s="61">
        <v>0</v>
      </c>
      <c r="AD180" s="61">
        <v>369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369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31195</v>
      </c>
      <c r="E181" s="94">
        <f>SUM(E155:E180)</f>
        <v>0</v>
      </c>
      <c r="F181" s="10"/>
      <c r="G181" s="95">
        <f t="shared" ref="G181:Y181" si="6">SUM(G155:G180)</f>
        <v>11983</v>
      </c>
      <c r="H181" s="94">
        <f t="shared" si="6"/>
        <v>16670</v>
      </c>
      <c r="I181" s="94">
        <f t="shared" si="6"/>
        <v>810</v>
      </c>
      <c r="J181" s="96">
        <f t="shared" si="6"/>
        <v>0</v>
      </c>
      <c r="K181" s="94">
        <f t="shared" si="6"/>
        <v>1187</v>
      </c>
      <c r="L181" s="94">
        <f t="shared" si="6"/>
        <v>0</v>
      </c>
      <c r="M181" s="94">
        <f t="shared" si="6"/>
        <v>0</v>
      </c>
      <c r="N181" s="94">
        <f t="shared" si="6"/>
        <v>0</v>
      </c>
      <c r="O181" s="94">
        <f t="shared" si="6"/>
        <v>0</v>
      </c>
      <c r="P181" s="94">
        <f t="shared" si="6"/>
        <v>0</v>
      </c>
      <c r="Q181" s="94">
        <f t="shared" si="6"/>
        <v>0</v>
      </c>
      <c r="R181" s="94">
        <f t="shared" si="6"/>
        <v>54</v>
      </c>
      <c r="S181" s="94">
        <f t="shared" si="6"/>
        <v>97</v>
      </c>
      <c r="T181" s="94">
        <f t="shared" si="6"/>
        <v>0</v>
      </c>
      <c r="U181" s="96">
        <f t="shared" si="6"/>
        <v>394</v>
      </c>
      <c r="V181" s="94">
        <f t="shared" si="6"/>
        <v>0</v>
      </c>
      <c r="W181" s="94">
        <f t="shared" si="6"/>
        <v>0</v>
      </c>
      <c r="X181" s="94">
        <f t="shared" si="6"/>
        <v>0</v>
      </c>
      <c r="Y181" s="97">
        <f t="shared" si="6"/>
        <v>0</v>
      </c>
      <c r="Z181" s="10"/>
      <c r="AA181" s="97">
        <f>SUM(AA155:AA180)</f>
        <v>31195</v>
      </c>
      <c r="AB181" s="10"/>
      <c r="AC181" s="94">
        <f>SUM(AC155:AC180)</f>
        <v>17480</v>
      </c>
      <c r="AD181" s="94">
        <f t="shared" ref="AD181:AI181" si="7">SUM(AD155:AD180)</f>
        <v>11983</v>
      </c>
      <c r="AE181" s="95">
        <f t="shared" si="7"/>
        <v>54</v>
      </c>
      <c r="AF181" s="94">
        <f t="shared" si="7"/>
        <v>1284</v>
      </c>
      <c r="AG181" s="96">
        <f t="shared" si="7"/>
        <v>394</v>
      </c>
      <c r="AH181" s="95">
        <f t="shared" si="7"/>
        <v>0</v>
      </c>
      <c r="AI181" s="96">
        <f t="shared" si="7"/>
        <v>0</v>
      </c>
      <c r="AJ181" s="10"/>
      <c r="AK181" s="94">
        <f>SUM(AK155:AK180)</f>
        <v>29463</v>
      </c>
      <c r="AL181" s="94">
        <f>SUM(AL155:AL180)</f>
        <v>1732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25676</v>
      </c>
      <c r="E184" s="61">
        <v>349</v>
      </c>
      <c r="F184" s="10"/>
      <c r="G184" s="90">
        <v>14800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10527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25327</v>
      </c>
      <c r="AB184" s="10"/>
      <c r="AC184" s="61">
        <v>0</v>
      </c>
      <c r="AD184" s="61">
        <v>14800</v>
      </c>
      <c r="AE184" s="65">
        <v>0</v>
      </c>
      <c r="AF184" s="61">
        <v>0</v>
      </c>
      <c r="AG184" s="66">
        <v>10527</v>
      </c>
      <c r="AH184" s="65">
        <v>0</v>
      </c>
      <c r="AI184" s="66">
        <v>0</v>
      </c>
      <c r="AJ184" s="10"/>
      <c r="AK184" s="89">
        <v>14800</v>
      </c>
      <c r="AL184" s="89">
        <v>10527</v>
      </c>
      <c r="AM184" s="89">
        <v>0</v>
      </c>
      <c r="AN184" s="91">
        <v>0</v>
      </c>
      <c r="AO184" s="93"/>
      <c r="AP184" s="86">
        <v>0.57641377161551643</v>
      </c>
      <c r="AQ184" s="87">
        <v>0.40999376849976632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161392</v>
      </c>
      <c r="E185" s="61">
        <v>2197</v>
      </c>
      <c r="F185" s="10"/>
      <c r="G185" s="90">
        <v>93030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66165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159195</v>
      </c>
      <c r="AB185" s="10"/>
      <c r="AC185" s="61">
        <v>0</v>
      </c>
      <c r="AD185" s="61">
        <v>93030</v>
      </c>
      <c r="AE185" s="65">
        <v>0</v>
      </c>
      <c r="AF185" s="61">
        <v>0</v>
      </c>
      <c r="AG185" s="66">
        <v>66165</v>
      </c>
      <c r="AH185" s="65">
        <v>0</v>
      </c>
      <c r="AI185" s="66">
        <v>0</v>
      </c>
      <c r="AJ185" s="10"/>
      <c r="AK185" s="89">
        <v>93030</v>
      </c>
      <c r="AL185" s="89">
        <v>66165</v>
      </c>
      <c r="AM185" s="89">
        <v>0</v>
      </c>
      <c r="AN185" s="91">
        <v>0</v>
      </c>
      <c r="AO185" s="93"/>
      <c r="AP185" s="86">
        <v>0.57642262317834836</v>
      </c>
      <c r="AQ185" s="87">
        <v>0.40996455834242096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3995</v>
      </c>
      <c r="E186" s="61">
        <v>55</v>
      </c>
      <c r="F186" s="10"/>
      <c r="G186" s="90">
        <v>2302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1638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3940</v>
      </c>
      <c r="AB186" s="10"/>
      <c r="AC186" s="61">
        <v>0</v>
      </c>
      <c r="AD186" s="61">
        <v>2302</v>
      </c>
      <c r="AE186" s="65">
        <v>0</v>
      </c>
      <c r="AF186" s="61">
        <v>0</v>
      </c>
      <c r="AG186" s="66">
        <v>1638</v>
      </c>
      <c r="AH186" s="65">
        <v>0</v>
      </c>
      <c r="AI186" s="66">
        <v>0</v>
      </c>
      <c r="AJ186" s="10"/>
      <c r="AK186" s="89">
        <v>2302</v>
      </c>
      <c r="AL186" s="89">
        <v>1638</v>
      </c>
      <c r="AM186" s="89">
        <v>0</v>
      </c>
      <c r="AN186" s="91">
        <v>0</v>
      </c>
      <c r="AO186" s="93"/>
      <c r="AP186" s="86">
        <v>0.57622027534418019</v>
      </c>
      <c r="AQ186" s="87">
        <v>0.41001251564455571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0</v>
      </c>
      <c r="E187" s="61">
        <v>0</v>
      </c>
      <c r="F187" s="10"/>
      <c r="G187" s="90">
        <v>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0</v>
      </c>
      <c r="AB187" s="10"/>
      <c r="AC187" s="61">
        <v>0</v>
      </c>
      <c r="AD187" s="61">
        <v>0</v>
      </c>
      <c r="AE187" s="65">
        <v>0</v>
      </c>
      <c r="AF187" s="61">
        <v>0</v>
      </c>
      <c r="AG187" s="66">
        <v>0</v>
      </c>
      <c r="AH187" s="65">
        <v>0</v>
      </c>
      <c r="AI187" s="66">
        <v>0</v>
      </c>
      <c r="AJ187" s="10"/>
      <c r="AK187" s="89">
        <v>0</v>
      </c>
      <c r="AL187" s="89">
        <v>0</v>
      </c>
      <c r="AM187" s="89">
        <v>0</v>
      </c>
      <c r="AN187" s="91">
        <v>0</v>
      </c>
      <c r="AO187" s="93"/>
      <c r="AP187" s="86" t="e">
        <v>#DIV/0!</v>
      </c>
      <c r="AQ187" s="87" t="e">
        <v>#DIV/0!</v>
      </c>
      <c r="AR187" s="87" t="e">
        <v>#DIV/0!</v>
      </c>
      <c r="AS187" s="88" t="e">
        <v>#DIV/0!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344</v>
      </c>
      <c r="E188" s="61">
        <v>6</v>
      </c>
      <c r="F188" s="10"/>
      <c r="G188" s="90">
        <v>198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140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338</v>
      </c>
      <c r="AB188" s="10"/>
      <c r="AC188" s="61">
        <v>0</v>
      </c>
      <c r="AD188" s="61">
        <v>198</v>
      </c>
      <c r="AE188" s="65">
        <v>0</v>
      </c>
      <c r="AF188" s="61">
        <v>0</v>
      </c>
      <c r="AG188" s="66">
        <v>140</v>
      </c>
      <c r="AH188" s="65">
        <v>0</v>
      </c>
      <c r="AI188" s="66">
        <v>0</v>
      </c>
      <c r="AJ188" s="10"/>
      <c r="AK188" s="89">
        <v>198</v>
      </c>
      <c r="AL188" s="89">
        <v>140</v>
      </c>
      <c r="AM188" s="89">
        <v>0</v>
      </c>
      <c r="AN188" s="91">
        <v>0</v>
      </c>
      <c r="AO188" s="93"/>
      <c r="AP188" s="86">
        <v>0.57558139534883723</v>
      </c>
      <c r="AQ188" s="87">
        <v>0.40697674418604651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0</v>
      </c>
      <c r="E189" s="61">
        <v>0</v>
      </c>
      <c r="F189" s="10"/>
      <c r="G189" s="90">
        <v>0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0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0</v>
      </c>
      <c r="AB189" s="10"/>
      <c r="AC189" s="61">
        <v>0</v>
      </c>
      <c r="AD189" s="61">
        <v>0</v>
      </c>
      <c r="AE189" s="65">
        <v>0</v>
      </c>
      <c r="AF189" s="61">
        <v>0</v>
      </c>
      <c r="AG189" s="66">
        <v>0</v>
      </c>
      <c r="AH189" s="65">
        <v>0</v>
      </c>
      <c r="AI189" s="66">
        <v>0</v>
      </c>
      <c r="AJ189" s="10"/>
      <c r="AK189" s="89">
        <v>0</v>
      </c>
      <c r="AL189" s="89">
        <v>0</v>
      </c>
      <c r="AM189" s="89">
        <v>0</v>
      </c>
      <c r="AN189" s="91">
        <v>0</v>
      </c>
      <c r="AO189" s="93"/>
      <c r="AP189" s="86" t="e">
        <v>#DIV/0!</v>
      </c>
      <c r="AQ189" s="87" t="e">
        <v>#DIV/0!</v>
      </c>
      <c r="AR189" s="87" t="e">
        <v>#DIV/0!</v>
      </c>
      <c r="AS189" s="88" t="e">
        <v>#DIV/0!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35274</v>
      </c>
      <c r="E190" s="61">
        <v>487</v>
      </c>
      <c r="F190" s="10"/>
      <c r="G190" s="90">
        <v>20331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14456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34787</v>
      </c>
      <c r="AB190" s="10"/>
      <c r="AC190" s="61">
        <v>0</v>
      </c>
      <c r="AD190" s="61">
        <v>20331</v>
      </c>
      <c r="AE190" s="65">
        <v>0</v>
      </c>
      <c r="AF190" s="61">
        <v>0</v>
      </c>
      <c r="AG190" s="66">
        <v>14456</v>
      </c>
      <c r="AH190" s="65">
        <v>0</v>
      </c>
      <c r="AI190" s="66">
        <v>0</v>
      </c>
      <c r="AJ190" s="10"/>
      <c r="AK190" s="89">
        <v>20331</v>
      </c>
      <c r="AL190" s="89">
        <v>14456</v>
      </c>
      <c r="AM190" s="89">
        <v>0</v>
      </c>
      <c r="AN190" s="91">
        <v>0</v>
      </c>
      <c r="AO190" s="93"/>
      <c r="AP190" s="86">
        <v>0.57637353291376081</v>
      </c>
      <c r="AQ190" s="87">
        <v>0.40982026421727052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18933</v>
      </c>
      <c r="E191" s="61">
        <v>258</v>
      </c>
      <c r="F191" s="10"/>
      <c r="G191" s="90">
        <v>0</v>
      </c>
      <c r="H191" s="89">
        <v>0</v>
      </c>
      <c r="I191" s="89">
        <v>10913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7762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18675</v>
      </c>
      <c r="AB191" s="10"/>
      <c r="AC191" s="61">
        <v>10913</v>
      </c>
      <c r="AD191" s="61">
        <v>0</v>
      </c>
      <c r="AE191" s="65">
        <v>0</v>
      </c>
      <c r="AF191" s="61">
        <v>0</v>
      </c>
      <c r="AG191" s="66">
        <v>7762</v>
      </c>
      <c r="AH191" s="65">
        <v>0</v>
      </c>
      <c r="AI191" s="66">
        <v>0</v>
      </c>
      <c r="AJ191" s="10"/>
      <c r="AK191" s="89">
        <v>10913</v>
      </c>
      <c r="AL191" s="89">
        <v>7762</v>
      </c>
      <c r="AM191" s="89">
        <v>0</v>
      </c>
      <c r="AN191" s="91">
        <v>0</v>
      </c>
      <c r="AO191" s="93"/>
      <c r="AP191" s="86">
        <v>0.5764009929752284</v>
      </c>
      <c r="AQ191" s="87">
        <v>0.40997200654941107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536</v>
      </c>
      <c r="E192" s="61">
        <v>9</v>
      </c>
      <c r="F192" s="10"/>
      <c r="G192" s="90">
        <v>308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219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527</v>
      </c>
      <c r="AB192" s="10"/>
      <c r="AC192" s="61">
        <v>0</v>
      </c>
      <c r="AD192" s="61">
        <v>308</v>
      </c>
      <c r="AE192" s="65">
        <v>0</v>
      </c>
      <c r="AF192" s="61">
        <v>0</v>
      </c>
      <c r="AG192" s="66">
        <v>219</v>
      </c>
      <c r="AH192" s="65">
        <v>0</v>
      </c>
      <c r="AI192" s="66">
        <v>0</v>
      </c>
      <c r="AJ192" s="10"/>
      <c r="AK192" s="89">
        <v>308</v>
      </c>
      <c r="AL192" s="89">
        <v>219</v>
      </c>
      <c r="AM192" s="89">
        <v>0</v>
      </c>
      <c r="AN192" s="91">
        <v>0</v>
      </c>
      <c r="AO192" s="93"/>
      <c r="AP192" s="86">
        <v>0.57462686567164178</v>
      </c>
      <c r="AQ192" s="87">
        <v>0.40858208955223879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12000</v>
      </c>
      <c r="E193" s="61">
        <v>165</v>
      </c>
      <c r="F193" s="10"/>
      <c r="G193" s="90">
        <v>0</v>
      </c>
      <c r="H193" s="89">
        <v>0</v>
      </c>
      <c r="I193" s="89">
        <v>6916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4919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11835</v>
      </c>
      <c r="AB193" s="10"/>
      <c r="AC193" s="61">
        <v>6916</v>
      </c>
      <c r="AD193" s="61">
        <v>0</v>
      </c>
      <c r="AE193" s="65">
        <v>0</v>
      </c>
      <c r="AF193" s="61">
        <v>0</v>
      </c>
      <c r="AG193" s="66">
        <v>4919</v>
      </c>
      <c r="AH193" s="65">
        <v>0</v>
      </c>
      <c r="AI193" s="66">
        <v>0</v>
      </c>
      <c r="AJ193" s="10"/>
      <c r="AK193" s="89">
        <v>6916</v>
      </c>
      <c r="AL193" s="89">
        <v>4919</v>
      </c>
      <c r="AM193" s="89">
        <v>0</v>
      </c>
      <c r="AN193" s="91">
        <v>0</v>
      </c>
      <c r="AO193" s="93"/>
      <c r="AP193" s="86">
        <v>0.57633333333333336</v>
      </c>
      <c r="AQ193" s="87">
        <v>0.40991666666666665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70782</v>
      </c>
      <c r="E194" s="61">
        <v>1696</v>
      </c>
      <c r="F194" s="10"/>
      <c r="G194" s="90">
        <v>40800</v>
      </c>
      <c r="H194" s="89">
        <v>0</v>
      </c>
      <c r="I194" s="89">
        <v>0</v>
      </c>
      <c r="J194" s="91">
        <v>0</v>
      </c>
      <c r="K194" s="89">
        <v>7868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20418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69086</v>
      </c>
      <c r="AB194" s="10"/>
      <c r="AC194" s="61">
        <v>0</v>
      </c>
      <c r="AD194" s="61">
        <v>40800</v>
      </c>
      <c r="AE194" s="65">
        <v>0</v>
      </c>
      <c r="AF194" s="61">
        <v>7868</v>
      </c>
      <c r="AG194" s="66">
        <v>20418</v>
      </c>
      <c r="AH194" s="65">
        <v>0</v>
      </c>
      <c r="AI194" s="66">
        <v>0</v>
      </c>
      <c r="AJ194" s="10"/>
      <c r="AK194" s="89">
        <v>40800</v>
      </c>
      <c r="AL194" s="89">
        <v>28286</v>
      </c>
      <c r="AM194" s="89">
        <v>0</v>
      </c>
      <c r="AN194" s="91">
        <v>0</v>
      </c>
      <c r="AO194" s="93"/>
      <c r="AP194" s="86">
        <v>0.57641773332203106</v>
      </c>
      <c r="AQ194" s="87">
        <v>0.3996213726653669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4662</v>
      </c>
      <c r="E195" s="61">
        <v>64</v>
      </c>
      <c r="F195" s="10"/>
      <c r="G195" s="90">
        <v>2687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1911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4598</v>
      </c>
      <c r="AB195" s="10"/>
      <c r="AC195" s="61">
        <v>0</v>
      </c>
      <c r="AD195" s="61">
        <v>2687</v>
      </c>
      <c r="AE195" s="65">
        <v>0</v>
      </c>
      <c r="AF195" s="61">
        <v>0</v>
      </c>
      <c r="AG195" s="66">
        <v>1911</v>
      </c>
      <c r="AH195" s="65">
        <v>0</v>
      </c>
      <c r="AI195" s="66">
        <v>0</v>
      </c>
      <c r="AJ195" s="10"/>
      <c r="AK195" s="89">
        <v>2687</v>
      </c>
      <c r="AL195" s="89">
        <v>1911</v>
      </c>
      <c r="AM195" s="89">
        <v>0</v>
      </c>
      <c r="AN195" s="91">
        <v>0</v>
      </c>
      <c r="AO195" s="93"/>
      <c r="AP195" s="86">
        <v>0.57636207636207637</v>
      </c>
      <c r="AQ195" s="87">
        <v>0.40990990990990989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7908</v>
      </c>
      <c r="E196" s="61">
        <v>3</v>
      </c>
      <c r="F196" s="10"/>
      <c r="G196" s="90">
        <v>186</v>
      </c>
      <c r="H196" s="89">
        <v>671</v>
      </c>
      <c r="I196" s="89">
        <v>6979</v>
      </c>
      <c r="J196" s="91">
        <v>52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17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7905</v>
      </c>
      <c r="AB196" s="10"/>
      <c r="AC196" s="61">
        <v>7650</v>
      </c>
      <c r="AD196" s="61">
        <v>238</v>
      </c>
      <c r="AE196" s="65">
        <v>0</v>
      </c>
      <c r="AF196" s="61">
        <v>0</v>
      </c>
      <c r="AG196" s="66">
        <v>17</v>
      </c>
      <c r="AH196" s="65">
        <v>0</v>
      </c>
      <c r="AI196" s="66">
        <v>0</v>
      </c>
      <c r="AJ196" s="10"/>
      <c r="AK196" s="89">
        <v>7888</v>
      </c>
      <c r="AL196" s="89">
        <v>17</v>
      </c>
      <c r="AM196" s="89">
        <v>0</v>
      </c>
      <c r="AN196" s="91">
        <v>0</v>
      </c>
      <c r="AO196" s="93"/>
      <c r="AP196" s="86">
        <v>0.99747091552857869</v>
      </c>
      <c r="AQ196" s="87">
        <v>2.1497218007081437E-3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27194</v>
      </c>
      <c r="E197" s="61">
        <v>380</v>
      </c>
      <c r="F197" s="10"/>
      <c r="G197" s="90">
        <v>15670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11144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26814</v>
      </c>
      <c r="AB197" s="10"/>
      <c r="AC197" s="61">
        <v>0</v>
      </c>
      <c r="AD197" s="61">
        <v>15670</v>
      </c>
      <c r="AE197" s="65">
        <v>0</v>
      </c>
      <c r="AF197" s="61">
        <v>0</v>
      </c>
      <c r="AG197" s="66">
        <v>11144</v>
      </c>
      <c r="AH197" s="65">
        <v>0</v>
      </c>
      <c r="AI197" s="66">
        <v>0</v>
      </c>
      <c r="AJ197" s="10"/>
      <c r="AK197" s="89">
        <v>15670</v>
      </c>
      <c r="AL197" s="89">
        <v>11144</v>
      </c>
      <c r="AM197" s="89">
        <v>0</v>
      </c>
      <c r="AN197" s="91">
        <v>0</v>
      </c>
      <c r="AO197" s="93"/>
      <c r="AP197" s="86">
        <v>0.57623005074648814</v>
      </c>
      <c r="AQ197" s="87">
        <v>0.40979627859086565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68961</v>
      </c>
      <c r="E198" s="61">
        <v>179</v>
      </c>
      <c r="F198" s="10"/>
      <c r="G198" s="90">
        <v>42328</v>
      </c>
      <c r="H198" s="89">
        <v>2147</v>
      </c>
      <c r="I198" s="89">
        <v>2355</v>
      </c>
      <c r="J198" s="91">
        <v>1957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19995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68782</v>
      </c>
      <c r="AB198" s="10"/>
      <c r="AC198" s="61">
        <v>4502</v>
      </c>
      <c r="AD198" s="61">
        <v>44285</v>
      </c>
      <c r="AE198" s="65">
        <v>0</v>
      </c>
      <c r="AF198" s="61">
        <v>0</v>
      </c>
      <c r="AG198" s="66">
        <v>19995</v>
      </c>
      <c r="AH198" s="65">
        <v>0</v>
      </c>
      <c r="AI198" s="66">
        <v>0</v>
      </c>
      <c r="AJ198" s="10"/>
      <c r="AK198" s="89">
        <v>48787</v>
      </c>
      <c r="AL198" s="89">
        <v>19995</v>
      </c>
      <c r="AM198" s="89">
        <v>0</v>
      </c>
      <c r="AN198" s="91">
        <v>0</v>
      </c>
      <c r="AO198" s="93"/>
      <c r="AP198" s="86">
        <v>0.70745783848842103</v>
      </c>
      <c r="AQ198" s="87">
        <v>0.28994649149519292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142406</v>
      </c>
      <c r="E199" s="61">
        <v>0</v>
      </c>
      <c r="F199" s="10"/>
      <c r="G199" s="90">
        <v>51419</v>
      </c>
      <c r="H199" s="89">
        <v>6278</v>
      </c>
      <c r="I199" s="89">
        <v>19145</v>
      </c>
      <c r="J199" s="91">
        <v>3644</v>
      </c>
      <c r="K199" s="89">
        <v>6644</v>
      </c>
      <c r="L199" s="89">
        <v>7888</v>
      </c>
      <c r="M199" s="89">
        <v>278</v>
      </c>
      <c r="N199" s="89">
        <v>2608</v>
      </c>
      <c r="O199" s="89">
        <v>1761</v>
      </c>
      <c r="P199" s="89">
        <v>2034</v>
      </c>
      <c r="Q199" s="89">
        <v>2509</v>
      </c>
      <c r="R199" s="89">
        <v>8112</v>
      </c>
      <c r="S199" s="89">
        <v>5514</v>
      </c>
      <c r="T199" s="89">
        <v>1900</v>
      </c>
      <c r="U199" s="91">
        <v>19896</v>
      </c>
      <c r="V199" s="89">
        <v>0</v>
      </c>
      <c r="W199" s="89">
        <v>0</v>
      </c>
      <c r="X199" s="89">
        <v>0</v>
      </c>
      <c r="Y199" s="92">
        <v>2776</v>
      </c>
      <c r="Z199" s="10"/>
      <c r="AA199" s="92">
        <v>142406</v>
      </c>
      <c r="AB199" s="10"/>
      <c r="AC199" s="61">
        <v>25423</v>
      </c>
      <c r="AD199" s="61">
        <v>55063</v>
      </c>
      <c r="AE199" s="65">
        <v>8112</v>
      </c>
      <c r="AF199" s="61">
        <v>29236</v>
      </c>
      <c r="AG199" s="66">
        <v>21796</v>
      </c>
      <c r="AH199" s="65">
        <v>0</v>
      </c>
      <c r="AI199" s="66">
        <v>2776</v>
      </c>
      <c r="AJ199" s="10"/>
      <c r="AK199" s="89">
        <v>80486</v>
      </c>
      <c r="AL199" s="89">
        <v>59144</v>
      </c>
      <c r="AM199" s="89">
        <v>0</v>
      </c>
      <c r="AN199" s="91">
        <v>2776</v>
      </c>
      <c r="AO199" s="93"/>
      <c r="AP199" s="86">
        <v>0.56518686010420904</v>
      </c>
      <c r="AQ199" s="87">
        <v>0.41531957923121215</v>
      </c>
      <c r="AR199" s="87">
        <v>0</v>
      </c>
      <c r="AS199" s="88">
        <v>1.9493560664578739E-2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0</v>
      </c>
      <c r="E200" s="61"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122110</v>
      </c>
      <c r="E201" s="61">
        <v>1430</v>
      </c>
      <c r="F201" s="10"/>
      <c r="G201" s="90">
        <v>70385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50295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120680</v>
      </c>
      <c r="AB201" s="10"/>
      <c r="AC201" s="61">
        <v>0</v>
      </c>
      <c r="AD201" s="61">
        <v>70385</v>
      </c>
      <c r="AE201" s="65">
        <v>0</v>
      </c>
      <c r="AF201" s="61">
        <v>0</v>
      </c>
      <c r="AG201" s="66">
        <v>50295</v>
      </c>
      <c r="AH201" s="65">
        <v>0</v>
      </c>
      <c r="AI201" s="66">
        <v>0</v>
      </c>
      <c r="AJ201" s="10"/>
      <c r="AK201" s="89">
        <v>70385</v>
      </c>
      <c r="AL201" s="89">
        <v>50295</v>
      </c>
      <c r="AM201" s="89">
        <v>0</v>
      </c>
      <c r="AN201" s="91">
        <v>0</v>
      </c>
      <c r="AO201" s="93"/>
      <c r="AP201" s="86">
        <v>0.57640651871263615</v>
      </c>
      <c r="AQ201" s="87">
        <v>0.41188272868724918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351658</v>
      </c>
      <c r="E202" s="61">
        <v>4787</v>
      </c>
      <c r="F202" s="10"/>
      <c r="G202" s="90">
        <v>202704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144167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346871</v>
      </c>
      <c r="AB202" s="10"/>
      <c r="AC202" s="61">
        <v>0</v>
      </c>
      <c r="AD202" s="61">
        <v>202704</v>
      </c>
      <c r="AE202" s="65">
        <v>0</v>
      </c>
      <c r="AF202" s="61">
        <v>0</v>
      </c>
      <c r="AG202" s="66">
        <v>144167</v>
      </c>
      <c r="AH202" s="65">
        <v>0</v>
      </c>
      <c r="AI202" s="66">
        <v>0</v>
      </c>
      <c r="AJ202" s="10"/>
      <c r="AK202" s="89">
        <v>202704</v>
      </c>
      <c r="AL202" s="89">
        <v>144167</v>
      </c>
      <c r="AM202" s="89">
        <v>0</v>
      </c>
      <c r="AN202" s="91">
        <v>0</v>
      </c>
      <c r="AO202" s="93"/>
      <c r="AP202" s="86">
        <v>0.57642368437516001</v>
      </c>
      <c r="AQ202" s="87">
        <v>0.40996365787213712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1053831</v>
      </c>
      <c r="E203" s="94">
        <f>SUM(E184:E202)</f>
        <v>12065</v>
      </c>
      <c r="F203" s="10"/>
      <c r="G203" s="95">
        <f t="shared" ref="G203:Y203" si="8">SUM(G184:G202)</f>
        <v>557148</v>
      </c>
      <c r="H203" s="94">
        <f t="shared" si="8"/>
        <v>9096</v>
      </c>
      <c r="I203" s="94">
        <f t="shared" si="8"/>
        <v>46308</v>
      </c>
      <c r="J203" s="96">
        <f t="shared" si="8"/>
        <v>5653</v>
      </c>
      <c r="K203" s="94">
        <f t="shared" si="8"/>
        <v>14512</v>
      </c>
      <c r="L203" s="94">
        <f t="shared" si="8"/>
        <v>7888</v>
      </c>
      <c r="M203" s="94">
        <f t="shared" si="8"/>
        <v>278</v>
      </c>
      <c r="N203" s="94">
        <f t="shared" si="8"/>
        <v>2608</v>
      </c>
      <c r="O203" s="94">
        <f t="shared" si="8"/>
        <v>1761</v>
      </c>
      <c r="P203" s="94">
        <f t="shared" si="8"/>
        <v>2034</v>
      </c>
      <c r="Q203" s="94">
        <f t="shared" si="8"/>
        <v>2509</v>
      </c>
      <c r="R203" s="94">
        <f t="shared" si="8"/>
        <v>8112</v>
      </c>
      <c r="S203" s="94">
        <f t="shared" si="8"/>
        <v>5514</v>
      </c>
      <c r="T203" s="94">
        <f t="shared" si="8"/>
        <v>1900</v>
      </c>
      <c r="U203" s="96">
        <f t="shared" si="8"/>
        <v>373669</v>
      </c>
      <c r="V203" s="94">
        <f t="shared" si="8"/>
        <v>0</v>
      </c>
      <c r="W203" s="94">
        <f t="shared" si="8"/>
        <v>0</v>
      </c>
      <c r="X203" s="94">
        <f t="shared" si="8"/>
        <v>0</v>
      </c>
      <c r="Y203" s="97">
        <f t="shared" si="8"/>
        <v>2776</v>
      </c>
      <c r="Z203" s="10"/>
      <c r="AA203" s="97">
        <f>SUM(AA184:AA202)</f>
        <v>1041766</v>
      </c>
      <c r="AB203" s="10"/>
      <c r="AC203" s="94">
        <f t="shared" ref="AC203:AI203" si="9">SUM(AC184:AC202)</f>
        <v>55404</v>
      </c>
      <c r="AD203" s="94">
        <f t="shared" si="9"/>
        <v>562801</v>
      </c>
      <c r="AE203" s="95">
        <f t="shared" si="9"/>
        <v>8112</v>
      </c>
      <c r="AF203" s="94">
        <f t="shared" si="9"/>
        <v>37104</v>
      </c>
      <c r="AG203" s="96">
        <f t="shared" si="9"/>
        <v>375569</v>
      </c>
      <c r="AH203" s="95">
        <f t="shared" si="9"/>
        <v>0</v>
      </c>
      <c r="AI203" s="96">
        <f t="shared" si="9"/>
        <v>2776</v>
      </c>
      <c r="AJ203" s="10"/>
      <c r="AK203" s="94">
        <f>SUM(AK184:AK202)</f>
        <v>618205</v>
      </c>
      <c r="AL203" s="94">
        <f>SUM(AL184:AL202)</f>
        <v>420785</v>
      </c>
      <c r="AM203" s="94">
        <f>SUM(AM184:AM202)</f>
        <v>0</v>
      </c>
      <c r="AN203" s="96">
        <f>SUM(AN184:AN202)</f>
        <v>2776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4280142</v>
      </c>
      <c r="E205" s="89">
        <f>E21+E125+E152</f>
        <v>23431</v>
      </c>
      <c r="F205" s="10"/>
      <c r="G205" s="90">
        <f t="shared" ref="G205:Y205" si="10">G21+G125+G152</f>
        <v>1601396</v>
      </c>
      <c r="H205" s="89">
        <f t="shared" si="10"/>
        <v>81969</v>
      </c>
      <c r="I205" s="89">
        <f t="shared" si="10"/>
        <v>455615</v>
      </c>
      <c r="J205" s="91">
        <f t="shared" si="10"/>
        <v>0</v>
      </c>
      <c r="K205" s="89">
        <f t="shared" si="10"/>
        <v>665464</v>
      </c>
      <c r="L205" s="89">
        <f t="shared" si="10"/>
        <v>343524</v>
      </c>
      <c r="M205" s="89">
        <f t="shared" si="10"/>
        <v>0</v>
      </c>
      <c r="N205" s="89">
        <f t="shared" si="10"/>
        <v>0</v>
      </c>
      <c r="O205" s="89">
        <f t="shared" si="10"/>
        <v>0</v>
      </c>
      <c r="P205" s="89">
        <f t="shared" si="10"/>
        <v>26543</v>
      </c>
      <c r="Q205" s="89">
        <f t="shared" si="10"/>
        <v>11418</v>
      </c>
      <c r="R205" s="89">
        <f t="shared" si="10"/>
        <v>17388</v>
      </c>
      <c r="S205" s="89">
        <f t="shared" si="10"/>
        <v>181028</v>
      </c>
      <c r="T205" s="89">
        <f t="shared" si="10"/>
        <v>0</v>
      </c>
      <c r="U205" s="91">
        <f t="shared" si="10"/>
        <v>872366</v>
      </c>
      <c r="V205" s="89">
        <f t="shared" si="10"/>
        <v>0</v>
      </c>
      <c r="W205" s="89">
        <f t="shared" si="10"/>
        <v>0</v>
      </c>
      <c r="X205" s="89">
        <f t="shared" si="10"/>
        <v>0</v>
      </c>
      <c r="Y205" s="92">
        <f t="shared" si="10"/>
        <v>0</v>
      </c>
      <c r="Z205" s="10"/>
      <c r="AA205" s="92">
        <f>AA21+AA125+AA152</f>
        <v>4256711</v>
      </c>
      <c r="AB205" s="10"/>
      <c r="AC205" s="61">
        <f t="shared" ref="AC205:AI205" si="11">AC21+AC125+AC152</f>
        <v>537584</v>
      </c>
      <c r="AD205" s="61">
        <f t="shared" si="11"/>
        <v>1601396</v>
      </c>
      <c r="AE205" s="65">
        <f t="shared" si="11"/>
        <v>17388</v>
      </c>
      <c r="AF205" s="61">
        <f t="shared" si="11"/>
        <v>1227977</v>
      </c>
      <c r="AG205" s="66">
        <f t="shared" si="11"/>
        <v>872366</v>
      </c>
      <c r="AH205" s="65">
        <f t="shared" si="11"/>
        <v>0</v>
      </c>
      <c r="AI205" s="66">
        <f t="shared" si="11"/>
        <v>0</v>
      </c>
      <c r="AJ205" s="10"/>
      <c r="AK205" s="89">
        <f>AK21+AK125+AK152</f>
        <v>2138980</v>
      </c>
      <c r="AL205" s="89">
        <f>AL21+AL125+AL152</f>
        <v>2117731</v>
      </c>
      <c r="AM205" s="89">
        <f>AM21+AM125+AM152</f>
        <v>0</v>
      </c>
      <c r="AN205" s="91">
        <f>AN21+AN125+AN152</f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1085026</v>
      </c>
      <c r="E206" s="89">
        <f>E181+E203</f>
        <v>12065</v>
      </c>
      <c r="F206" s="10"/>
      <c r="G206" s="90">
        <f t="shared" ref="G206:Y206" si="12">G181+G203</f>
        <v>569131</v>
      </c>
      <c r="H206" s="89">
        <f t="shared" si="12"/>
        <v>25766</v>
      </c>
      <c r="I206" s="89">
        <f t="shared" si="12"/>
        <v>47118</v>
      </c>
      <c r="J206" s="91">
        <f t="shared" si="12"/>
        <v>5653</v>
      </c>
      <c r="K206" s="89">
        <f t="shared" si="12"/>
        <v>15699</v>
      </c>
      <c r="L206" s="89">
        <f t="shared" si="12"/>
        <v>7888</v>
      </c>
      <c r="M206" s="89">
        <f t="shared" si="12"/>
        <v>278</v>
      </c>
      <c r="N206" s="89">
        <f t="shared" si="12"/>
        <v>2608</v>
      </c>
      <c r="O206" s="89">
        <f t="shared" si="12"/>
        <v>1761</v>
      </c>
      <c r="P206" s="89">
        <f t="shared" si="12"/>
        <v>2034</v>
      </c>
      <c r="Q206" s="89">
        <f t="shared" si="12"/>
        <v>2509</v>
      </c>
      <c r="R206" s="89">
        <f t="shared" si="12"/>
        <v>8166</v>
      </c>
      <c r="S206" s="89">
        <f t="shared" si="12"/>
        <v>5611</v>
      </c>
      <c r="T206" s="89">
        <f t="shared" si="12"/>
        <v>1900</v>
      </c>
      <c r="U206" s="91">
        <f t="shared" si="12"/>
        <v>374063</v>
      </c>
      <c r="V206" s="89">
        <f t="shared" si="12"/>
        <v>0</v>
      </c>
      <c r="W206" s="89">
        <f t="shared" si="12"/>
        <v>0</v>
      </c>
      <c r="X206" s="89">
        <f t="shared" si="12"/>
        <v>0</v>
      </c>
      <c r="Y206" s="92">
        <f t="shared" si="12"/>
        <v>2776</v>
      </c>
      <c r="Z206" s="10"/>
      <c r="AA206" s="92">
        <f>AA181+AA203</f>
        <v>1072961</v>
      </c>
      <c r="AB206" s="10"/>
      <c r="AC206" s="61">
        <f t="shared" ref="AC206:AI206" si="13">AC181+AC203</f>
        <v>72884</v>
      </c>
      <c r="AD206" s="61">
        <f t="shared" si="13"/>
        <v>574784</v>
      </c>
      <c r="AE206" s="65">
        <f t="shared" si="13"/>
        <v>8166</v>
      </c>
      <c r="AF206" s="61">
        <f t="shared" si="13"/>
        <v>38388</v>
      </c>
      <c r="AG206" s="66">
        <f t="shared" si="13"/>
        <v>375963</v>
      </c>
      <c r="AH206" s="65">
        <f t="shared" si="13"/>
        <v>0</v>
      </c>
      <c r="AI206" s="66">
        <f t="shared" si="13"/>
        <v>2776</v>
      </c>
      <c r="AJ206" s="10"/>
      <c r="AK206" s="89">
        <f>AK181+AK203</f>
        <v>647668</v>
      </c>
      <c r="AL206" s="89">
        <f>AL181+AL203</f>
        <v>422517</v>
      </c>
      <c r="AM206" s="89">
        <f>AM181+AM203</f>
        <v>0</v>
      </c>
      <c r="AN206" s="91">
        <f>AN181+AN203</f>
        <v>2776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5365168</v>
      </c>
      <c r="E208" s="89">
        <f>E206+E205</f>
        <v>35496</v>
      </c>
      <c r="F208" s="10"/>
      <c r="G208" s="90">
        <f t="shared" ref="G208:Y208" si="14">G206+G205</f>
        <v>2170527</v>
      </c>
      <c r="H208" s="89">
        <f t="shared" si="14"/>
        <v>107735</v>
      </c>
      <c r="I208" s="89">
        <f t="shared" si="14"/>
        <v>502733</v>
      </c>
      <c r="J208" s="91">
        <f t="shared" si="14"/>
        <v>5653</v>
      </c>
      <c r="K208" s="89">
        <f t="shared" si="14"/>
        <v>681163</v>
      </c>
      <c r="L208" s="89">
        <f t="shared" si="14"/>
        <v>351412</v>
      </c>
      <c r="M208" s="89">
        <f t="shared" si="14"/>
        <v>278</v>
      </c>
      <c r="N208" s="89">
        <f t="shared" si="14"/>
        <v>2608</v>
      </c>
      <c r="O208" s="89">
        <f t="shared" si="14"/>
        <v>1761</v>
      </c>
      <c r="P208" s="89">
        <f t="shared" si="14"/>
        <v>28577</v>
      </c>
      <c r="Q208" s="89">
        <f t="shared" si="14"/>
        <v>13927</v>
      </c>
      <c r="R208" s="89">
        <f t="shared" si="14"/>
        <v>25554</v>
      </c>
      <c r="S208" s="89">
        <f t="shared" si="14"/>
        <v>186639</v>
      </c>
      <c r="T208" s="89">
        <f t="shared" si="14"/>
        <v>1900</v>
      </c>
      <c r="U208" s="91">
        <f t="shared" si="14"/>
        <v>1246429</v>
      </c>
      <c r="V208" s="89">
        <f t="shared" si="14"/>
        <v>0</v>
      </c>
      <c r="W208" s="89">
        <f t="shared" si="14"/>
        <v>0</v>
      </c>
      <c r="X208" s="89">
        <f t="shared" si="14"/>
        <v>0</v>
      </c>
      <c r="Y208" s="92">
        <f t="shared" si="14"/>
        <v>2776</v>
      </c>
      <c r="Z208" s="10"/>
      <c r="AA208" s="92">
        <f>AA206+AA205</f>
        <v>5329672</v>
      </c>
      <c r="AB208" s="10"/>
      <c r="AC208" s="89">
        <f t="shared" ref="AC208:AI208" si="15">AC206+AC205</f>
        <v>610468</v>
      </c>
      <c r="AD208" s="89">
        <f t="shared" si="15"/>
        <v>2176180</v>
      </c>
      <c r="AE208" s="90">
        <f t="shared" si="15"/>
        <v>25554</v>
      </c>
      <c r="AF208" s="89">
        <f t="shared" si="15"/>
        <v>1266365</v>
      </c>
      <c r="AG208" s="91">
        <f t="shared" si="15"/>
        <v>1248329</v>
      </c>
      <c r="AH208" s="90">
        <f t="shared" si="15"/>
        <v>0</v>
      </c>
      <c r="AI208" s="91">
        <f t="shared" si="15"/>
        <v>2776</v>
      </c>
      <c r="AJ208" s="10"/>
      <c r="AK208" s="89">
        <f>AK206+AK205</f>
        <v>2786648</v>
      </c>
      <c r="AL208" s="89">
        <f>AL206+AL205</f>
        <v>2540248</v>
      </c>
      <c r="AM208" s="89">
        <f>AM206+AM205</f>
        <v>0</v>
      </c>
      <c r="AN208" s="91">
        <f>AN206+AN205</f>
        <v>2776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6">G203+G181+G152+G125+G21-G208</f>
        <v>0</v>
      </c>
      <c r="H210" s="89">
        <f t="shared" si="16"/>
        <v>0</v>
      </c>
      <c r="I210" s="89">
        <f t="shared" si="16"/>
        <v>0</v>
      </c>
      <c r="J210" s="91">
        <f t="shared" si="16"/>
        <v>0</v>
      </c>
      <c r="K210" s="89">
        <f t="shared" si="16"/>
        <v>0</v>
      </c>
      <c r="L210" s="89">
        <f t="shared" si="16"/>
        <v>0</v>
      </c>
      <c r="M210" s="89">
        <f t="shared" si="16"/>
        <v>0</v>
      </c>
      <c r="N210" s="89">
        <f t="shared" si="16"/>
        <v>0</v>
      </c>
      <c r="O210" s="89">
        <f t="shared" si="16"/>
        <v>0</v>
      </c>
      <c r="P210" s="89">
        <f t="shared" si="16"/>
        <v>0</v>
      </c>
      <c r="Q210" s="89">
        <f t="shared" si="16"/>
        <v>0</v>
      </c>
      <c r="R210" s="89">
        <f t="shared" si="16"/>
        <v>0</v>
      </c>
      <c r="S210" s="89">
        <f t="shared" si="16"/>
        <v>0</v>
      </c>
      <c r="T210" s="89">
        <f t="shared" si="16"/>
        <v>0</v>
      </c>
      <c r="U210" s="91">
        <f t="shared" si="16"/>
        <v>0</v>
      </c>
      <c r="V210" s="89">
        <f t="shared" si="16"/>
        <v>0</v>
      </c>
      <c r="W210" s="89">
        <f t="shared" si="16"/>
        <v>0</v>
      </c>
      <c r="X210" s="89">
        <f t="shared" si="16"/>
        <v>0</v>
      </c>
      <c r="Y210" s="92">
        <f t="shared" si="16"/>
        <v>0</v>
      </c>
      <c r="Z210" s="10"/>
      <c r="AA210" s="92">
        <f>AA203+AA181+AA152+AA125+AA21-AA208</f>
        <v>0</v>
      </c>
      <c r="AB210" s="10"/>
      <c r="AC210" s="61">
        <f t="shared" ref="AC210:AI210" si="17">AC203+AC181+AC152+AC125+AC21-AC208</f>
        <v>0</v>
      </c>
      <c r="AD210" s="61">
        <f t="shared" si="17"/>
        <v>0</v>
      </c>
      <c r="AE210" s="65">
        <f t="shared" si="17"/>
        <v>0</v>
      </c>
      <c r="AF210" s="61">
        <f t="shared" si="17"/>
        <v>0</v>
      </c>
      <c r="AG210" s="66">
        <f t="shared" si="17"/>
        <v>0</v>
      </c>
      <c r="AH210" s="65">
        <f t="shared" si="17"/>
        <v>0</v>
      </c>
      <c r="AI210" s="66">
        <f t="shared" si="17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327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541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856</v>
      </c>
      <c r="F24" s="10"/>
      <c r="G24" s="90">
        <v>798</v>
      </c>
      <c r="H24" s="89">
        <v>33</v>
      </c>
      <c r="I24" s="89">
        <v>56</v>
      </c>
      <c r="J24" s="91">
        <v>6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267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1160</v>
      </c>
      <c r="AB24" s="10"/>
      <c r="AC24" s="61">
        <v>89</v>
      </c>
      <c r="AD24" s="61">
        <v>804</v>
      </c>
      <c r="AE24" s="65">
        <v>0</v>
      </c>
      <c r="AF24" s="61">
        <v>0</v>
      </c>
      <c r="AG24" s="66">
        <v>267</v>
      </c>
      <c r="AH24" s="65">
        <v>0</v>
      </c>
      <c r="AI24" s="66">
        <v>0</v>
      </c>
      <c r="AJ24" s="10"/>
      <c r="AK24" s="89">
        <v>893</v>
      </c>
      <c r="AL24" s="89">
        <v>267</v>
      </c>
      <c r="AM24" s="89">
        <v>0</v>
      </c>
      <c r="AN24" s="91">
        <v>0</v>
      </c>
      <c r="AO24" s="93"/>
      <c r="AP24" s="86">
        <v>0.44295634920634919</v>
      </c>
      <c r="AQ24" s="87">
        <v>0.13244047619047619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138</v>
      </c>
      <c r="H26" s="89">
        <v>412</v>
      </c>
      <c r="I26" s="89">
        <v>3039</v>
      </c>
      <c r="J26" s="91">
        <v>9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3451</v>
      </c>
      <c r="AD26" s="61">
        <v>147</v>
      </c>
      <c r="AE26" s="65">
        <v>0</v>
      </c>
      <c r="AF26" s="61">
        <v>0</v>
      </c>
      <c r="AG26" s="66">
        <v>4066</v>
      </c>
      <c r="AH26" s="65">
        <v>0</v>
      </c>
      <c r="AI26" s="66">
        <v>0</v>
      </c>
      <c r="AJ26" s="10"/>
      <c r="AK26" s="89">
        <v>3598</v>
      </c>
      <c r="AL26" s="89">
        <v>4066</v>
      </c>
      <c r="AM26" s="89">
        <v>0</v>
      </c>
      <c r="AN26" s="91">
        <v>0</v>
      </c>
      <c r="AO26" s="93"/>
      <c r="AP26" s="86">
        <v>0.4694676409185804</v>
      </c>
      <c r="AQ26" s="87">
        <v>0.5305323590814196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232</v>
      </c>
      <c r="H27" s="89">
        <v>688</v>
      </c>
      <c r="I27" s="89">
        <v>5074</v>
      </c>
      <c r="J27" s="91">
        <v>15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6787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5762</v>
      </c>
      <c r="AD27" s="61">
        <v>247</v>
      </c>
      <c r="AE27" s="65">
        <v>0</v>
      </c>
      <c r="AF27" s="61">
        <v>0</v>
      </c>
      <c r="AG27" s="66">
        <v>6787</v>
      </c>
      <c r="AH27" s="65">
        <v>0</v>
      </c>
      <c r="AI27" s="66">
        <v>0</v>
      </c>
      <c r="AJ27" s="10"/>
      <c r="AK27" s="89">
        <v>6009</v>
      </c>
      <c r="AL27" s="89">
        <v>6787</v>
      </c>
      <c r="AM27" s="89">
        <v>0</v>
      </c>
      <c r="AN27" s="91">
        <v>0</v>
      </c>
      <c r="AO27" s="93"/>
      <c r="AP27" s="86">
        <v>0.46959987496092531</v>
      </c>
      <c r="AQ27" s="87">
        <v>0.53040012503907474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1353</v>
      </c>
      <c r="H31" s="89">
        <v>0</v>
      </c>
      <c r="I31" s="89">
        <v>0</v>
      </c>
      <c r="J31" s="91">
        <v>0</v>
      </c>
      <c r="K31" s="89">
        <v>2060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1353</v>
      </c>
      <c r="AE31" s="65">
        <v>0</v>
      </c>
      <c r="AF31" s="61">
        <v>2060</v>
      </c>
      <c r="AG31" s="66">
        <v>0</v>
      </c>
      <c r="AH31" s="65">
        <v>0</v>
      </c>
      <c r="AI31" s="66">
        <v>0</v>
      </c>
      <c r="AJ31" s="10"/>
      <c r="AK31" s="89">
        <v>1353</v>
      </c>
      <c r="AL31" s="89">
        <v>2060</v>
      </c>
      <c r="AM31" s="89">
        <v>0</v>
      </c>
      <c r="AN31" s="91">
        <v>0</v>
      </c>
      <c r="AO31" s="93"/>
      <c r="AP31" s="86">
        <v>0.39642543217111048</v>
      </c>
      <c r="AQ31" s="87">
        <v>0.60357456782888952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4181</v>
      </c>
      <c r="F32" s="10"/>
      <c r="G32" s="90">
        <v>185</v>
      </c>
      <c r="H32" s="89">
        <v>515</v>
      </c>
      <c r="I32" s="89">
        <v>3798</v>
      </c>
      <c r="J32" s="91">
        <v>28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234</v>
      </c>
      <c r="T32" s="89">
        <v>0</v>
      </c>
      <c r="U32" s="91">
        <v>639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5399</v>
      </c>
      <c r="AB32" s="10"/>
      <c r="AC32" s="61">
        <v>4313</v>
      </c>
      <c r="AD32" s="61">
        <v>213</v>
      </c>
      <c r="AE32" s="65">
        <v>0</v>
      </c>
      <c r="AF32" s="61">
        <v>234</v>
      </c>
      <c r="AG32" s="66">
        <v>639</v>
      </c>
      <c r="AH32" s="65">
        <v>0</v>
      </c>
      <c r="AI32" s="66">
        <v>0</v>
      </c>
      <c r="AJ32" s="10"/>
      <c r="AK32" s="89">
        <v>4526</v>
      </c>
      <c r="AL32" s="89">
        <v>873</v>
      </c>
      <c r="AM32" s="89">
        <v>0</v>
      </c>
      <c r="AN32" s="91">
        <v>0</v>
      </c>
      <c r="AO32" s="93"/>
      <c r="AP32" s="86">
        <v>0.47244258872651357</v>
      </c>
      <c r="AQ32" s="87">
        <v>9.1127348643006256E-2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1491</v>
      </c>
      <c r="F34" s="10"/>
      <c r="G34" s="90">
        <v>66</v>
      </c>
      <c r="H34" s="89">
        <v>183</v>
      </c>
      <c r="I34" s="89">
        <v>1353</v>
      </c>
      <c r="J34" s="91">
        <v>10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83</v>
      </c>
      <c r="T34" s="89">
        <v>0</v>
      </c>
      <c r="U34" s="91">
        <v>227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1922</v>
      </c>
      <c r="AB34" s="10"/>
      <c r="AC34" s="61">
        <v>1536</v>
      </c>
      <c r="AD34" s="61">
        <v>76</v>
      </c>
      <c r="AE34" s="65">
        <v>0</v>
      </c>
      <c r="AF34" s="61">
        <v>83</v>
      </c>
      <c r="AG34" s="66">
        <v>227</v>
      </c>
      <c r="AH34" s="65">
        <v>0</v>
      </c>
      <c r="AI34" s="66">
        <v>0</v>
      </c>
      <c r="AJ34" s="10"/>
      <c r="AK34" s="89">
        <v>1612</v>
      </c>
      <c r="AL34" s="89">
        <v>310</v>
      </c>
      <c r="AM34" s="89">
        <v>0</v>
      </c>
      <c r="AN34" s="91">
        <v>0</v>
      </c>
      <c r="AO34" s="93"/>
      <c r="AP34" s="86">
        <v>0.47231174919425722</v>
      </c>
      <c r="AQ34" s="87">
        <v>9.0829182537357167E-2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1275</v>
      </c>
      <c r="F36" s="10"/>
      <c r="G36" s="90">
        <v>1202</v>
      </c>
      <c r="H36" s="89">
        <v>9</v>
      </c>
      <c r="I36" s="89">
        <v>85</v>
      </c>
      <c r="J36" s="91">
        <v>61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401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1758</v>
      </c>
      <c r="AB36" s="10"/>
      <c r="AC36" s="61">
        <v>94</v>
      </c>
      <c r="AD36" s="61">
        <v>1263</v>
      </c>
      <c r="AE36" s="65">
        <v>0</v>
      </c>
      <c r="AF36" s="61">
        <v>0</v>
      </c>
      <c r="AG36" s="66">
        <v>401</v>
      </c>
      <c r="AH36" s="65">
        <v>0</v>
      </c>
      <c r="AI36" s="66">
        <v>0</v>
      </c>
      <c r="AJ36" s="10"/>
      <c r="AK36" s="89">
        <v>1357</v>
      </c>
      <c r="AL36" s="89">
        <v>401</v>
      </c>
      <c r="AM36" s="89">
        <v>0</v>
      </c>
      <c r="AN36" s="91">
        <v>0</v>
      </c>
      <c r="AO36" s="93"/>
      <c r="AP36" s="86">
        <v>0.44741180349488957</v>
      </c>
      <c r="AQ36" s="87">
        <v>0.1322123310253874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41477</v>
      </c>
      <c r="F37" s="10"/>
      <c r="G37" s="90">
        <v>27919</v>
      </c>
      <c r="H37" s="89">
        <v>111</v>
      </c>
      <c r="I37" s="89">
        <v>1886</v>
      </c>
      <c r="J37" s="91">
        <v>347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13169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43432</v>
      </c>
      <c r="AB37" s="10"/>
      <c r="AC37" s="61">
        <v>1997</v>
      </c>
      <c r="AD37" s="61">
        <v>28266</v>
      </c>
      <c r="AE37" s="65">
        <v>0</v>
      </c>
      <c r="AF37" s="61">
        <v>0</v>
      </c>
      <c r="AG37" s="66">
        <v>13169</v>
      </c>
      <c r="AH37" s="65">
        <v>0</v>
      </c>
      <c r="AI37" s="66">
        <v>0</v>
      </c>
      <c r="AJ37" s="10"/>
      <c r="AK37" s="89">
        <v>30263</v>
      </c>
      <c r="AL37" s="89">
        <v>13169</v>
      </c>
      <c r="AM37" s="89">
        <v>0</v>
      </c>
      <c r="AN37" s="91">
        <v>0</v>
      </c>
      <c r="AO37" s="93"/>
      <c r="AP37" s="86">
        <v>0.35641686982534243</v>
      </c>
      <c r="AQ37" s="87">
        <v>0.15509545513432027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5865</v>
      </c>
      <c r="F38" s="10"/>
      <c r="G38" s="90">
        <v>2917</v>
      </c>
      <c r="H38" s="89">
        <v>42</v>
      </c>
      <c r="I38" s="89">
        <v>3382</v>
      </c>
      <c r="J38" s="91">
        <v>284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1859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8484</v>
      </c>
      <c r="AB38" s="10"/>
      <c r="AC38" s="61">
        <v>3424</v>
      </c>
      <c r="AD38" s="61">
        <v>3201</v>
      </c>
      <c r="AE38" s="65">
        <v>0</v>
      </c>
      <c r="AF38" s="61">
        <v>0</v>
      </c>
      <c r="AG38" s="66">
        <v>1859</v>
      </c>
      <c r="AH38" s="65">
        <v>0</v>
      </c>
      <c r="AI38" s="66">
        <v>0</v>
      </c>
      <c r="AJ38" s="10"/>
      <c r="AK38" s="89">
        <v>6625</v>
      </c>
      <c r="AL38" s="89">
        <v>1859</v>
      </c>
      <c r="AM38" s="89">
        <v>0</v>
      </c>
      <c r="AN38" s="91">
        <v>0</v>
      </c>
      <c r="AO38" s="93"/>
      <c r="AP38" s="86">
        <v>0.46170464840755454</v>
      </c>
      <c r="AQ38" s="87">
        <v>0.12955606662485192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15961</v>
      </c>
      <c r="F39" s="10"/>
      <c r="G39" s="90">
        <v>13543</v>
      </c>
      <c r="H39" s="89">
        <v>116</v>
      </c>
      <c r="I39" s="89">
        <v>2861</v>
      </c>
      <c r="J39" s="91">
        <v>774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5066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22360</v>
      </c>
      <c r="AB39" s="10"/>
      <c r="AC39" s="61">
        <v>2977</v>
      </c>
      <c r="AD39" s="61">
        <v>14317</v>
      </c>
      <c r="AE39" s="65">
        <v>0</v>
      </c>
      <c r="AF39" s="61">
        <v>0</v>
      </c>
      <c r="AG39" s="66">
        <v>5066</v>
      </c>
      <c r="AH39" s="65">
        <v>0</v>
      </c>
      <c r="AI39" s="66">
        <v>0</v>
      </c>
      <c r="AJ39" s="10"/>
      <c r="AK39" s="89">
        <v>17294</v>
      </c>
      <c r="AL39" s="89">
        <v>5066</v>
      </c>
      <c r="AM39" s="89">
        <v>0</v>
      </c>
      <c r="AN39" s="91">
        <v>0</v>
      </c>
      <c r="AO39" s="93"/>
      <c r="AP39" s="86">
        <v>0.45129302471229876</v>
      </c>
      <c r="AQ39" s="87">
        <v>0.13219905534824247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20787</v>
      </c>
      <c r="F40" s="10"/>
      <c r="G40" s="90">
        <v>19681</v>
      </c>
      <c r="H40" s="89">
        <v>152</v>
      </c>
      <c r="I40" s="89">
        <v>1403</v>
      </c>
      <c r="J40" s="91">
        <v>1009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6599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28844</v>
      </c>
      <c r="AB40" s="10"/>
      <c r="AC40" s="61">
        <v>1555</v>
      </c>
      <c r="AD40" s="61">
        <v>20690</v>
      </c>
      <c r="AE40" s="65">
        <v>0</v>
      </c>
      <c r="AF40" s="61">
        <v>0</v>
      </c>
      <c r="AG40" s="66">
        <v>6599</v>
      </c>
      <c r="AH40" s="65">
        <v>0</v>
      </c>
      <c r="AI40" s="66">
        <v>0</v>
      </c>
      <c r="AJ40" s="10"/>
      <c r="AK40" s="89">
        <v>22245</v>
      </c>
      <c r="AL40" s="89">
        <v>6599</v>
      </c>
      <c r="AM40" s="89">
        <v>0</v>
      </c>
      <c r="AN40" s="91">
        <v>0</v>
      </c>
      <c r="AO40" s="93"/>
      <c r="AP40" s="86">
        <v>0.44820777336745177</v>
      </c>
      <c r="AQ40" s="87">
        <v>0.13296125405492534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9711</v>
      </c>
      <c r="F41" s="10"/>
      <c r="G41" s="90">
        <v>9134</v>
      </c>
      <c r="H41" s="89">
        <v>387</v>
      </c>
      <c r="I41" s="89">
        <v>651</v>
      </c>
      <c r="J41" s="91">
        <v>70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3080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13322</v>
      </c>
      <c r="AB41" s="10"/>
      <c r="AC41" s="61">
        <v>1038</v>
      </c>
      <c r="AD41" s="61">
        <v>9204</v>
      </c>
      <c r="AE41" s="65">
        <v>0</v>
      </c>
      <c r="AF41" s="61">
        <v>0</v>
      </c>
      <c r="AG41" s="66">
        <v>3080</v>
      </c>
      <c r="AH41" s="65">
        <v>0</v>
      </c>
      <c r="AI41" s="66">
        <v>0</v>
      </c>
      <c r="AJ41" s="10"/>
      <c r="AK41" s="89">
        <v>10242</v>
      </c>
      <c r="AL41" s="89">
        <v>3080</v>
      </c>
      <c r="AM41" s="89">
        <v>0</v>
      </c>
      <c r="AN41" s="91">
        <v>0</v>
      </c>
      <c r="AO41" s="93"/>
      <c r="AP41" s="86">
        <v>0.44466634828289847</v>
      </c>
      <c r="AQ41" s="87">
        <v>0.13372118265097904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5817</v>
      </c>
      <c r="F42" s="10"/>
      <c r="G42" s="90">
        <v>5470</v>
      </c>
      <c r="H42" s="89">
        <v>232</v>
      </c>
      <c r="I42" s="89">
        <v>390</v>
      </c>
      <c r="J42" s="91">
        <v>42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1844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7978</v>
      </c>
      <c r="AB42" s="10"/>
      <c r="AC42" s="61">
        <v>622</v>
      </c>
      <c r="AD42" s="61">
        <v>5512</v>
      </c>
      <c r="AE42" s="65">
        <v>0</v>
      </c>
      <c r="AF42" s="61">
        <v>0</v>
      </c>
      <c r="AG42" s="66">
        <v>1844</v>
      </c>
      <c r="AH42" s="65">
        <v>0</v>
      </c>
      <c r="AI42" s="66">
        <v>0</v>
      </c>
      <c r="AJ42" s="10"/>
      <c r="AK42" s="89">
        <v>6134</v>
      </c>
      <c r="AL42" s="89">
        <v>1844</v>
      </c>
      <c r="AM42" s="89">
        <v>0</v>
      </c>
      <c r="AN42" s="91">
        <v>0</v>
      </c>
      <c r="AO42" s="93"/>
      <c r="AP42" s="86">
        <v>0.44465386009423702</v>
      </c>
      <c r="AQ42" s="87">
        <v>0.13367162015222908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61</v>
      </c>
      <c r="H44" s="89">
        <v>183</v>
      </c>
      <c r="I44" s="89">
        <v>1353</v>
      </c>
      <c r="J44" s="91">
        <v>4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1536</v>
      </c>
      <c r="AD44" s="61">
        <v>65</v>
      </c>
      <c r="AE44" s="65">
        <v>0</v>
      </c>
      <c r="AF44" s="61">
        <v>0</v>
      </c>
      <c r="AG44" s="66">
        <v>1812</v>
      </c>
      <c r="AH44" s="65">
        <v>0</v>
      </c>
      <c r="AI44" s="66">
        <v>0</v>
      </c>
      <c r="AJ44" s="10"/>
      <c r="AK44" s="89">
        <v>1601</v>
      </c>
      <c r="AL44" s="89">
        <v>1812</v>
      </c>
      <c r="AM44" s="89">
        <v>0</v>
      </c>
      <c r="AN44" s="91">
        <v>0</v>
      </c>
      <c r="AO44" s="93"/>
      <c r="AP44" s="86">
        <v>0.4690887782009962</v>
      </c>
      <c r="AQ44" s="87">
        <v>0.53091122179900385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1353</v>
      </c>
      <c r="H45" s="89">
        <v>0</v>
      </c>
      <c r="I45" s="89">
        <v>0</v>
      </c>
      <c r="J45" s="91">
        <v>183</v>
      </c>
      <c r="K45" s="89">
        <v>1375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502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1536</v>
      </c>
      <c r="AE45" s="65">
        <v>0</v>
      </c>
      <c r="AF45" s="61">
        <v>1375</v>
      </c>
      <c r="AG45" s="66">
        <v>502</v>
      </c>
      <c r="AH45" s="65">
        <v>0</v>
      </c>
      <c r="AI45" s="66">
        <v>0</v>
      </c>
      <c r="AJ45" s="10"/>
      <c r="AK45" s="89">
        <v>1536</v>
      </c>
      <c r="AL45" s="89">
        <v>1877</v>
      </c>
      <c r="AM45" s="89">
        <v>0</v>
      </c>
      <c r="AN45" s="91">
        <v>0</v>
      </c>
      <c r="AO45" s="93"/>
      <c r="AP45" s="86">
        <v>0.45004394960445354</v>
      </c>
      <c r="AQ45" s="87">
        <v>0.5499560503955464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39655</v>
      </c>
      <c r="H50" s="89">
        <v>0</v>
      </c>
      <c r="I50" s="89">
        <v>0</v>
      </c>
      <c r="J50" s="91">
        <v>5381</v>
      </c>
      <c r="K50" s="89">
        <v>40277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14687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45036</v>
      </c>
      <c r="AE50" s="65">
        <v>0</v>
      </c>
      <c r="AF50" s="61">
        <v>40277</v>
      </c>
      <c r="AG50" s="66">
        <v>14687</v>
      </c>
      <c r="AH50" s="65">
        <v>0</v>
      </c>
      <c r="AI50" s="66">
        <v>0</v>
      </c>
      <c r="AJ50" s="10"/>
      <c r="AK50" s="89">
        <v>45036</v>
      </c>
      <c r="AL50" s="89">
        <v>54964</v>
      </c>
      <c r="AM50" s="89">
        <v>0</v>
      </c>
      <c r="AN50" s="91">
        <v>0</v>
      </c>
      <c r="AO50" s="93"/>
      <c r="AP50" s="86">
        <v>0.45035999999999998</v>
      </c>
      <c r="AQ50" s="87">
        <v>0.54964000000000002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11693</v>
      </c>
      <c r="H51" s="89">
        <v>0</v>
      </c>
      <c r="I51" s="89">
        <v>0</v>
      </c>
      <c r="J51" s="91">
        <v>1586</v>
      </c>
      <c r="K51" s="89">
        <v>11877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4331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13279</v>
      </c>
      <c r="AE51" s="65">
        <v>0</v>
      </c>
      <c r="AF51" s="61">
        <v>11877</v>
      </c>
      <c r="AG51" s="66">
        <v>4331</v>
      </c>
      <c r="AH51" s="65">
        <v>0</v>
      </c>
      <c r="AI51" s="66">
        <v>0</v>
      </c>
      <c r="AJ51" s="10"/>
      <c r="AK51" s="89">
        <v>13279</v>
      </c>
      <c r="AL51" s="89">
        <v>16208</v>
      </c>
      <c r="AM51" s="89">
        <v>0</v>
      </c>
      <c r="AN51" s="91">
        <v>0</v>
      </c>
      <c r="AO51" s="93"/>
      <c r="AP51" s="86">
        <v>0.45033404551158135</v>
      </c>
      <c r="AQ51" s="87">
        <v>0.5496659544884186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5412</v>
      </c>
      <c r="H52" s="89">
        <v>0</v>
      </c>
      <c r="I52" s="89">
        <v>0</v>
      </c>
      <c r="J52" s="91">
        <v>735</v>
      </c>
      <c r="K52" s="89">
        <v>5498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2006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6147</v>
      </c>
      <c r="AE52" s="65">
        <v>0</v>
      </c>
      <c r="AF52" s="61">
        <v>5498</v>
      </c>
      <c r="AG52" s="66">
        <v>2006</v>
      </c>
      <c r="AH52" s="65">
        <v>0</v>
      </c>
      <c r="AI52" s="66">
        <v>0</v>
      </c>
      <c r="AJ52" s="10"/>
      <c r="AK52" s="89">
        <v>6147</v>
      </c>
      <c r="AL52" s="89">
        <v>7504</v>
      </c>
      <c r="AM52" s="89">
        <v>0</v>
      </c>
      <c r="AN52" s="91">
        <v>0</v>
      </c>
      <c r="AO52" s="93"/>
      <c r="AP52" s="86">
        <v>0.45029668156179037</v>
      </c>
      <c r="AQ52" s="87">
        <v>0.54970331843820963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3737</v>
      </c>
      <c r="F55" s="10"/>
      <c r="G55" s="90">
        <v>4059</v>
      </c>
      <c r="H55" s="89">
        <v>172</v>
      </c>
      <c r="I55" s="89">
        <v>289</v>
      </c>
      <c r="J55" s="91">
        <v>0</v>
      </c>
      <c r="K55" s="89">
        <v>799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1182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6501</v>
      </c>
      <c r="AB55" s="10"/>
      <c r="AC55" s="61">
        <v>461</v>
      </c>
      <c r="AD55" s="61">
        <v>4059</v>
      </c>
      <c r="AE55" s="65">
        <v>0</v>
      </c>
      <c r="AF55" s="61">
        <v>799</v>
      </c>
      <c r="AG55" s="66">
        <v>1182</v>
      </c>
      <c r="AH55" s="65">
        <v>0</v>
      </c>
      <c r="AI55" s="66">
        <v>0</v>
      </c>
      <c r="AJ55" s="10"/>
      <c r="AK55" s="89">
        <v>4520</v>
      </c>
      <c r="AL55" s="89">
        <v>1981</v>
      </c>
      <c r="AM55" s="89">
        <v>0</v>
      </c>
      <c r="AN55" s="91">
        <v>0</v>
      </c>
      <c r="AO55" s="93"/>
      <c r="AP55" s="86">
        <v>0.44149247899980465</v>
      </c>
      <c r="AQ55" s="87">
        <v>0.19349482320765773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109786</v>
      </c>
      <c r="F59" s="10"/>
      <c r="G59" s="90">
        <v>94817</v>
      </c>
      <c r="H59" s="89">
        <v>4026</v>
      </c>
      <c r="I59" s="89">
        <v>6759</v>
      </c>
      <c r="J59" s="91">
        <v>737</v>
      </c>
      <c r="K59" s="89">
        <v>6162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16819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129320</v>
      </c>
      <c r="AB59" s="10"/>
      <c r="AC59" s="61">
        <v>10785</v>
      </c>
      <c r="AD59" s="61">
        <v>95554</v>
      </c>
      <c r="AE59" s="65">
        <v>0</v>
      </c>
      <c r="AF59" s="61">
        <v>6162</v>
      </c>
      <c r="AG59" s="66">
        <v>16819</v>
      </c>
      <c r="AH59" s="65">
        <v>0</v>
      </c>
      <c r="AI59" s="66">
        <v>0</v>
      </c>
      <c r="AJ59" s="10"/>
      <c r="AK59" s="89">
        <v>106339</v>
      </c>
      <c r="AL59" s="89">
        <v>22981</v>
      </c>
      <c r="AM59" s="89">
        <v>0</v>
      </c>
      <c r="AN59" s="91">
        <v>0</v>
      </c>
      <c r="AO59" s="93"/>
      <c r="AP59" s="86">
        <v>0.44473580754978964</v>
      </c>
      <c r="AQ59" s="87">
        <v>9.61121845541308E-2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567</v>
      </c>
      <c r="F60" s="10"/>
      <c r="G60" s="90">
        <v>486</v>
      </c>
      <c r="H60" s="89">
        <v>19</v>
      </c>
      <c r="I60" s="89">
        <v>34</v>
      </c>
      <c r="J60" s="91">
        <v>3</v>
      </c>
      <c r="K60" s="89">
        <v>31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658</v>
      </c>
      <c r="AB60" s="10"/>
      <c r="AC60" s="61">
        <v>53</v>
      </c>
      <c r="AD60" s="61">
        <v>489</v>
      </c>
      <c r="AE60" s="65">
        <v>0</v>
      </c>
      <c r="AF60" s="61">
        <v>31</v>
      </c>
      <c r="AG60" s="66">
        <v>85</v>
      </c>
      <c r="AH60" s="65">
        <v>0</v>
      </c>
      <c r="AI60" s="66">
        <v>0</v>
      </c>
      <c r="AJ60" s="10"/>
      <c r="AK60" s="89">
        <v>542</v>
      </c>
      <c r="AL60" s="89">
        <v>116</v>
      </c>
      <c r="AM60" s="89">
        <v>0</v>
      </c>
      <c r="AN60" s="91">
        <v>0</v>
      </c>
      <c r="AO60" s="93"/>
      <c r="AP60" s="86">
        <v>0.44244897959183671</v>
      </c>
      <c r="AQ60" s="87">
        <v>9.4693877551020406E-2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1572</v>
      </c>
      <c r="F61" s="10"/>
      <c r="G61" s="90">
        <v>1353</v>
      </c>
      <c r="H61" s="89">
        <v>56</v>
      </c>
      <c r="I61" s="89">
        <v>96</v>
      </c>
      <c r="J61" s="91">
        <v>10</v>
      </c>
      <c r="K61" s="89">
        <v>87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1841</v>
      </c>
      <c r="AB61" s="10"/>
      <c r="AC61" s="61">
        <v>152</v>
      </c>
      <c r="AD61" s="61">
        <v>1363</v>
      </c>
      <c r="AE61" s="65">
        <v>0</v>
      </c>
      <c r="AF61" s="61">
        <v>87</v>
      </c>
      <c r="AG61" s="66">
        <v>239</v>
      </c>
      <c r="AH61" s="65">
        <v>0</v>
      </c>
      <c r="AI61" s="66">
        <v>0</v>
      </c>
      <c r="AJ61" s="10"/>
      <c r="AK61" s="89">
        <v>1515</v>
      </c>
      <c r="AL61" s="89">
        <v>326</v>
      </c>
      <c r="AM61" s="89">
        <v>0</v>
      </c>
      <c r="AN61" s="91">
        <v>0</v>
      </c>
      <c r="AO61" s="93"/>
      <c r="AP61" s="86">
        <v>0.44389100498095518</v>
      </c>
      <c r="AQ61" s="87">
        <v>9.5517140345736884E-2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91831</v>
      </c>
      <c r="F64" s="10"/>
      <c r="G64" s="90">
        <v>79309</v>
      </c>
      <c r="H64" s="89">
        <v>3368</v>
      </c>
      <c r="I64" s="89">
        <v>5654</v>
      </c>
      <c r="J64" s="91">
        <v>617</v>
      </c>
      <c r="K64" s="89">
        <v>0</v>
      </c>
      <c r="L64" s="89">
        <v>5154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14067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108169</v>
      </c>
      <c r="AB64" s="10"/>
      <c r="AC64" s="61">
        <v>9022</v>
      </c>
      <c r="AD64" s="61">
        <v>79926</v>
      </c>
      <c r="AE64" s="65">
        <v>0</v>
      </c>
      <c r="AF64" s="61">
        <v>5154</v>
      </c>
      <c r="AG64" s="66">
        <v>14067</v>
      </c>
      <c r="AH64" s="65">
        <v>0</v>
      </c>
      <c r="AI64" s="66">
        <v>0</v>
      </c>
      <c r="AJ64" s="10"/>
      <c r="AK64" s="89">
        <v>88948</v>
      </c>
      <c r="AL64" s="89">
        <v>19221</v>
      </c>
      <c r="AM64" s="89">
        <v>0</v>
      </c>
      <c r="AN64" s="91">
        <v>0</v>
      </c>
      <c r="AO64" s="93"/>
      <c r="AP64" s="86">
        <v>0.44474000000000002</v>
      </c>
      <c r="AQ64" s="87">
        <v>9.6104999999999996E-2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7557</v>
      </c>
      <c r="F65" s="10"/>
      <c r="G65" s="90">
        <v>6523</v>
      </c>
      <c r="H65" s="89">
        <v>276</v>
      </c>
      <c r="I65" s="89">
        <v>464</v>
      </c>
      <c r="J65" s="91">
        <v>50</v>
      </c>
      <c r="K65" s="89">
        <v>0</v>
      </c>
      <c r="L65" s="89">
        <v>424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1156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8893</v>
      </c>
      <c r="AB65" s="10"/>
      <c r="AC65" s="61">
        <v>740</v>
      </c>
      <c r="AD65" s="61">
        <v>6573</v>
      </c>
      <c r="AE65" s="65">
        <v>0</v>
      </c>
      <c r="AF65" s="61">
        <v>424</v>
      </c>
      <c r="AG65" s="66">
        <v>1156</v>
      </c>
      <c r="AH65" s="65">
        <v>0</v>
      </c>
      <c r="AI65" s="66">
        <v>0</v>
      </c>
      <c r="AJ65" s="10"/>
      <c r="AK65" s="89">
        <v>7313</v>
      </c>
      <c r="AL65" s="89">
        <v>1580</v>
      </c>
      <c r="AM65" s="89">
        <v>0</v>
      </c>
      <c r="AN65" s="91">
        <v>0</v>
      </c>
      <c r="AO65" s="93"/>
      <c r="AP65" s="86">
        <v>0.44455927051671734</v>
      </c>
      <c r="AQ65" s="87">
        <v>9.6048632218844979E-2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203</v>
      </c>
      <c r="F67" s="10"/>
      <c r="G67" s="90">
        <v>186</v>
      </c>
      <c r="H67" s="89">
        <v>7</v>
      </c>
      <c r="I67" s="89">
        <v>13</v>
      </c>
      <c r="J67" s="91">
        <v>1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61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268</v>
      </c>
      <c r="AB67" s="10"/>
      <c r="AC67" s="61">
        <v>20</v>
      </c>
      <c r="AD67" s="61">
        <v>187</v>
      </c>
      <c r="AE67" s="65">
        <v>0</v>
      </c>
      <c r="AF67" s="61">
        <v>0</v>
      </c>
      <c r="AG67" s="66">
        <v>61</v>
      </c>
      <c r="AH67" s="65">
        <v>0</v>
      </c>
      <c r="AI67" s="66">
        <v>0</v>
      </c>
      <c r="AJ67" s="10"/>
      <c r="AK67" s="89">
        <v>207</v>
      </c>
      <c r="AL67" s="89">
        <v>61</v>
      </c>
      <c r="AM67" s="89">
        <v>0</v>
      </c>
      <c r="AN67" s="91">
        <v>0</v>
      </c>
      <c r="AO67" s="93"/>
      <c r="AP67" s="86">
        <v>0.43949044585987262</v>
      </c>
      <c r="AQ67" s="87">
        <v>0.12951167728237792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2497</v>
      </c>
      <c r="F70" s="10"/>
      <c r="G70" s="90">
        <v>2343</v>
      </c>
      <c r="H70" s="89">
        <v>97</v>
      </c>
      <c r="I70" s="89">
        <v>166</v>
      </c>
      <c r="J70" s="91">
        <v>17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789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3412</v>
      </c>
      <c r="AB70" s="10"/>
      <c r="AC70" s="61">
        <v>263</v>
      </c>
      <c r="AD70" s="61">
        <v>2360</v>
      </c>
      <c r="AE70" s="65">
        <v>0</v>
      </c>
      <c r="AF70" s="61">
        <v>0</v>
      </c>
      <c r="AG70" s="66">
        <v>789</v>
      </c>
      <c r="AH70" s="65">
        <v>0</v>
      </c>
      <c r="AI70" s="66">
        <v>0</v>
      </c>
      <c r="AJ70" s="10"/>
      <c r="AK70" s="89">
        <v>2623</v>
      </c>
      <c r="AL70" s="89">
        <v>789</v>
      </c>
      <c r="AM70" s="89">
        <v>0</v>
      </c>
      <c r="AN70" s="91">
        <v>0</v>
      </c>
      <c r="AO70" s="93"/>
      <c r="AP70" s="86">
        <v>0.4438991369097986</v>
      </c>
      <c r="AQ70" s="87">
        <v>0.13352513115586392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3698</v>
      </c>
      <c r="F71" s="10"/>
      <c r="G71" s="90">
        <v>28</v>
      </c>
      <c r="H71" s="89">
        <v>302</v>
      </c>
      <c r="I71" s="89">
        <v>2353</v>
      </c>
      <c r="J71" s="91">
        <v>9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207</v>
      </c>
      <c r="T71" s="89">
        <v>0</v>
      </c>
      <c r="U71" s="91">
        <v>564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3463</v>
      </c>
      <c r="AB71" s="10"/>
      <c r="AC71" s="61">
        <v>2655</v>
      </c>
      <c r="AD71" s="61">
        <v>37</v>
      </c>
      <c r="AE71" s="65">
        <v>0</v>
      </c>
      <c r="AF71" s="61">
        <v>207</v>
      </c>
      <c r="AG71" s="66">
        <v>564</v>
      </c>
      <c r="AH71" s="65">
        <v>0</v>
      </c>
      <c r="AI71" s="66">
        <v>0</v>
      </c>
      <c r="AJ71" s="10"/>
      <c r="AK71" s="89">
        <v>2692</v>
      </c>
      <c r="AL71" s="89">
        <v>771</v>
      </c>
      <c r="AM71" s="89">
        <v>0</v>
      </c>
      <c r="AN71" s="91">
        <v>0</v>
      </c>
      <c r="AO71" s="93"/>
      <c r="AP71" s="86">
        <v>0.37592515011869848</v>
      </c>
      <c r="AQ71" s="87">
        <v>0.10766652702136573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1151</v>
      </c>
      <c r="F73" s="10"/>
      <c r="G73" s="90">
        <v>1077</v>
      </c>
      <c r="H73" s="89">
        <v>45</v>
      </c>
      <c r="I73" s="89">
        <v>76</v>
      </c>
      <c r="J73" s="91">
        <v>8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361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1567</v>
      </c>
      <c r="AB73" s="10"/>
      <c r="AC73" s="61">
        <v>121</v>
      </c>
      <c r="AD73" s="61">
        <v>1085</v>
      </c>
      <c r="AE73" s="65">
        <v>0</v>
      </c>
      <c r="AF73" s="61">
        <v>0</v>
      </c>
      <c r="AG73" s="66">
        <v>361</v>
      </c>
      <c r="AH73" s="65">
        <v>0</v>
      </c>
      <c r="AI73" s="66">
        <v>0</v>
      </c>
      <c r="AJ73" s="10"/>
      <c r="AK73" s="89">
        <v>1206</v>
      </c>
      <c r="AL73" s="89">
        <v>361</v>
      </c>
      <c r="AM73" s="89">
        <v>0</v>
      </c>
      <c r="AN73" s="91">
        <v>0</v>
      </c>
      <c r="AO73" s="93"/>
      <c r="AP73" s="86">
        <v>0.44370860927152317</v>
      </c>
      <c r="AQ73" s="87">
        <v>0.13281824871228845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1179</v>
      </c>
      <c r="F74" s="10"/>
      <c r="G74" s="90">
        <v>1104</v>
      </c>
      <c r="H74" s="89">
        <v>46</v>
      </c>
      <c r="I74" s="89">
        <v>78</v>
      </c>
      <c r="J74" s="91">
        <v>8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371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1607</v>
      </c>
      <c r="AB74" s="10"/>
      <c r="AC74" s="61">
        <v>124</v>
      </c>
      <c r="AD74" s="61">
        <v>1112</v>
      </c>
      <c r="AE74" s="65">
        <v>0</v>
      </c>
      <c r="AF74" s="61">
        <v>0</v>
      </c>
      <c r="AG74" s="66">
        <v>371</v>
      </c>
      <c r="AH74" s="65">
        <v>0</v>
      </c>
      <c r="AI74" s="66">
        <v>0</v>
      </c>
      <c r="AJ74" s="10"/>
      <c r="AK74" s="89">
        <v>1236</v>
      </c>
      <c r="AL74" s="89">
        <v>371</v>
      </c>
      <c r="AM74" s="89">
        <v>0</v>
      </c>
      <c r="AN74" s="91">
        <v>0</v>
      </c>
      <c r="AO74" s="93"/>
      <c r="AP74" s="86">
        <v>0.44364680545585067</v>
      </c>
      <c r="AQ74" s="87">
        <v>0.13316582914572864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1123</v>
      </c>
      <c r="F75" s="10"/>
      <c r="G75" s="90">
        <v>1050</v>
      </c>
      <c r="H75" s="89">
        <v>43</v>
      </c>
      <c r="I75" s="89">
        <v>74</v>
      </c>
      <c r="J75" s="91">
        <v>8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353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1528</v>
      </c>
      <c r="AB75" s="10"/>
      <c r="AC75" s="61">
        <v>117</v>
      </c>
      <c r="AD75" s="61">
        <v>1058</v>
      </c>
      <c r="AE75" s="65">
        <v>0</v>
      </c>
      <c r="AF75" s="61">
        <v>0</v>
      </c>
      <c r="AG75" s="66">
        <v>353</v>
      </c>
      <c r="AH75" s="65">
        <v>0</v>
      </c>
      <c r="AI75" s="66">
        <v>0</v>
      </c>
      <c r="AJ75" s="10"/>
      <c r="AK75" s="89">
        <v>1175</v>
      </c>
      <c r="AL75" s="89">
        <v>353</v>
      </c>
      <c r="AM75" s="89">
        <v>0</v>
      </c>
      <c r="AN75" s="91">
        <v>0</v>
      </c>
      <c r="AO75" s="93"/>
      <c r="AP75" s="86">
        <v>0.44322897019992458</v>
      </c>
      <c r="AQ75" s="87">
        <v>0.13315729913240287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3048</v>
      </c>
      <c r="F76" s="10"/>
      <c r="G76" s="90">
        <v>3039</v>
      </c>
      <c r="H76" s="89">
        <v>128</v>
      </c>
      <c r="I76" s="89">
        <v>216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170</v>
      </c>
      <c r="P76" s="89">
        <v>598</v>
      </c>
      <c r="Q76" s="89">
        <v>0</v>
      </c>
      <c r="R76" s="89">
        <v>0</v>
      </c>
      <c r="S76" s="89">
        <v>0</v>
      </c>
      <c r="T76" s="89">
        <v>0</v>
      </c>
      <c r="U76" s="91">
        <v>465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4616</v>
      </c>
      <c r="AB76" s="10"/>
      <c r="AC76" s="61">
        <v>344</v>
      </c>
      <c r="AD76" s="61">
        <v>3039</v>
      </c>
      <c r="AE76" s="65">
        <v>0</v>
      </c>
      <c r="AF76" s="61">
        <v>768</v>
      </c>
      <c r="AG76" s="66">
        <v>465</v>
      </c>
      <c r="AH76" s="65">
        <v>0</v>
      </c>
      <c r="AI76" s="66">
        <v>0</v>
      </c>
      <c r="AJ76" s="10"/>
      <c r="AK76" s="89">
        <v>3383</v>
      </c>
      <c r="AL76" s="89">
        <v>1233</v>
      </c>
      <c r="AM76" s="89">
        <v>0</v>
      </c>
      <c r="AN76" s="91">
        <v>0</v>
      </c>
      <c r="AO76" s="93"/>
      <c r="AP76" s="86">
        <v>0.44141440501043844</v>
      </c>
      <c r="AQ76" s="87">
        <v>0.16088204592901878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8741</v>
      </c>
      <c r="F81" s="10"/>
      <c r="G81" s="90">
        <v>8723</v>
      </c>
      <c r="H81" s="89">
        <v>370</v>
      </c>
      <c r="I81" s="89">
        <v>622</v>
      </c>
      <c r="J81" s="91">
        <v>0</v>
      </c>
      <c r="K81" s="89">
        <v>1717</v>
      </c>
      <c r="L81" s="89">
        <v>489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1338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13259</v>
      </c>
      <c r="AB81" s="10"/>
      <c r="AC81" s="61">
        <v>992</v>
      </c>
      <c r="AD81" s="61">
        <v>8723</v>
      </c>
      <c r="AE81" s="65">
        <v>0</v>
      </c>
      <c r="AF81" s="61">
        <v>2206</v>
      </c>
      <c r="AG81" s="66">
        <v>1338</v>
      </c>
      <c r="AH81" s="65">
        <v>0</v>
      </c>
      <c r="AI81" s="66">
        <v>0</v>
      </c>
      <c r="AJ81" s="10"/>
      <c r="AK81" s="89">
        <v>9715</v>
      </c>
      <c r="AL81" s="89">
        <v>3544</v>
      </c>
      <c r="AM81" s="89">
        <v>0</v>
      </c>
      <c r="AN81" s="91">
        <v>0</v>
      </c>
      <c r="AO81" s="93"/>
      <c r="AP81" s="86">
        <v>0.44159090909090909</v>
      </c>
      <c r="AQ81" s="87">
        <v>0.16109090909090909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16336</v>
      </c>
      <c r="F85" s="10"/>
      <c r="G85" s="90">
        <v>16308</v>
      </c>
      <c r="H85" s="89">
        <v>692</v>
      </c>
      <c r="I85" s="89">
        <v>1162</v>
      </c>
      <c r="J85" s="91">
        <v>0</v>
      </c>
      <c r="K85" s="89">
        <v>3210</v>
      </c>
      <c r="L85" s="89">
        <v>916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2501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24789</v>
      </c>
      <c r="AB85" s="10"/>
      <c r="AC85" s="61">
        <v>1854</v>
      </c>
      <c r="AD85" s="61">
        <v>16308</v>
      </c>
      <c r="AE85" s="65">
        <v>0</v>
      </c>
      <c r="AF85" s="61">
        <v>4126</v>
      </c>
      <c r="AG85" s="66">
        <v>2501</v>
      </c>
      <c r="AH85" s="65">
        <v>0</v>
      </c>
      <c r="AI85" s="66">
        <v>0</v>
      </c>
      <c r="AJ85" s="10"/>
      <c r="AK85" s="89">
        <v>18162</v>
      </c>
      <c r="AL85" s="89">
        <v>6627</v>
      </c>
      <c r="AM85" s="89">
        <v>0</v>
      </c>
      <c r="AN85" s="91">
        <v>0</v>
      </c>
      <c r="AO85" s="93"/>
      <c r="AP85" s="86">
        <v>0.44162917933130696</v>
      </c>
      <c r="AQ85" s="87">
        <v>0.16114285714285714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6781</v>
      </c>
      <c r="F86" s="10"/>
      <c r="G86" s="90">
        <v>6766</v>
      </c>
      <c r="H86" s="89">
        <v>287</v>
      </c>
      <c r="I86" s="89">
        <v>482</v>
      </c>
      <c r="J86" s="91">
        <v>0</v>
      </c>
      <c r="K86" s="89">
        <v>1332</v>
      </c>
      <c r="L86" s="89">
        <v>379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1037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10283</v>
      </c>
      <c r="AB86" s="10"/>
      <c r="AC86" s="61">
        <v>769</v>
      </c>
      <c r="AD86" s="61">
        <v>6766</v>
      </c>
      <c r="AE86" s="65">
        <v>0</v>
      </c>
      <c r="AF86" s="61">
        <v>1711</v>
      </c>
      <c r="AG86" s="66">
        <v>1037</v>
      </c>
      <c r="AH86" s="65">
        <v>0</v>
      </c>
      <c r="AI86" s="66">
        <v>0</v>
      </c>
      <c r="AJ86" s="10"/>
      <c r="AK86" s="89">
        <v>7535</v>
      </c>
      <c r="AL86" s="89">
        <v>2748</v>
      </c>
      <c r="AM86" s="89">
        <v>0</v>
      </c>
      <c r="AN86" s="91">
        <v>0</v>
      </c>
      <c r="AO86" s="93"/>
      <c r="AP86" s="86">
        <v>0.44157290201594002</v>
      </c>
      <c r="AQ86" s="87">
        <v>0.16104078762306612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27289</v>
      </c>
      <c r="H88" s="89">
        <v>16441</v>
      </c>
      <c r="I88" s="89">
        <v>2955</v>
      </c>
      <c r="J88" s="91">
        <v>543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85762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19396</v>
      </c>
      <c r="AD88" s="61">
        <v>27832</v>
      </c>
      <c r="AE88" s="65">
        <v>0</v>
      </c>
      <c r="AF88" s="61">
        <v>0</v>
      </c>
      <c r="AG88" s="66">
        <v>85762</v>
      </c>
      <c r="AH88" s="65">
        <v>0</v>
      </c>
      <c r="AI88" s="66">
        <v>0</v>
      </c>
      <c r="AJ88" s="10"/>
      <c r="AK88" s="89">
        <v>47228</v>
      </c>
      <c r="AL88" s="89">
        <v>85762</v>
      </c>
      <c r="AM88" s="89">
        <v>0</v>
      </c>
      <c r="AN88" s="91">
        <v>0</v>
      </c>
      <c r="AO88" s="93"/>
      <c r="AP88" s="86">
        <v>0.35512444544702609</v>
      </c>
      <c r="AQ88" s="87">
        <v>0.64487555455297396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4220</v>
      </c>
      <c r="F89" s="10"/>
      <c r="G89" s="90">
        <v>3964</v>
      </c>
      <c r="H89" s="89">
        <v>167</v>
      </c>
      <c r="I89" s="89">
        <v>282</v>
      </c>
      <c r="J89" s="91">
        <v>30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1337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5780</v>
      </c>
      <c r="AB89" s="10"/>
      <c r="AC89" s="61">
        <v>449</v>
      </c>
      <c r="AD89" s="61">
        <v>3994</v>
      </c>
      <c r="AE89" s="65">
        <v>0</v>
      </c>
      <c r="AF89" s="61">
        <v>0</v>
      </c>
      <c r="AG89" s="66">
        <v>1337</v>
      </c>
      <c r="AH89" s="65">
        <v>0</v>
      </c>
      <c r="AI89" s="66">
        <v>0</v>
      </c>
      <c r="AJ89" s="10"/>
      <c r="AK89" s="89">
        <v>4443</v>
      </c>
      <c r="AL89" s="89">
        <v>1337</v>
      </c>
      <c r="AM89" s="89">
        <v>0</v>
      </c>
      <c r="AN89" s="91">
        <v>0</v>
      </c>
      <c r="AO89" s="93"/>
      <c r="AP89" s="86">
        <v>0.44429999999999997</v>
      </c>
      <c r="AQ89" s="87">
        <v>0.13370000000000001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5398</v>
      </c>
      <c r="F90" s="10"/>
      <c r="G90" s="90">
        <v>5074</v>
      </c>
      <c r="H90" s="89">
        <v>214</v>
      </c>
      <c r="I90" s="89">
        <v>361</v>
      </c>
      <c r="J90" s="91">
        <v>39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1710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7398</v>
      </c>
      <c r="AB90" s="10"/>
      <c r="AC90" s="61">
        <v>575</v>
      </c>
      <c r="AD90" s="61">
        <v>5113</v>
      </c>
      <c r="AE90" s="65">
        <v>0</v>
      </c>
      <c r="AF90" s="61">
        <v>0</v>
      </c>
      <c r="AG90" s="66">
        <v>1710</v>
      </c>
      <c r="AH90" s="65">
        <v>0</v>
      </c>
      <c r="AI90" s="66">
        <v>0</v>
      </c>
      <c r="AJ90" s="10"/>
      <c r="AK90" s="89">
        <v>5688</v>
      </c>
      <c r="AL90" s="89">
        <v>1710</v>
      </c>
      <c r="AM90" s="89">
        <v>0</v>
      </c>
      <c r="AN90" s="91">
        <v>0</v>
      </c>
      <c r="AO90" s="93"/>
      <c r="AP90" s="86">
        <v>0.44451391059706158</v>
      </c>
      <c r="AQ90" s="87">
        <v>0.13363551109721789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3234</v>
      </c>
      <c r="F91" s="10"/>
      <c r="G91" s="90">
        <v>3039</v>
      </c>
      <c r="H91" s="89">
        <v>128</v>
      </c>
      <c r="I91" s="89">
        <v>216</v>
      </c>
      <c r="J91" s="91">
        <v>23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1024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4430</v>
      </c>
      <c r="AB91" s="10"/>
      <c r="AC91" s="61">
        <v>344</v>
      </c>
      <c r="AD91" s="61">
        <v>3062</v>
      </c>
      <c r="AE91" s="65">
        <v>0</v>
      </c>
      <c r="AF91" s="61">
        <v>0</v>
      </c>
      <c r="AG91" s="66">
        <v>1024</v>
      </c>
      <c r="AH91" s="65">
        <v>0</v>
      </c>
      <c r="AI91" s="66">
        <v>0</v>
      </c>
      <c r="AJ91" s="10"/>
      <c r="AK91" s="89">
        <v>3406</v>
      </c>
      <c r="AL91" s="89">
        <v>1024</v>
      </c>
      <c r="AM91" s="89">
        <v>0</v>
      </c>
      <c r="AN91" s="91">
        <v>0</v>
      </c>
      <c r="AO91" s="93"/>
      <c r="AP91" s="86">
        <v>0.44441544885177453</v>
      </c>
      <c r="AQ91" s="87">
        <v>0.1336116910229645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5007</v>
      </c>
      <c r="F93" s="10"/>
      <c r="G93" s="90">
        <v>3363</v>
      </c>
      <c r="H93" s="89">
        <v>34</v>
      </c>
      <c r="I93" s="89">
        <v>227</v>
      </c>
      <c r="J93" s="91">
        <v>13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1586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5223</v>
      </c>
      <c r="AB93" s="10"/>
      <c r="AC93" s="61">
        <v>261</v>
      </c>
      <c r="AD93" s="61">
        <v>3376</v>
      </c>
      <c r="AE93" s="65">
        <v>0</v>
      </c>
      <c r="AF93" s="61">
        <v>0</v>
      </c>
      <c r="AG93" s="66">
        <v>1586</v>
      </c>
      <c r="AH93" s="65">
        <v>0</v>
      </c>
      <c r="AI93" s="66">
        <v>0</v>
      </c>
      <c r="AJ93" s="10"/>
      <c r="AK93" s="89">
        <v>3637</v>
      </c>
      <c r="AL93" s="89">
        <v>1586</v>
      </c>
      <c r="AM93" s="89">
        <v>0</v>
      </c>
      <c r="AN93" s="91">
        <v>0</v>
      </c>
      <c r="AO93" s="93"/>
      <c r="AP93" s="86">
        <v>0.35552297165200392</v>
      </c>
      <c r="AQ93" s="87">
        <v>0.15503421309872922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203</v>
      </c>
      <c r="F97" s="10"/>
      <c r="G97" s="90">
        <v>186</v>
      </c>
      <c r="H97" s="89">
        <v>7</v>
      </c>
      <c r="I97" s="89">
        <v>13</v>
      </c>
      <c r="J97" s="91">
        <v>1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61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268</v>
      </c>
      <c r="AB97" s="10"/>
      <c r="AC97" s="61">
        <v>20</v>
      </c>
      <c r="AD97" s="61">
        <v>187</v>
      </c>
      <c r="AE97" s="65">
        <v>0</v>
      </c>
      <c r="AF97" s="61">
        <v>0</v>
      </c>
      <c r="AG97" s="66">
        <v>61</v>
      </c>
      <c r="AH97" s="65">
        <v>0</v>
      </c>
      <c r="AI97" s="66">
        <v>0</v>
      </c>
      <c r="AJ97" s="10"/>
      <c r="AK97" s="89">
        <v>207</v>
      </c>
      <c r="AL97" s="89">
        <v>61</v>
      </c>
      <c r="AM97" s="89">
        <v>0</v>
      </c>
      <c r="AN97" s="91">
        <v>0</v>
      </c>
      <c r="AO97" s="93"/>
      <c r="AP97" s="86">
        <v>0.43949044585987262</v>
      </c>
      <c r="AQ97" s="87">
        <v>0.12951167728237792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1444</v>
      </c>
      <c r="F99" s="10"/>
      <c r="G99" s="90">
        <v>1353</v>
      </c>
      <c r="H99" s="89">
        <v>56</v>
      </c>
      <c r="I99" s="89">
        <v>96</v>
      </c>
      <c r="J99" s="91">
        <v>10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455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1970</v>
      </c>
      <c r="AB99" s="10"/>
      <c r="AC99" s="61">
        <v>152</v>
      </c>
      <c r="AD99" s="61">
        <v>1363</v>
      </c>
      <c r="AE99" s="65">
        <v>0</v>
      </c>
      <c r="AF99" s="61">
        <v>0</v>
      </c>
      <c r="AG99" s="66">
        <v>455</v>
      </c>
      <c r="AH99" s="65">
        <v>0</v>
      </c>
      <c r="AI99" s="66">
        <v>0</v>
      </c>
      <c r="AJ99" s="10"/>
      <c r="AK99" s="89">
        <v>1515</v>
      </c>
      <c r="AL99" s="89">
        <v>455</v>
      </c>
      <c r="AM99" s="89">
        <v>0</v>
      </c>
      <c r="AN99" s="91">
        <v>0</v>
      </c>
      <c r="AO99" s="93"/>
      <c r="AP99" s="86">
        <v>0.44376098418277682</v>
      </c>
      <c r="AQ99" s="87">
        <v>0.1332747510251904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137308</v>
      </c>
      <c r="H100" s="89">
        <v>16764</v>
      </c>
      <c r="I100" s="89">
        <v>51126</v>
      </c>
      <c r="J100" s="91">
        <v>0</v>
      </c>
      <c r="K100" s="89">
        <v>98138</v>
      </c>
      <c r="L100" s="89">
        <v>116510</v>
      </c>
      <c r="M100" s="89">
        <v>0</v>
      </c>
      <c r="N100" s="89">
        <v>2458</v>
      </c>
      <c r="O100" s="89">
        <v>1659</v>
      </c>
      <c r="P100" s="89">
        <v>1917</v>
      </c>
      <c r="Q100" s="89">
        <v>2365</v>
      </c>
      <c r="R100" s="89">
        <v>7646</v>
      </c>
      <c r="S100" s="89">
        <v>81444</v>
      </c>
      <c r="T100" s="89">
        <v>9302</v>
      </c>
      <c r="U100" s="91">
        <v>97393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67890</v>
      </c>
      <c r="AD100" s="61">
        <v>137308</v>
      </c>
      <c r="AE100" s="65">
        <v>7646</v>
      </c>
      <c r="AF100" s="61">
        <v>304491</v>
      </c>
      <c r="AG100" s="66">
        <v>106695</v>
      </c>
      <c r="AH100" s="65">
        <v>0</v>
      </c>
      <c r="AI100" s="66">
        <v>0</v>
      </c>
      <c r="AJ100" s="10"/>
      <c r="AK100" s="89">
        <v>205198</v>
      </c>
      <c r="AL100" s="89">
        <v>418832</v>
      </c>
      <c r="AM100" s="89">
        <v>0</v>
      </c>
      <c r="AN100" s="91">
        <v>0</v>
      </c>
      <c r="AO100" s="93"/>
      <c r="AP100" s="86">
        <v>0.32882713972084676</v>
      </c>
      <c r="AQ100" s="87">
        <v>0.67117286027915324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42728</v>
      </c>
      <c r="H101" s="89">
        <v>5216</v>
      </c>
      <c r="I101" s="89">
        <v>15909</v>
      </c>
      <c r="J101" s="91">
        <v>0</v>
      </c>
      <c r="K101" s="89">
        <v>32208</v>
      </c>
      <c r="L101" s="89">
        <v>38237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26729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21125</v>
      </c>
      <c r="AD101" s="61">
        <v>42728</v>
      </c>
      <c r="AE101" s="65">
        <v>0</v>
      </c>
      <c r="AF101" s="61">
        <v>97174</v>
      </c>
      <c r="AG101" s="66">
        <v>0</v>
      </c>
      <c r="AH101" s="65">
        <v>0</v>
      </c>
      <c r="AI101" s="66">
        <v>0</v>
      </c>
      <c r="AJ101" s="10"/>
      <c r="AK101" s="89">
        <v>63853</v>
      </c>
      <c r="AL101" s="89">
        <v>97174</v>
      </c>
      <c r="AM101" s="89">
        <v>0</v>
      </c>
      <c r="AN101" s="91">
        <v>0</v>
      </c>
      <c r="AO101" s="93"/>
      <c r="AP101" s="86">
        <v>0.39653598464853718</v>
      </c>
      <c r="AQ101" s="87">
        <v>0.60346401535146277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54909</v>
      </c>
      <c r="H102" s="89">
        <v>6704</v>
      </c>
      <c r="I102" s="89">
        <v>20445</v>
      </c>
      <c r="J102" s="91">
        <v>0</v>
      </c>
      <c r="K102" s="89">
        <v>41389</v>
      </c>
      <c r="L102" s="89">
        <v>49137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34349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27149</v>
      </c>
      <c r="AD102" s="61">
        <v>54909</v>
      </c>
      <c r="AE102" s="65">
        <v>0</v>
      </c>
      <c r="AF102" s="61">
        <v>124875</v>
      </c>
      <c r="AG102" s="66">
        <v>0</v>
      </c>
      <c r="AH102" s="65">
        <v>0</v>
      </c>
      <c r="AI102" s="66">
        <v>0</v>
      </c>
      <c r="AJ102" s="10"/>
      <c r="AK102" s="89">
        <v>82058</v>
      </c>
      <c r="AL102" s="89">
        <v>124875</v>
      </c>
      <c r="AM102" s="89">
        <v>0</v>
      </c>
      <c r="AN102" s="91">
        <v>0</v>
      </c>
      <c r="AO102" s="93"/>
      <c r="AP102" s="86">
        <v>0.39654380886567148</v>
      </c>
      <c r="AQ102" s="87">
        <v>0.60345619113432847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35324</v>
      </c>
      <c r="H103" s="89">
        <v>4313</v>
      </c>
      <c r="I103" s="89">
        <v>13152</v>
      </c>
      <c r="J103" s="91">
        <v>0</v>
      </c>
      <c r="K103" s="89">
        <v>26627</v>
      </c>
      <c r="L103" s="89">
        <v>31613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22098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17465</v>
      </c>
      <c r="AD103" s="61">
        <v>35324</v>
      </c>
      <c r="AE103" s="65">
        <v>0</v>
      </c>
      <c r="AF103" s="61">
        <v>80338</v>
      </c>
      <c r="AG103" s="66">
        <v>0</v>
      </c>
      <c r="AH103" s="65">
        <v>0</v>
      </c>
      <c r="AI103" s="66">
        <v>0</v>
      </c>
      <c r="AJ103" s="10"/>
      <c r="AK103" s="89">
        <v>52789</v>
      </c>
      <c r="AL103" s="89">
        <v>80338</v>
      </c>
      <c r="AM103" s="89">
        <v>0</v>
      </c>
      <c r="AN103" s="91">
        <v>0</v>
      </c>
      <c r="AO103" s="93"/>
      <c r="AP103" s="86">
        <v>0.39653113192665651</v>
      </c>
      <c r="AQ103" s="87">
        <v>0.60346886807334355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905</v>
      </c>
      <c r="H105" s="89">
        <v>110</v>
      </c>
      <c r="I105" s="89">
        <v>337</v>
      </c>
      <c r="J105" s="91">
        <v>0</v>
      </c>
      <c r="K105" s="89">
        <v>683</v>
      </c>
      <c r="L105" s="89">
        <v>812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567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447</v>
      </c>
      <c r="AD105" s="61">
        <v>905</v>
      </c>
      <c r="AE105" s="65">
        <v>0</v>
      </c>
      <c r="AF105" s="61">
        <v>2062</v>
      </c>
      <c r="AG105" s="66">
        <v>0</v>
      </c>
      <c r="AH105" s="65">
        <v>0</v>
      </c>
      <c r="AI105" s="66">
        <v>0</v>
      </c>
      <c r="AJ105" s="10"/>
      <c r="AK105" s="89">
        <v>1352</v>
      </c>
      <c r="AL105" s="89">
        <v>2062</v>
      </c>
      <c r="AM105" s="89">
        <v>0</v>
      </c>
      <c r="AN105" s="91">
        <v>0</v>
      </c>
      <c r="AO105" s="93"/>
      <c r="AP105" s="86">
        <v>0.39601640304628</v>
      </c>
      <c r="AQ105" s="87">
        <v>0.60398359695371995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17428</v>
      </c>
      <c r="F111" s="10"/>
      <c r="G111" s="90">
        <v>16654</v>
      </c>
      <c r="H111" s="89">
        <v>2260</v>
      </c>
      <c r="I111" s="89">
        <v>0</v>
      </c>
      <c r="J111" s="91">
        <v>127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5531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24572</v>
      </c>
      <c r="AB111" s="10"/>
      <c r="AC111" s="61">
        <v>2260</v>
      </c>
      <c r="AD111" s="61">
        <v>16781</v>
      </c>
      <c r="AE111" s="65">
        <v>0</v>
      </c>
      <c r="AF111" s="61">
        <v>0</v>
      </c>
      <c r="AG111" s="66">
        <v>5531</v>
      </c>
      <c r="AH111" s="65">
        <v>0</v>
      </c>
      <c r="AI111" s="66">
        <v>0</v>
      </c>
      <c r="AJ111" s="10"/>
      <c r="AK111" s="89">
        <v>19041</v>
      </c>
      <c r="AL111" s="89">
        <v>5531</v>
      </c>
      <c r="AM111" s="89">
        <v>0</v>
      </c>
      <c r="AN111" s="91">
        <v>0</v>
      </c>
      <c r="AO111" s="93"/>
      <c r="AP111" s="86">
        <v>0.45335714285714285</v>
      </c>
      <c r="AQ111" s="87">
        <v>0.13169047619047619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1420</v>
      </c>
      <c r="F112" s="10"/>
      <c r="G112" s="90">
        <v>1353</v>
      </c>
      <c r="H112" s="89">
        <v>183</v>
      </c>
      <c r="I112" s="89">
        <v>0</v>
      </c>
      <c r="J112" s="91">
        <v>10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447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1993</v>
      </c>
      <c r="AB112" s="10"/>
      <c r="AC112" s="61">
        <v>183</v>
      </c>
      <c r="AD112" s="61">
        <v>1363</v>
      </c>
      <c r="AE112" s="65">
        <v>0</v>
      </c>
      <c r="AF112" s="61">
        <v>0</v>
      </c>
      <c r="AG112" s="66">
        <v>447</v>
      </c>
      <c r="AH112" s="65">
        <v>0</v>
      </c>
      <c r="AI112" s="66">
        <v>0</v>
      </c>
      <c r="AJ112" s="10"/>
      <c r="AK112" s="89">
        <v>1546</v>
      </c>
      <c r="AL112" s="89">
        <v>447</v>
      </c>
      <c r="AM112" s="89">
        <v>0</v>
      </c>
      <c r="AN112" s="91">
        <v>0</v>
      </c>
      <c r="AO112" s="93"/>
      <c r="AP112" s="86">
        <v>0.45297392323469088</v>
      </c>
      <c r="AQ112" s="87">
        <v>0.13096982127160856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23844</v>
      </c>
      <c r="F113" s="10"/>
      <c r="G113" s="90">
        <v>22787</v>
      </c>
      <c r="H113" s="89">
        <v>3092</v>
      </c>
      <c r="I113" s="89">
        <v>0</v>
      </c>
      <c r="J113" s="91">
        <v>174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7568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33621</v>
      </c>
      <c r="AB113" s="10"/>
      <c r="AC113" s="61">
        <v>3092</v>
      </c>
      <c r="AD113" s="61">
        <v>22961</v>
      </c>
      <c r="AE113" s="65">
        <v>0</v>
      </c>
      <c r="AF113" s="61">
        <v>0</v>
      </c>
      <c r="AG113" s="66">
        <v>7568</v>
      </c>
      <c r="AH113" s="65">
        <v>0</v>
      </c>
      <c r="AI113" s="66">
        <v>0</v>
      </c>
      <c r="AJ113" s="10"/>
      <c r="AK113" s="89">
        <v>26053</v>
      </c>
      <c r="AL113" s="89">
        <v>7568</v>
      </c>
      <c r="AM113" s="89">
        <v>0</v>
      </c>
      <c r="AN113" s="91">
        <v>0</v>
      </c>
      <c r="AO113" s="93"/>
      <c r="AP113" s="86">
        <v>0.45337161750630817</v>
      </c>
      <c r="AQ113" s="87">
        <v>0.13169755503349864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27824</v>
      </c>
      <c r="F114" s="10"/>
      <c r="G114" s="90">
        <v>26593</v>
      </c>
      <c r="H114" s="89">
        <v>3608</v>
      </c>
      <c r="I114" s="89">
        <v>0</v>
      </c>
      <c r="J114" s="91">
        <v>203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8834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39238</v>
      </c>
      <c r="AB114" s="10"/>
      <c r="AC114" s="61">
        <v>3608</v>
      </c>
      <c r="AD114" s="61">
        <v>26796</v>
      </c>
      <c r="AE114" s="65">
        <v>0</v>
      </c>
      <c r="AF114" s="61">
        <v>0</v>
      </c>
      <c r="AG114" s="66">
        <v>8834</v>
      </c>
      <c r="AH114" s="65">
        <v>0</v>
      </c>
      <c r="AI114" s="66">
        <v>0</v>
      </c>
      <c r="AJ114" s="10"/>
      <c r="AK114" s="89">
        <v>30404</v>
      </c>
      <c r="AL114" s="89">
        <v>8834</v>
      </c>
      <c r="AM114" s="89">
        <v>0</v>
      </c>
      <c r="AN114" s="91">
        <v>0</v>
      </c>
      <c r="AO114" s="93"/>
      <c r="AP114" s="86">
        <v>0.45337150696370521</v>
      </c>
      <c r="AQ114" s="87">
        <v>0.13172884793176465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22613</v>
      </c>
      <c r="F115" s="10"/>
      <c r="G115" s="90">
        <v>21610</v>
      </c>
      <c r="H115" s="89">
        <v>2933</v>
      </c>
      <c r="I115" s="89">
        <v>0</v>
      </c>
      <c r="J115" s="91">
        <v>165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7177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31885</v>
      </c>
      <c r="AB115" s="10"/>
      <c r="AC115" s="61">
        <v>2933</v>
      </c>
      <c r="AD115" s="61">
        <v>21775</v>
      </c>
      <c r="AE115" s="65">
        <v>0</v>
      </c>
      <c r="AF115" s="61">
        <v>0</v>
      </c>
      <c r="AG115" s="66">
        <v>7177</v>
      </c>
      <c r="AH115" s="65">
        <v>0</v>
      </c>
      <c r="AI115" s="66">
        <v>0</v>
      </c>
      <c r="AJ115" s="10"/>
      <c r="AK115" s="89">
        <v>24708</v>
      </c>
      <c r="AL115" s="89">
        <v>7177</v>
      </c>
      <c r="AM115" s="89">
        <v>0</v>
      </c>
      <c r="AN115" s="91">
        <v>0</v>
      </c>
      <c r="AO115" s="93"/>
      <c r="AP115" s="86">
        <v>0.45337443575911041</v>
      </c>
      <c r="AQ115" s="87">
        <v>0.13169290616169402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5483</v>
      </c>
      <c r="F117" s="10"/>
      <c r="G117" s="90">
        <v>5155</v>
      </c>
      <c r="H117" s="89">
        <v>218</v>
      </c>
      <c r="I117" s="89">
        <v>367</v>
      </c>
      <c r="J117" s="91">
        <v>40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1737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7517</v>
      </c>
      <c r="AB117" s="10"/>
      <c r="AC117" s="61">
        <v>585</v>
      </c>
      <c r="AD117" s="61">
        <v>5195</v>
      </c>
      <c r="AE117" s="65">
        <v>0</v>
      </c>
      <c r="AF117" s="61">
        <v>0</v>
      </c>
      <c r="AG117" s="66">
        <v>1737</v>
      </c>
      <c r="AH117" s="65">
        <v>0</v>
      </c>
      <c r="AI117" s="66">
        <v>0</v>
      </c>
      <c r="AJ117" s="10"/>
      <c r="AK117" s="89">
        <v>5780</v>
      </c>
      <c r="AL117" s="89">
        <v>1737</v>
      </c>
      <c r="AM117" s="89">
        <v>0</v>
      </c>
      <c r="AN117" s="91">
        <v>0</v>
      </c>
      <c r="AO117" s="93"/>
      <c r="AP117" s="86">
        <v>0.44461538461538463</v>
      </c>
      <c r="AQ117" s="87">
        <v>0.13361538461538461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3178</v>
      </c>
      <c r="F118" s="10"/>
      <c r="G118" s="90">
        <v>141</v>
      </c>
      <c r="H118" s="89">
        <v>391</v>
      </c>
      <c r="I118" s="89">
        <v>2887</v>
      </c>
      <c r="J118" s="91">
        <v>21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178</v>
      </c>
      <c r="T118" s="89">
        <v>0</v>
      </c>
      <c r="U118" s="91">
        <v>485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4103</v>
      </c>
      <c r="AB118" s="10"/>
      <c r="AC118" s="61">
        <v>3278</v>
      </c>
      <c r="AD118" s="61">
        <v>162</v>
      </c>
      <c r="AE118" s="65">
        <v>0</v>
      </c>
      <c r="AF118" s="61">
        <v>178</v>
      </c>
      <c r="AG118" s="66">
        <v>485</v>
      </c>
      <c r="AH118" s="65">
        <v>0</v>
      </c>
      <c r="AI118" s="66">
        <v>0</v>
      </c>
      <c r="AJ118" s="10"/>
      <c r="AK118" s="89">
        <v>3440</v>
      </c>
      <c r="AL118" s="89">
        <v>663</v>
      </c>
      <c r="AM118" s="89">
        <v>0</v>
      </c>
      <c r="AN118" s="91">
        <v>0</v>
      </c>
      <c r="AO118" s="93"/>
      <c r="AP118" s="86">
        <v>0.47246257382227713</v>
      </c>
      <c r="AQ118" s="87">
        <v>9.1058920477956329E-2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5302</v>
      </c>
      <c r="F119" s="10"/>
      <c r="G119" s="90">
        <v>236</v>
      </c>
      <c r="H119" s="89">
        <v>654</v>
      </c>
      <c r="I119" s="89">
        <v>4820</v>
      </c>
      <c r="J119" s="91">
        <v>35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297</v>
      </c>
      <c r="T119" s="89">
        <v>0</v>
      </c>
      <c r="U119" s="91">
        <v>812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6854</v>
      </c>
      <c r="AB119" s="10"/>
      <c r="AC119" s="61">
        <v>5474</v>
      </c>
      <c r="AD119" s="61">
        <v>271</v>
      </c>
      <c r="AE119" s="65">
        <v>0</v>
      </c>
      <c r="AF119" s="61">
        <v>297</v>
      </c>
      <c r="AG119" s="66">
        <v>812</v>
      </c>
      <c r="AH119" s="65">
        <v>0</v>
      </c>
      <c r="AI119" s="66">
        <v>0</v>
      </c>
      <c r="AJ119" s="10"/>
      <c r="AK119" s="89">
        <v>5745</v>
      </c>
      <c r="AL119" s="89">
        <v>1109</v>
      </c>
      <c r="AM119" s="89">
        <v>0</v>
      </c>
      <c r="AN119" s="91">
        <v>0</v>
      </c>
      <c r="AO119" s="93"/>
      <c r="AP119" s="86">
        <v>0.47260612043435341</v>
      </c>
      <c r="AQ119" s="87">
        <v>9.1230667982889105E-2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105</v>
      </c>
      <c r="F121" s="10"/>
      <c r="G121" s="90">
        <v>93</v>
      </c>
      <c r="H121" s="89">
        <v>3</v>
      </c>
      <c r="I121" s="89">
        <v>6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29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131</v>
      </c>
      <c r="AB121" s="10"/>
      <c r="AC121" s="61">
        <v>9</v>
      </c>
      <c r="AD121" s="61">
        <v>93</v>
      </c>
      <c r="AE121" s="65">
        <v>0</v>
      </c>
      <c r="AF121" s="61">
        <v>0</v>
      </c>
      <c r="AG121" s="66">
        <v>29</v>
      </c>
      <c r="AH121" s="65">
        <v>0</v>
      </c>
      <c r="AI121" s="66">
        <v>0</v>
      </c>
      <c r="AJ121" s="10"/>
      <c r="AK121" s="89">
        <v>102</v>
      </c>
      <c r="AL121" s="89">
        <v>29</v>
      </c>
      <c r="AM121" s="89">
        <v>0</v>
      </c>
      <c r="AN121" s="91">
        <v>0</v>
      </c>
      <c r="AO121" s="93"/>
      <c r="AP121" s="86">
        <v>0.43220338983050849</v>
      </c>
      <c r="AQ121" s="87">
        <v>0.1228813559322034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26360</v>
      </c>
      <c r="F122" s="10"/>
      <c r="G122" s="90">
        <v>25193</v>
      </c>
      <c r="H122" s="89">
        <v>3418</v>
      </c>
      <c r="I122" s="89">
        <v>0</v>
      </c>
      <c r="J122" s="91">
        <v>192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8369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37172</v>
      </c>
      <c r="AB122" s="10"/>
      <c r="AC122" s="61">
        <v>3418</v>
      </c>
      <c r="AD122" s="61">
        <v>25385</v>
      </c>
      <c r="AE122" s="65">
        <v>0</v>
      </c>
      <c r="AF122" s="61">
        <v>0</v>
      </c>
      <c r="AG122" s="66">
        <v>8369</v>
      </c>
      <c r="AH122" s="65">
        <v>0</v>
      </c>
      <c r="AI122" s="66">
        <v>0</v>
      </c>
      <c r="AJ122" s="10"/>
      <c r="AK122" s="89">
        <v>28803</v>
      </c>
      <c r="AL122" s="89">
        <v>8369</v>
      </c>
      <c r="AM122" s="89">
        <v>0</v>
      </c>
      <c r="AN122" s="91">
        <v>0</v>
      </c>
      <c r="AO122" s="93"/>
      <c r="AP122" s="86">
        <v>0.45336208524837879</v>
      </c>
      <c r="AQ122" s="87">
        <v>0.13172889252660078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15790</v>
      </c>
      <c r="F123" s="10"/>
      <c r="G123" s="90">
        <v>15090</v>
      </c>
      <c r="H123" s="89">
        <v>2047</v>
      </c>
      <c r="I123" s="89">
        <v>0</v>
      </c>
      <c r="J123" s="91">
        <v>115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5011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22263</v>
      </c>
      <c r="AB123" s="10"/>
      <c r="AC123" s="61">
        <v>2047</v>
      </c>
      <c r="AD123" s="61">
        <v>15205</v>
      </c>
      <c r="AE123" s="65">
        <v>0</v>
      </c>
      <c r="AF123" s="61">
        <v>0</v>
      </c>
      <c r="AG123" s="66">
        <v>5011</v>
      </c>
      <c r="AH123" s="65">
        <v>0</v>
      </c>
      <c r="AI123" s="66">
        <v>0</v>
      </c>
      <c r="AJ123" s="10"/>
      <c r="AK123" s="89">
        <v>17252</v>
      </c>
      <c r="AL123" s="89">
        <v>5011</v>
      </c>
      <c r="AM123" s="89">
        <v>0</v>
      </c>
      <c r="AN123" s="91">
        <v>0</v>
      </c>
      <c r="AO123" s="93"/>
      <c r="AP123" s="86">
        <v>0.45336767140567102</v>
      </c>
      <c r="AQ123" s="87">
        <v>0.13168475547263028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536081</v>
      </c>
      <c r="F125" s="10"/>
      <c r="G125" s="95">
        <f t="shared" ref="G125:Y125" si="7">SUM(G24:G124)</f>
        <v>818330</v>
      </c>
      <c r="H125" s="94">
        <f t="shared" si="7"/>
        <v>81958</v>
      </c>
      <c r="I125" s="94">
        <f t="shared" si="7"/>
        <v>157068</v>
      </c>
      <c r="J125" s="96">
        <f t="shared" si="7"/>
        <v>13753</v>
      </c>
      <c r="K125" s="94">
        <f t="shared" si="7"/>
        <v>614401</v>
      </c>
      <c r="L125" s="94">
        <f t="shared" si="7"/>
        <v>318952</v>
      </c>
      <c r="M125" s="94">
        <f t="shared" si="7"/>
        <v>0</v>
      </c>
      <c r="N125" s="94">
        <f t="shared" si="7"/>
        <v>2458</v>
      </c>
      <c r="O125" s="94">
        <f t="shared" si="7"/>
        <v>1829</v>
      </c>
      <c r="P125" s="94">
        <f t="shared" si="7"/>
        <v>15311</v>
      </c>
      <c r="Q125" s="94">
        <f t="shared" si="7"/>
        <v>13783</v>
      </c>
      <c r="R125" s="94">
        <f t="shared" si="7"/>
        <v>7646</v>
      </c>
      <c r="S125" s="94">
        <f t="shared" si="7"/>
        <v>200535</v>
      </c>
      <c r="T125" s="94">
        <f t="shared" si="7"/>
        <v>9302</v>
      </c>
      <c r="U125" s="96">
        <f t="shared" si="7"/>
        <v>416903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2672229</v>
      </c>
      <c r="AB125" s="10"/>
      <c r="AC125" s="94">
        <f t="shared" ref="AC125:AI125" si="8">SUM(AC24:AC124)</f>
        <v>239026</v>
      </c>
      <c r="AD125" s="94">
        <f t="shared" si="8"/>
        <v>832083</v>
      </c>
      <c r="AE125" s="95">
        <f t="shared" si="8"/>
        <v>7646</v>
      </c>
      <c r="AF125" s="94">
        <f t="shared" si="8"/>
        <v>1167269</v>
      </c>
      <c r="AG125" s="96">
        <f t="shared" si="8"/>
        <v>426205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1071109</v>
      </c>
      <c r="AL125" s="94">
        <f>SUM(AL24:AL124)</f>
        <v>1601120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101</v>
      </c>
      <c r="H129" s="89">
        <v>1081</v>
      </c>
      <c r="I129" s="89">
        <v>8408</v>
      </c>
      <c r="J129" s="91">
        <v>32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15953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9489</v>
      </c>
      <c r="AD129" s="61">
        <v>133</v>
      </c>
      <c r="AE129" s="65">
        <v>0</v>
      </c>
      <c r="AF129" s="61">
        <v>0</v>
      </c>
      <c r="AG129" s="66">
        <v>15953</v>
      </c>
      <c r="AH129" s="65">
        <v>0</v>
      </c>
      <c r="AI129" s="66">
        <v>0</v>
      </c>
      <c r="AJ129" s="10"/>
      <c r="AK129" s="89">
        <v>9622</v>
      </c>
      <c r="AL129" s="89">
        <v>15953</v>
      </c>
      <c r="AM129" s="89">
        <v>0</v>
      </c>
      <c r="AN129" s="91">
        <v>0</v>
      </c>
      <c r="AO129" s="93"/>
      <c r="AP129" s="86">
        <v>0.37622678396871945</v>
      </c>
      <c r="AQ129" s="87">
        <v>0.62377321603128055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15137</v>
      </c>
      <c r="H132" s="89">
        <v>153</v>
      </c>
      <c r="I132" s="89">
        <v>1023</v>
      </c>
      <c r="J132" s="91">
        <v>59</v>
      </c>
      <c r="K132" s="89">
        <v>0</v>
      </c>
      <c r="L132" s="89">
        <v>5522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24141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1176</v>
      </c>
      <c r="AD132" s="61">
        <v>15196</v>
      </c>
      <c r="AE132" s="65">
        <v>0</v>
      </c>
      <c r="AF132" s="61">
        <v>5522</v>
      </c>
      <c r="AG132" s="66">
        <v>24141</v>
      </c>
      <c r="AH132" s="65">
        <v>0</v>
      </c>
      <c r="AI132" s="66">
        <v>0</v>
      </c>
      <c r="AJ132" s="10"/>
      <c r="AK132" s="89">
        <v>16372</v>
      </c>
      <c r="AL132" s="89">
        <v>29663</v>
      </c>
      <c r="AM132" s="89">
        <v>0</v>
      </c>
      <c r="AN132" s="91">
        <v>0</v>
      </c>
      <c r="AO132" s="93"/>
      <c r="AP132" s="86">
        <v>0.35564244596502659</v>
      </c>
      <c r="AQ132" s="87">
        <v>0.64435755403497341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3219</v>
      </c>
      <c r="F133" s="10"/>
      <c r="G133" s="90">
        <v>2775</v>
      </c>
      <c r="H133" s="89">
        <v>117</v>
      </c>
      <c r="I133" s="89">
        <v>197</v>
      </c>
      <c r="J133" s="91">
        <v>21</v>
      </c>
      <c r="K133" s="89">
        <v>180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3781</v>
      </c>
      <c r="AB133" s="10"/>
      <c r="AC133" s="61">
        <v>314</v>
      </c>
      <c r="AD133" s="61">
        <v>2796</v>
      </c>
      <c r="AE133" s="65">
        <v>0</v>
      </c>
      <c r="AF133" s="61">
        <v>180</v>
      </c>
      <c r="AG133" s="66">
        <v>491</v>
      </c>
      <c r="AH133" s="65">
        <v>0</v>
      </c>
      <c r="AI133" s="66">
        <v>0</v>
      </c>
      <c r="AJ133" s="10"/>
      <c r="AK133" s="89">
        <v>3110</v>
      </c>
      <c r="AL133" s="89">
        <v>671</v>
      </c>
      <c r="AM133" s="89">
        <v>0</v>
      </c>
      <c r="AN133" s="91">
        <v>0</v>
      </c>
      <c r="AO133" s="93"/>
      <c r="AP133" s="86">
        <v>0.44428571428571428</v>
      </c>
      <c r="AQ133" s="87">
        <v>9.5857142857142863E-2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5423</v>
      </c>
      <c r="H134" s="89">
        <v>55</v>
      </c>
      <c r="I134" s="89">
        <v>366</v>
      </c>
      <c r="J134" s="91">
        <v>21</v>
      </c>
      <c r="K134" s="89">
        <v>0</v>
      </c>
      <c r="L134" s="89">
        <v>1979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8651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421</v>
      </c>
      <c r="AD134" s="61">
        <v>5444</v>
      </c>
      <c r="AE134" s="65">
        <v>0</v>
      </c>
      <c r="AF134" s="61">
        <v>1979</v>
      </c>
      <c r="AG134" s="66">
        <v>8651</v>
      </c>
      <c r="AH134" s="65">
        <v>0</v>
      </c>
      <c r="AI134" s="66">
        <v>0</v>
      </c>
      <c r="AJ134" s="10"/>
      <c r="AK134" s="89">
        <v>5865</v>
      </c>
      <c r="AL134" s="89">
        <v>10630</v>
      </c>
      <c r="AM134" s="89">
        <v>0</v>
      </c>
      <c r="AN134" s="91">
        <v>0</v>
      </c>
      <c r="AO134" s="93"/>
      <c r="AP134" s="86">
        <v>0.35556229160351621</v>
      </c>
      <c r="AQ134" s="87">
        <v>0.64443770839648373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12381</v>
      </c>
      <c r="F137" s="10"/>
      <c r="G137" s="90">
        <v>13455</v>
      </c>
      <c r="H137" s="89">
        <v>137</v>
      </c>
      <c r="I137" s="89">
        <v>909</v>
      </c>
      <c r="J137" s="91">
        <v>0</v>
      </c>
      <c r="K137" s="89">
        <v>1359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12679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28539</v>
      </c>
      <c r="AB137" s="10"/>
      <c r="AC137" s="61">
        <v>1046</v>
      </c>
      <c r="AD137" s="61">
        <v>13455</v>
      </c>
      <c r="AE137" s="65">
        <v>0</v>
      </c>
      <c r="AF137" s="61">
        <v>1359</v>
      </c>
      <c r="AG137" s="66">
        <v>12679</v>
      </c>
      <c r="AH137" s="65">
        <v>0</v>
      </c>
      <c r="AI137" s="66">
        <v>0</v>
      </c>
      <c r="AJ137" s="10"/>
      <c r="AK137" s="89">
        <v>14501</v>
      </c>
      <c r="AL137" s="89">
        <v>14038</v>
      </c>
      <c r="AM137" s="89">
        <v>0</v>
      </c>
      <c r="AN137" s="91">
        <v>0</v>
      </c>
      <c r="AO137" s="93"/>
      <c r="AP137" s="86">
        <v>0.3543743890518084</v>
      </c>
      <c r="AQ137" s="87">
        <v>0.34305962854349953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5411</v>
      </c>
      <c r="F138" s="10"/>
      <c r="G138" s="90">
        <v>6726</v>
      </c>
      <c r="H138" s="89">
        <v>0</v>
      </c>
      <c r="I138" s="89">
        <v>454</v>
      </c>
      <c r="J138" s="91">
        <v>0</v>
      </c>
      <c r="K138" s="89">
        <v>0</v>
      </c>
      <c r="L138" s="89">
        <v>1736</v>
      </c>
      <c r="M138" s="89">
        <v>0</v>
      </c>
      <c r="N138" s="89">
        <v>0</v>
      </c>
      <c r="O138" s="89">
        <v>0</v>
      </c>
      <c r="P138" s="89">
        <v>0</v>
      </c>
      <c r="Q138" s="89">
        <v>594</v>
      </c>
      <c r="R138" s="89">
        <v>0</v>
      </c>
      <c r="S138" s="89">
        <v>0</v>
      </c>
      <c r="T138" s="89">
        <v>0</v>
      </c>
      <c r="U138" s="91">
        <v>5539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15049</v>
      </c>
      <c r="AB138" s="10"/>
      <c r="AC138" s="61">
        <v>454</v>
      </c>
      <c r="AD138" s="61">
        <v>6726</v>
      </c>
      <c r="AE138" s="65">
        <v>0</v>
      </c>
      <c r="AF138" s="61">
        <v>2330</v>
      </c>
      <c r="AG138" s="66">
        <v>5539</v>
      </c>
      <c r="AH138" s="65">
        <v>0</v>
      </c>
      <c r="AI138" s="66">
        <v>0</v>
      </c>
      <c r="AJ138" s="10"/>
      <c r="AK138" s="89">
        <v>7180</v>
      </c>
      <c r="AL138" s="89">
        <v>7869</v>
      </c>
      <c r="AM138" s="89">
        <v>0</v>
      </c>
      <c r="AN138" s="91">
        <v>0</v>
      </c>
      <c r="AO138" s="93"/>
      <c r="AP138" s="86">
        <v>0.35092864125122192</v>
      </c>
      <c r="AQ138" s="87">
        <v>0.38460410557184749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2432</v>
      </c>
      <c r="F145" s="10"/>
      <c r="G145" s="90">
        <v>10074</v>
      </c>
      <c r="H145" s="89">
        <v>772</v>
      </c>
      <c r="I145" s="89">
        <v>954</v>
      </c>
      <c r="J145" s="91">
        <v>740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15718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28258</v>
      </c>
      <c r="AB145" s="10"/>
      <c r="AC145" s="61">
        <v>1726</v>
      </c>
      <c r="AD145" s="61">
        <v>10814</v>
      </c>
      <c r="AE145" s="65">
        <v>0</v>
      </c>
      <c r="AF145" s="61">
        <v>0</v>
      </c>
      <c r="AG145" s="66">
        <v>15718</v>
      </c>
      <c r="AH145" s="65">
        <v>0</v>
      </c>
      <c r="AI145" s="66">
        <v>0</v>
      </c>
      <c r="AJ145" s="10"/>
      <c r="AK145" s="89">
        <v>12540</v>
      </c>
      <c r="AL145" s="89">
        <v>15718</v>
      </c>
      <c r="AM145" s="89">
        <v>0</v>
      </c>
      <c r="AN145" s="91">
        <v>0</v>
      </c>
      <c r="AO145" s="93"/>
      <c r="AP145" s="86">
        <v>0.40860215053763443</v>
      </c>
      <c r="AQ145" s="87">
        <v>0.51215379602476374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16440</v>
      </c>
      <c r="H146" s="89">
        <v>168</v>
      </c>
      <c r="I146" s="89">
        <v>1111</v>
      </c>
      <c r="J146" s="91">
        <v>65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32216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1279</v>
      </c>
      <c r="AD146" s="61">
        <v>16505</v>
      </c>
      <c r="AE146" s="65">
        <v>0</v>
      </c>
      <c r="AF146" s="61">
        <v>0</v>
      </c>
      <c r="AG146" s="66">
        <v>32216</v>
      </c>
      <c r="AH146" s="65">
        <v>0</v>
      </c>
      <c r="AI146" s="66">
        <v>0</v>
      </c>
      <c r="AJ146" s="10"/>
      <c r="AK146" s="89">
        <v>17784</v>
      </c>
      <c r="AL146" s="89">
        <v>32216</v>
      </c>
      <c r="AM146" s="89">
        <v>0</v>
      </c>
      <c r="AN146" s="91">
        <v>0</v>
      </c>
      <c r="AO146" s="93"/>
      <c r="AP146" s="86">
        <v>0.35568</v>
      </c>
      <c r="AQ146" s="87">
        <v>0.64432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8409</v>
      </c>
      <c r="H147" s="89">
        <v>1081</v>
      </c>
      <c r="I147" s="89">
        <v>0</v>
      </c>
      <c r="J147" s="91">
        <v>0</v>
      </c>
      <c r="K147" s="89">
        <v>827</v>
      </c>
      <c r="L147" s="89">
        <v>0</v>
      </c>
      <c r="M147" s="89">
        <v>0</v>
      </c>
      <c r="N147" s="89">
        <v>0</v>
      </c>
      <c r="O147" s="89">
        <v>2840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12418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1081</v>
      </c>
      <c r="AD147" s="61">
        <v>8409</v>
      </c>
      <c r="AE147" s="65">
        <v>0</v>
      </c>
      <c r="AF147" s="61">
        <v>3667</v>
      </c>
      <c r="AG147" s="66">
        <v>12418</v>
      </c>
      <c r="AH147" s="65">
        <v>0</v>
      </c>
      <c r="AI147" s="66">
        <v>0</v>
      </c>
      <c r="AJ147" s="10"/>
      <c r="AK147" s="89">
        <v>9490</v>
      </c>
      <c r="AL147" s="89">
        <v>16085</v>
      </c>
      <c r="AM147" s="89">
        <v>0</v>
      </c>
      <c r="AN147" s="91">
        <v>0</v>
      </c>
      <c r="AO147" s="93"/>
      <c r="AP147" s="86">
        <v>0.37106549364613883</v>
      </c>
      <c r="AQ147" s="87">
        <v>0.62893450635386117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3910</v>
      </c>
      <c r="F148" s="10"/>
      <c r="G148" s="90">
        <v>4036</v>
      </c>
      <c r="H148" s="89">
        <v>42</v>
      </c>
      <c r="I148" s="89">
        <v>272</v>
      </c>
      <c r="J148" s="91">
        <v>15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4001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8366</v>
      </c>
      <c r="AB148" s="10"/>
      <c r="AC148" s="61">
        <v>314</v>
      </c>
      <c r="AD148" s="61">
        <v>4051</v>
      </c>
      <c r="AE148" s="65">
        <v>0</v>
      </c>
      <c r="AF148" s="61">
        <v>0</v>
      </c>
      <c r="AG148" s="66">
        <v>4001</v>
      </c>
      <c r="AH148" s="65">
        <v>0</v>
      </c>
      <c r="AI148" s="66">
        <v>0</v>
      </c>
      <c r="AJ148" s="10"/>
      <c r="AK148" s="89">
        <v>4365</v>
      </c>
      <c r="AL148" s="89">
        <v>4001</v>
      </c>
      <c r="AM148" s="89">
        <v>0</v>
      </c>
      <c r="AN148" s="91">
        <v>0</v>
      </c>
      <c r="AO148" s="93"/>
      <c r="AP148" s="86">
        <v>0.3555718475073314</v>
      </c>
      <c r="AQ148" s="87">
        <v>0.32592049527533401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74483</v>
      </c>
      <c r="F150" s="10"/>
      <c r="G150" s="90">
        <v>70082</v>
      </c>
      <c r="H150" s="89">
        <v>2977</v>
      </c>
      <c r="I150" s="89">
        <v>4995</v>
      </c>
      <c r="J150" s="91">
        <v>544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23650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102248</v>
      </c>
      <c r="AB150" s="10"/>
      <c r="AC150" s="61">
        <v>7972</v>
      </c>
      <c r="AD150" s="61">
        <v>70626</v>
      </c>
      <c r="AE150" s="65">
        <v>0</v>
      </c>
      <c r="AF150" s="61">
        <v>0</v>
      </c>
      <c r="AG150" s="66">
        <v>23650</v>
      </c>
      <c r="AH150" s="65">
        <v>0</v>
      </c>
      <c r="AI150" s="66">
        <v>0</v>
      </c>
      <c r="AJ150" s="10"/>
      <c r="AK150" s="89">
        <v>78598</v>
      </c>
      <c r="AL150" s="89">
        <v>23650</v>
      </c>
      <c r="AM150" s="89">
        <v>0</v>
      </c>
      <c r="AN150" s="91">
        <v>0</v>
      </c>
      <c r="AO150" s="93"/>
      <c r="AP150" s="86">
        <v>0.44473238990329939</v>
      </c>
      <c r="AQ150" s="87">
        <v>0.13381919414251037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107</v>
      </c>
      <c r="F151" s="10"/>
      <c r="G151" s="90">
        <v>484</v>
      </c>
      <c r="H151" s="89">
        <v>32</v>
      </c>
      <c r="I151" s="89">
        <v>44</v>
      </c>
      <c r="J151" s="91">
        <v>33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790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1383</v>
      </c>
      <c r="AB151" s="10"/>
      <c r="AC151" s="61">
        <v>76</v>
      </c>
      <c r="AD151" s="61">
        <v>517</v>
      </c>
      <c r="AE151" s="65">
        <v>0</v>
      </c>
      <c r="AF151" s="61">
        <v>0</v>
      </c>
      <c r="AG151" s="66">
        <v>790</v>
      </c>
      <c r="AH151" s="65">
        <v>0</v>
      </c>
      <c r="AI151" s="66">
        <v>0</v>
      </c>
      <c r="AJ151" s="10"/>
      <c r="AK151" s="89">
        <v>593</v>
      </c>
      <c r="AL151" s="89">
        <v>790</v>
      </c>
      <c r="AM151" s="89">
        <v>0</v>
      </c>
      <c r="AN151" s="91">
        <v>0</v>
      </c>
      <c r="AO151" s="93"/>
      <c r="AP151" s="86">
        <v>0.39798657718120806</v>
      </c>
      <c r="AQ151" s="87">
        <v>0.53020134228187921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908459</v>
      </c>
      <c r="E152" s="94">
        <f>SUM(E128:E151)</f>
        <v>101943</v>
      </c>
      <c r="F152" s="10"/>
      <c r="G152" s="95">
        <f t="shared" ref="G152:Y152" si="10">SUM(G128:G151)</f>
        <v>296366</v>
      </c>
      <c r="H152" s="94">
        <f t="shared" si="10"/>
        <v>6615</v>
      </c>
      <c r="I152" s="94">
        <f t="shared" si="10"/>
        <v>253508</v>
      </c>
      <c r="J152" s="96">
        <f t="shared" si="10"/>
        <v>1530</v>
      </c>
      <c r="K152" s="94">
        <f t="shared" si="10"/>
        <v>10591</v>
      </c>
      <c r="L152" s="94">
        <f t="shared" si="10"/>
        <v>49237</v>
      </c>
      <c r="M152" s="94">
        <f t="shared" si="10"/>
        <v>0</v>
      </c>
      <c r="N152" s="94">
        <f t="shared" si="10"/>
        <v>0</v>
      </c>
      <c r="O152" s="94">
        <f t="shared" si="10"/>
        <v>2840</v>
      </c>
      <c r="P152" s="94">
        <f t="shared" si="10"/>
        <v>0</v>
      </c>
      <c r="Q152" s="94">
        <f t="shared" si="10"/>
        <v>594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167052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806516</v>
      </c>
      <c r="AB152" s="10"/>
      <c r="AC152" s="94">
        <f t="shared" ref="AC152:AI152" si="11">SUM(AC128:AC151)</f>
        <v>260123</v>
      </c>
      <c r="AD152" s="94">
        <f t="shared" si="11"/>
        <v>297896</v>
      </c>
      <c r="AE152" s="95">
        <f t="shared" si="11"/>
        <v>7388</v>
      </c>
      <c r="AF152" s="94">
        <f t="shared" si="11"/>
        <v>74057</v>
      </c>
      <c r="AG152" s="96">
        <f t="shared" si="11"/>
        <v>167052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558019</v>
      </c>
      <c r="AL152" s="94">
        <f>SUM(AL128:AL151)</f>
        <v>248497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806</v>
      </c>
      <c r="E157" s="61">
        <f t="shared" si="12"/>
        <v>0</v>
      </c>
      <c r="F157" s="10"/>
      <c r="G157" s="90">
        <v>392</v>
      </c>
      <c r="H157" s="89">
        <v>372</v>
      </c>
      <c r="I157" s="89">
        <v>0</v>
      </c>
      <c r="J157" s="91">
        <v>0</v>
      </c>
      <c r="K157" s="89">
        <v>42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806</v>
      </c>
      <c r="AB157" s="10"/>
      <c r="AC157" s="61">
        <v>372</v>
      </c>
      <c r="AD157" s="61">
        <v>392</v>
      </c>
      <c r="AE157" s="65">
        <v>0</v>
      </c>
      <c r="AF157" s="61">
        <v>42</v>
      </c>
      <c r="AG157" s="66">
        <v>0</v>
      </c>
      <c r="AH157" s="65">
        <v>0</v>
      </c>
      <c r="AI157" s="66">
        <v>0</v>
      </c>
      <c r="AJ157" s="10"/>
      <c r="AK157" s="89">
        <v>764</v>
      </c>
      <c r="AL157" s="89">
        <v>42</v>
      </c>
      <c r="AM157" s="89">
        <v>0</v>
      </c>
      <c r="AN157" s="91">
        <v>0</v>
      </c>
      <c r="AO157" s="93"/>
      <c r="AP157" s="86">
        <v>0.94789081885856075</v>
      </c>
      <c r="AQ157" s="87">
        <v>5.2109181141439205E-2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11000</v>
      </c>
      <c r="E177" s="61">
        <f t="shared" si="12"/>
        <v>0</v>
      </c>
      <c r="F177" s="10"/>
      <c r="G177" s="90">
        <v>0</v>
      </c>
      <c r="H177" s="89">
        <v>10973</v>
      </c>
      <c r="I177" s="89">
        <v>27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11000</v>
      </c>
      <c r="AB177" s="10"/>
      <c r="AC177" s="61">
        <v>11000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11000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55219</v>
      </c>
      <c r="E181" s="94">
        <f>SUM(E155:E180)</f>
        <v>415</v>
      </c>
      <c r="F181" s="10"/>
      <c r="G181" s="95">
        <f t="shared" ref="G181:Y181" si="13">SUM(G155:G180)</f>
        <v>24626</v>
      </c>
      <c r="H181" s="94">
        <f t="shared" si="13"/>
        <v>25918</v>
      </c>
      <c r="I181" s="94">
        <f t="shared" si="13"/>
        <v>1030</v>
      </c>
      <c r="J181" s="96">
        <f t="shared" si="13"/>
        <v>0</v>
      </c>
      <c r="K181" s="94">
        <f t="shared" si="13"/>
        <v>2221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54804</v>
      </c>
      <c r="AB181" s="10"/>
      <c r="AC181" s="94">
        <f t="shared" ref="AC181:AI181" si="14">SUM(AC155:AC180)</f>
        <v>26948</v>
      </c>
      <c r="AD181" s="94">
        <f t="shared" si="14"/>
        <v>24626</v>
      </c>
      <c r="AE181" s="95">
        <f t="shared" si="14"/>
        <v>101</v>
      </c>
      <c r="AF181" s="94">
        <f t="shared" si="14"/>
        <v>2422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51574</v>
      </c>
      <c r="AL181" s="94">
        <f>SUM(AL155:AL180)</f>
        <v>3230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22786</v>
      </c>
      <c r="F184" s="10"/>
      <c r="G184" s="90">
        <v>15319</v>
      </c>
      <c r="H184" s="89">
        <v>157</v>
      </c>
      <c r="I184" s="89">
        <v>1035</v>
      </c>
      <c r="J184" s="91">
        <v>61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7232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23804</v>
      </c>
      <c r="AB184" s="10"/>
      <c r="AC184" s="61">
        <v>1192</v>
      </c>
      <c r="AD184" s="61">
        <v>15380</v>
      </c>
      <c r="AE184" s="65">
        <v>0</v>
      </c>
      <c r="AF184" s="61">
        <v>0</v>
      </c>
      <c r="AG184" s="66">
        <v>7232</v>
      </c>
      <c r="AH184" s="65">
        <v>0</v>
      </c>
      <c r="AI184" s="66">
        <v>0</v>
      </c>
      <c r="AJ184" s="10"/>
      <c r="AK184" s="89">
        <v>16572</v>
      </c>
      <c r="AL184" s="89">
        <v>7232</v>
      </c>
      <c r="AM184" s="89">
        <v>0</v>
      </c>
      <c r="AN184" s="91">
        <v>0</v>
      </c>
      <c r="AO184" s="93"/>
      <c r="AP184" s="86">
        <v>0.35569864777849325</v>
      </c>
      <c r="AQ184" s="87">
        <v>0.15522644344279887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567000</v>
      </c>
      <c r="E185" s="61">
        <f t="shared" si="15"/>
        <v>277259</v>
      </c>
      <c r="F185" s="10"/>
      <c r="G185" s="90">
        <v>186444</v>
      </c>
      <c r="H185" s="89">
        <v>1920</v>
      </c>
      <c r="I185" s="89">
        <v>12602</v>
      </c>
      <c r="J185" s="91">
        <v>744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88031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289741</v>
      </c>
      <c r="AB185" s="10"/>
      <c r="AC185" s="61">
        <v>14522</v>
      </c>
      <c r="AD185" s="61">
        <v>187188</v>
      </c>
      <c r="AE185" s="65">
        <v>0</v>
      </c>
      <c r="AF185" s="61">
        <v>0</v>
      </c>
      <c r="AG185" s="66">
        <v>88031</v>
      </c>
      <c r="AH185" s="65">
        <v>0</v>
      </c>
      <c r="AI185" s="66">
        <v>0</v>
      </c>
      <c r="AJ185" s="10"/>
      <c r="AK185" s="89">
        <v>201710</v>
      </c>
      <c r="AL185" s="89">
        <v>88031</v>
      </c>
      <c r="AM185" s="89">
        <v>0</v>
      </c>
      <c r="AN185" s="91">
        <v>0</v>
      </c>
      <c r="AO185" s="93"/>
      <c r="AP185" s="86">
        <v>0.35574955908289241</v>
      </c>
      <c r="AQ185" s="87">
        <v>0.15525749559082894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1960</v>
      </c>
      <c r="F186" s="10"/>
      <c r="G186" s="90">
        <v>1315</v>
      </c>
      <c r="H186" s="89">
        <v>13</v>
      </c>
      <c r="I186" s="89">
        <v>88</v>
      </c>
      <c r="J186" s="91">
        <v>5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619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2040</v>
      </c>
      <c r="AB186" s="10"/>
      <c r="AC186" s="61">
        <v>101</v>
      </c>
      <c r="AD186" s="61">
        <v>1320</v>
      </c>
      <c r="AE186" s="65">
        <v>0</v>
      </c>
      <c r="AF186" s="61">
        <v>0</v>
      </c>
      <c r="AG186" s="66">
        <v>619</v>
      </c>
      <c r="AH186" s="65">
        <v>0</v>
      </c>
      <c r="AI186" s="66">
        <v>0</v>
      </c>
      <c r="AJ186" s="10"/>
      <c r="AK186" s="89">
        <v>1421</v>
      </c>
      <c r="AL186" s="89">
        <v>619</v>
      </c>
      <c r="AM186" s="89">
        <v>0</v>
      </c>
      <c r="AN186" s="91">
        <v>0</v>
      </c>
      <c r="AO186" s="93"/>
      <c r="AP186" s="86">
        <v>0.35525000000000001</v>
      </c>
      <c r="AQ186" s="87">
        <v>0.15475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2920</v>
      </c>
      <c r="F187" s="10"/>
      <c r="G187" s="90">
        <v>1960</v>
      </c>
      <c r="H187" s="89">
        <v>19</v>
      </c>
      <c r="I187" s="89">
        <v>132</v>
      </c>
      <c r="J187" s="91">
        <v>7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924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3042</v>
      </c>
      <c r="AB187" s="10"/>
      <c r="AC187" s="61">
        <v>151</v>
      </c>
      <c r="AD187" s="61">
        <v>1967</v>
      </c>
      <c r="AE187" s="65">
        <v>0</v>
      </c>
      <c r="AF187" s="61">
        <v>0</v>
      </c>
      <c r="AG187" s="66">
        <v>924</v>
      </c>
      <c r="AH187" s="65">
        <v>0</v>
      </c>
      <c r="AI187" s="66">
        <v>0</v>
      </c>
      <c r="AJ187" s="10"/>
      <c r="AK187" s="89">
        <v>2118</v>
      </c>
      <c r="AL187" s="89">
        <v>924</v>
      </c>
      <c r="AM187" s="89">
        <v>0</v>
      </c>
      <c r="AN187" s="91">
        <v>0</v>
      </c>
      <c r="AO187" s="93"/>
      <c r="AP187" s="86">
        <v>0.35524991613552498</v>
      </c>
      <c r="AQ187" s="87">
        <v>0.15498154981549817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11022</v>
      </c>
      <c r="F188" s="10"/>
      <c r="G188" s="90">
        <v>7409</v>
      </c>
      <c r="H188" s="89">
        <v>75</v>
      </c>
      <c r="I188" s="89">
        <v>500</v>
      </c>
      <c r="J188" s="91">
        <v>29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3497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11510</v>
      </c>
      <c r="AB188" s="10"/>
      <c r="AC188" s="61">
        <v>575</v>
      </c>
      <c r="AD188" s="61">
        <v>7438</v>
      </c>
      <c r="AE188" s="65">
        <v>0</v>
      </c>
      <c r="AF188" s="61">
        <v>0</v>
      </c>
      <c r="AG188" s="66">
        <v>3497</v>
      </c>
      <c r="AH188" s="65">
        <v>0</v>
      </c>
      <c r="AI188" s="66">
        <v>0</v>
      </c>
      <c r="AJ188" s="10"/>
      <c r="AK188" s="89">
        <v>8013</v>
      </c>
      <c r="AL188" s="89">
        <v>3497</v>
      </c>
      <c r="AM188" s="89">
        <v>0</v>
      </c>
      <c r="AN188" s="91">
        <v>0</v>
      </c>
      <c r="AO188" s="93"/>
      <c r="AP188" s="86">
        <v>0.35562755192614948</v>
      </c>
      <c r="AQ188" s="87">
        <v>0.15520149121249779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6707</v>
      </c>
      <c r="F189" s="10"/>
      <c r="G189" s="90">
        <v>2244</v>
      </c>
      <c r="H189" s="89">
        <v>22</v>
      </c>
      <c r="I189" s="89">
        <v>152</v>
      </c>
      <c r="J189" s="91">
        <v>9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1058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3485</v>
      </c>
      <c r="AB189" s="10"/>
      <c r="AC189" s="61">
        <v>174</v>
      </c>
      <c r="AD189" s="61">
        <v>2253</v>
      </c>
      <c r="AE189" s="65">
        <v>0</v>
      </c>
      <c r="AF189" s="61">
        <v>0</v>
      </c>
      <c r="AG189" s="66">
        <v>1058</v>
      </c>
      <c r="AH189" s="65">
        <v>0</v>
      </c>
      <c r="AI189" s="66">
        <v>0</v>
      </c>
      <c r="AJ189" s="10"/>
      <c r="AK189" s="89">
        <v>2427</v>
      </c>
      <c r="AL189" s="89">
        <v>1058</v>
      </c>
      <c r="AM189" s="89">
        <v>0</v>
      </c>
      <c r="AN189" s="91">
        <v>0</v>
      </c>
      <c r="AO189" s="93"/>
      <c r="AP189" s="86">
        <v>0.23812794348508634</v>
      </c>
      <c r="AQ189" s="87">
        <v>0.10380690737833595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56077</v>
      </c>
      <c r="F190" s="10"/>
      <c r="G190" s="90">
        <v>51745</v>
      </c>
      <c r="H190" s="89">
        <v>2120</v>
      </c>
      <c r="I190" s="89">
        <v>3682</v>
      </c>
      <c r="J190" s="91">
        <v>389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17787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75723</v>
      </c>
      <c r="AB190" s="10"/>
      <c r="AC190" s="61">
        <v>5802</v>
      </c>
      <c r="AD190" s="61">
        <v>52134</v>
      </c>
      <c r="AE190" s="65">
        <v>0</v>
      </c>
      <c r="AF190" s="61">
        <v>0</v>
      </c>
      <c r="AG190" s="66">
        <v>17787</v>
      </c>
      <c r="AH190" s="65">
        <v>0</v>
      </c>
      <c r="AI190" s="66">
        <v>0</v>
      </c>
      <c r="AJ190" s="10"/>
      <c r="AK190" s="89">
        <v>57936</v>
      </c>
      <c r="AL190" s="89">
        <v>17787</v>
      </c>
      <c r="AM190" s="89">
        <v>0</v>
      </c>
      <c r="AN190" s="91">
        <v>0</v>
      </c>
      <c r="AO190" s="93"/>
      <c r="AP190" s="86">
        <v>0.43957511380880121</v>
      </c>
      <c r="AQ190" s="87">
        <v>0.13495447647951442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14204</v>
      </c>
      <c r="F191" s="10"/>
      <c r="G191" s="90">
        <v>118</v>
      </c>
      <c r="H191" s="89">
        <v>1269</v>
      </c>
      <c r="I191" s="89">
        <v>9864</v>
      </c>
      <c r="J191" s="91">
        <v>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4507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15796</v>
      </c>
      <c r="AB191" s="10"/>
      <c r="AC191" s="61">
        <v>11133</v>
      </c>
      <c r="AD191" s="61">
        <v>156</v>
      </c>
      <c r="AE191" s="65">
        <v>0</v>
      </c>
      <c r="AF191" s="61">
        <v>0</v>
      </c>
      <c r="AG191" s="66">
        <v>4507</v>
      </c>
      <c r="AH191" s="65">
        <v>0</v>
      </c>
      <c r="AI191" s="66">
        <v>0</v>
      </c>
      <c r="AJ191" s="10"/>
      <c r="AK191" s="89">
        <v>11289</v>
      </c>
      <c r="AL191" s="89">
        <v>4507</v>
      </c>
      <c r="AM191" s="89">
        <v>0</v>
      </c>
      <c r="AN191" s="91">
        <v>0</v>
      </c>
      <c r="AO191" s="93"/>
      <c r="AP191" s="86">
        <v>0.37630000000000002</v>
      </c>
      <c r="AQ191" s="87">
        <v>0.15023333333333333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795</v>
      </c>
      <c r="E192" s="61">
        <f t="shared" si="15"/>
        <v>395</v>
      </c>
      <c r="F192" s="10"/>
      <c r="G192" s="90">
        <v>261</v>
      </c>
      <c r="H192" s="89">
        <v>1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122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400</v>
      </c>
      <c r="AB192" s="10"/>
      <c r="AC192" s="61">
        <v>17</v>
      </c>
      <c r="AD192" s="61">
        <v>261</v>
      </c>
      <c r="AE192" s="65">
        <v>0</v>
      </c>
      <c r="AF192" s="61">
        <v>0</v>
      </c>
      <c r="AG192" s="66">
        <v>122</v>
      </c>
      <c r="AH192" s="65">
        <v>0</v>
      </c>
      <c r="AI192" s="66">
        <v>0</v>
      </c>
      <c r="AJ192" s="10"/>
      <c r="AK192" s="89">
        <v>278</v>
      </c>
      <c r="AL192" s="89">
        <v>122</v>
      </c>
      <c r="AM192" s="89">
        <v>0</v>
      </c>
      <c r="AN192" s="91">
        <v>0</v>
      </c>
      <c r="AO192" s="93"/>
      <c r="AP192" s="86">
        <v>0.34968553459119495</v>
      </c>
      <c r="AQ192" s="87">
        <v>0.15345911949685534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13752</v>
      </c>
      <c r="F193" s="10"/>
      <c r="G193" s="90">
        <v>1225</v>
      </c>
      <c r="H193" s="89">
        <v>94</v>
      </c>
      <c r="I193" s="89">
        <v>9533</v>
      </c>
      <c r="J193" s="91">
        <v>36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4360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15248</v>
      </c>
      <c r="AB193" s="10"/>
      <c r="AC193" s="61">
        <v>9627</v>
      </c>
      <c r="AD193" s="61">
        <v>1261</v>
      </c>
      <c r="AE193" s="65">
        <v>0</v>
      </c>
      <c r="AF193" s="61">
        <v>0</v>
      </c>
      <c r="AG193" s="66">
        <v>4360</v>
      </c>
      <c r="AH193" s="65">
        <v>0</v>
      </c>
      <c r="AI193" s="66">
        <v>0</v>
      </c>
      <c r="AJ193" s="10"/>
      <c r="AK193" s="89">
        <v>10888</v>
      </c>
      <c r="AL193" s="89">
        <v>4360</v>
      </c>
      <c r="AM193" s="89">
        <v>0</v>
      </c>
      <c r="AN193" s="91">
        <v>0</v>
      </c>
      <c r="AO193" s="93"/>
      <c r="AP193" s="86">
        <v>0.37544827586206897</v>
      </c>
      <c r="AQ193" s="87">
        <v>0.1503448275862069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56913</v>
      </c>
      <c r="F194" s="10"/>
      <c r="G194" s="90">
        <v>36169</v>
      </c>
      <c r="H194" s="89">
        <v>359</v>
      </c>
      <c r="I194" s="89">
        <v>0</v>
      </c>
      <c r="J194" s="91">
        <v>4652</v>
      </c>
      <c r="K194" s="89">
        <v>3192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8715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53087</v>
      </c>
      <c r="AB194" s="10"/>
      <c r="AC194" s="61">
        <v>359</v>
      </c>
      <c r="AD194" s="61">
        <v>40821</v>
      </c>
      <c r="AE194" s="65">
        <v>0</v>
      </c>
      <c r="AF194" s="61">
        <v>3192</v>
      </c>
      <c r="AG194" s="66">
        <v>8715</v>
      </c>
      <c r="AH194" s="65">
        <v>0</v>
      </c>
      <c r="AI194" s="66">
        <v>0</v>
      </c>
      <c r="AJ194" s="10"/>
      <c r="AK194" s="89">
        <v>41180</v>
      </c>
      <c r="AL194" s="89">
        <v>11907</v>
      </c>
      <c r="AM194" s="89">
        <v>0</v>
      </c>
      <c r="AN194" s="91">
        <v>0</v>
      </c>
      <c r="AO194" s="93"/>
      <c r="AP194" s="86">
        <v>0.37436363636363634</v>
      </c>
      <c r="AQ194" s="87">
        <v>0.10824545454545455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14675</v>
      </c>
      <c r="F195" s="10"/>
      <c r="G195" s="90">
        <v>9863</v>
      </c>
      <c r="H195" s="89">
        <v>100</v>
      </c>
      <c r="I195" s="89">
        <v>666</v>
      </c>
      <c r="J195" s="91">
        <v>39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4657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15325</v>
      </c>
      <c r="AB195" s="10"/>
      <c r="AC195" s="61">
        <v>766</v>
      </c>
      <c r="AD195" s="61">
        <v>9902</v>
      </c>
      <c r="AE195" s="65">
        <v>0</v>
      </c>
      <c r="AF195" s="61">
        <v>0</v>
      </c>
      <c r="AG195" s="66">
        <v>4657</v>
      </c>
      <c r="AH195" s="65">
        <v>0</v>
      </c>
      <c r="AI195" s="66">
        <v>0</v>
      </c>
      <c r="AJ195" s="10"/>
      <c r="AK195" s="89">
        <v>10668</v>
      </c>
      <c r="AL195" s="89">
        <v>4657</v>
      </c>
      <c r="AM195" s="89">
        <v>0</v>
      </c>
      <c r="AN195" s="91">
        <v>0</v>
      </c>
      <c r="AO195" s="93"/>
      <c r="AP195" s="86">
        <v>0.35560000000000003</v>
      </c>
      <c r="AQ195" s="87">
        <v>0.15523333333333333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26000</v>
      </c>
      <c r="E196" s="61">
        <f t="shared" si="15"/>
        <v>8</v>
      </c>
      <c r="F196" s="10"/>
      <c r="G196" s="90">
        <v>287</v>
      </c>
      <c r="H196" s="89">
        <v>2076</v>
      </c>
      <c r="I196" s="89">
        <v>23586</v>
      </c>
      <c r="J196" s="91">
        <v>43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0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25992</v>
      </c>
      <c r="AB196" s="10"/>
      <c r="AC196" s="61">
        <v>25662</v>
      </c>
      <c r="AD196" s="61">
        <v>330</v>
      </c>
      <c r="AE196" s="65">
        <v>0</v>
      </c>
      <c r="AF196" s="61">
        <v>0</v>
      </c>
      <c r="AG196" s="66">
        <v>0</v>
      </c>
      <c r="AH196" s="65">
        <v>0</v>
      </c>
      <c r="AI196" s="66">
        <v>0</v>
      </c>
      <c r="AJ196" s="10"/>
      <c r="AK196" s="89">
        <v>25992</v>
      </c>
      <c r="AL196" s="89">
        <v>0</v>
      </c>
      <c r="AM196" s="89">
        <v>0</v>
      </c>
      <c r="AN196" s="91">
        <v>0</v>
      </c>
      <c r="AO196" s="93"/>
      <c r="AP196" s="86">
        <v>0.99969230769230766</v>
      </c>
      <c r="AQ196" s="87">
        <v>0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24421</v>
      </c>
      <c r="F197" s="10"/>
      <c r="G197" s="90">
        <v>16390</v>
      </c>
      <c r="H197" s="89">
        <v>161</v>
      </c>
      <c r="I197" s="89">
        <v>1104</v>
      </c>
      <c r="J197" s="91">
        <v>62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7732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25449</v>
      </c>
      <c r="AB197" s="10"/>
      <c r="AC197" s="61">
        <v>1265</v>
      </c>
      <c r="AD197" s="61">
        <v>16452</v>
      </c>
      <c r="AE197" s="65">
        <v>0</v>
      </c>
      <c r="AF197" s="61">
        <v>0</v>
      </c>
      <c r="AG197" s="66">
        <v>7732</v>
      </c>
      <c r="AH197" s="65">
        <v>0</v>
      </c>
      <c r="AI197" s="66">
        <v>0</v>
      </c>
      <c r="AJ197" s="10"/>
      <c r="AK197" s="89">
        <v>17717</v>
      </c>
      <c r="AL197" s="89">
        <v>7732</v>
      </c>
      <c r="AM197" s="89">
        <v>0</v>
      </c>
      <c r="AN197" s="91">
        <v>0</v>
      </c>
      <c r="AO197" s="93"/>
      <c r="AP197" s="86">
        <v>0.35526368558251453</v>
      </c>
      <c r="AQ197" s="87">
        <v>0.15504311209143773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32484</v>
      </c>
      <c r="F198" s="10"/>
      <c r="G198" s="90">
        <v>78973</v>
      </c>
      <c r="H198" s="89">
        <v>12297</v>
      </c>
      <c r="I198" s="89">
        <v>10878</v>
      </c>
      <c r="J198" s="91">
        <v>12369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36060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150577</v>
      </c>
      <c r="AB198" s="10"/>
      <c r="AC198" s="61">
        <v>23175</v>
      </c>
      <c r="AD198" s="61">
        <v>91342</v>
      </c>
      <c r="AE198" s="65">
        <v>0</v>
      </c>
      <c r="AF198" s="61">
        <v>0</v>
      </c>
      <c r="AG198" s="66">
        <v>36060</v>
      </c>
      <c r="AH198" s="65">
        <v>0</v>
      </c>
      <c r="AI198" s="66">
        <v>0</v>
      </c>
      <c r="AJ198" s="10"/>
      <c r="AK198" s="89">
        <v>114517</v>
      </c>
      <c r="AL198" s="89">
        <v>36060</v>
      </c>
      <c r="AM198" s="89">
        <v>0</v>
      </c>
      <c r="AN198" s="91">
        <v>0</v>
      </c>
      <c r="AO198" s="93"/>
      <c r="AP198" s="86">
        <v>0.6255674338062176</v>
      </c>
      <c r="AQ198" s="87">
        <v>0.19698351915481724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364000</v>
      </c>
      <c r="E199" s="61">
        <f t="shared" si="15"/>
        <v>25918</v>
      </c>
      <c r="F199" s="10"/>
      <c r="G199" s="90">
        <v>75407</v>
      </c>
      <c r="H199" s="89">
        <v>9575</v>
      </c>
      <c r="I199" s="89">
        <v>27529</v>
      </c>
      <c r="J199" s="91">
        <v>4787</v>
      </c>
      <c r="K199" s="89">
        <v>19114</v>
      </c>
      <c r="L199" s="89">
        <v>22692</v>
      </c>
      <c r="M199" s="89">
        <v>799</v>
      </c>
      <c r="N199" s="89">
        <v>7501</v>
      </c>
      <c r="O199" s="89">
        <v>5066</v>
      </c>
      <c r="P199" s="89">
        <v>5852</v>
      </c>
      <c r="Q199" s="89">
        <v>7219</v>
      </c>
      <c r="R199" s="89">
        <v>23337</v>
      </c>
      <c r="S199" s="89">
        <v>15863</v>
      </c>
      <c r="T199" s="89">
        <v>7731</v>
      </c>
      <c r="U199" s="91">
        <v>84920</v>
      </c>
      <c r="V199" s="89">
        <v>5824</v>
      </c>
      <c r="W199" s="89">
        <v>1992</v>
      </c>
      <c r="X199" s="89">
        <v>6837</v>
      </c>
      <c r="Y199" s="92">
        <v>6037</v>
      </c>
      <c r="Z199" s="10"/>
      <c r="AA199" s="92">
        <v>338082</v>
      </c>
      <c r="AB199" s="10"/>
      <c r="AC199" s="61">
        <v>37104</v>
      </c>
      <c r="AD199" s="61">
        <v>80194</v>
      </c>
      <c r="AE199" s="65">
        <v>23337</v>
      </c>
      <c r="AF199" s="61">
        <v>84106</v>
      </c>
      <c r="AG199" s="66">
        <v>92651</v>
      </c>
      <c r="AH199" s="65">
        <v>14653</v>
      </c>
      <c r="AI199" s="66">
        <v>6037</v>
      </c>
      <c r="AJ199" s="10"/>
      <c r="AK199" s="89">
        <v>117298</v>
      </c>
      <c r="AL199" s="89">
        <v>200094</v>
      </c>
      <c r="AM199" s="89">
        <v>14653</v>
      </c>
      <c r="AN199" s="91">
        <v>6037</v>
      </c>
      <c r="AO199" s="93"/>
      <c r="AP199" s="86">
        <v>0.32224725274725274</v>
      </c>
      <c r="AQ199" s="87">
        <v>0.54970879120879124</v>
      </c>
      <c r="AR199" s="87">
        <v>4.0255494505494503E-2</v>
      </c>
      <c r="AS199" s="88">
        <v>1.6585164835164836E-2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126085</v>
      </c>
      <c r="F201" s="10"/>
      <c r="G201" s="90">
        <v>92267</v>
      </c>
      <c r="H201" s="89">
        <v>1343</v>
      </c>
      <c r="I201" s="89">
        <v>6398</v>
      </c>
      <c r="J201" s="91">
        <v>793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53714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154515</v>
      </c>
      <c r="AB201" s="10"/>
      <c r="AC201" s="61">
        <v>7741</v>
      </c>
      <c r="AD201" s="61">
        <v>93060</v>
      </c>
      <c r="AE201" s="65">
        <v>0</v>
      </c>
      <c r="AF201" s="61">
        <v>0</v>
      </c>
      <c r="AG201" s="66">
        <v>53714</v>
      </c>
      <c r="AH201" s="65">
        <v>0</v>
      </c>
      <c r="AI201" s="66">
        <v>0</v>
      </c>
      <c r="AJ201" s="10"/>
      <c r="AK201" s="89">
        <v>100801</v>
      </c>
      <c r="AL201" s="89">
        <v>53714</v>
      </c>
      <c r="AM201" s="89">
        <v>0</v>
      </c>
      <c r="AN201" s="91">
        <v>0</v>
      </c>
      <c r="AO201" s="93"/>
      <c r="AP201" s="86">
        <v>0.35923378474697076</v>
      </c>
      <c r="AQ201" s="87">
        <v>0.19142551674982181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465253</v>
      </c>
      <c r="F202" s="10"/>
      <c r="G202" s="90">
        <v>313889</v>
      </c>
      <c r="H202" s="89">
        <v>3356</v>
      </c>
      <c r="I202" s="89">
        <v>21234</v>
      </c>
      <c r="J202" s="91">
        <v>1264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147703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487446</v>
      </c>
      <c r="AB202" s="10"/>
      <c r="AC202" s="61">
        <v>24590</v>
      </c>
      <c r="AD202" s="61">
        <v>315153</v>
      </c>
      <c r="AE202" s="65">
        <v>0</v>
      </c>
      <c r="AF202" s="61">
        <v>0</v>
      </c>
      <c r="AG202" s="66">
        <v>147703</v>
      </c>
      <c r="AH202" s="65">
        <v>0</v>
      </c>
      <c r="AI202" s="66">
        <v>0</v>
      </c>
      <c r="AJ202" s="10"/>
      <c r="AK202" s="89">
        <v>339743</v>
      </c>
      <c r="AL202" s="89">
        <v>147703</v>
      </c>
      <c r="AM202" s="89">
        <v>0</v>
      </c>
      <c r="AN202" s="91">
        <v>0</v>
      </c>
      <c r="AO202" s="93"/>
      <c r="AP202" s="86">
        <v>0.35661105973660095</v>
      </c>
      <c r="AQ202" s="87">
        <v>0.15503637560236758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2844103</v>
      </c>
      <c r="E203" s="94">
        <f>SUM(E184:E202)</f>
        <v>1152841</v>
      </c>
      <c r="F203" s="10"/>
      <c r="G203" s="95">
        <f t="shared" ref="G203:Y203" si="16">SUM(G184:G202)</f>
        <v>891285</v>
      </c>
      <c r="H203" s="94">
        <f t="shared" si="16"/>
        <v>34957</v>
      </c>
      <c r="I203" s="94">
        <f t="shared" si="16"/>
        <v>128999</v>
      </c>
      <c r="J203" s="96">
        <f t="shared" si="16"/>
        <v>25327</v>
      </c>
      <c r="K203" s="94">
        <f t="shared" si="16"/>
        <v>22306</v>
      </c>
      <c r="L203" s="94">
        <f t="shared" si="16"/>
        <v>22692</v>
      </c>
      <c r="M203" s="94">
        <f t="shared" si="16"/>
        <v>799</v>
      </c>
      <c r="N203" s="94">
        <f t="shared" si="16"/>
        <v>7501</v>
      </c>
      <c r="O203" s="94">
        <f t="shared" si="16"/>
        <v>5066</v>
      </c>
      <c r="P203" s="94">
        <f t="shared" si="16"/>
        <v>5852</v>
      </c>
      <c r="Q203" s="94">
        <f t="shared" si="16"/>
        <v>7219</v>
      </c>
      <c r="R203" s="94">
        <f t="shared" si="16"/>
        <v>23337</v>
      </c>
      <c r="S203" s="94">
        <f t="shared" si="16"/>
        <v>15863</v>
      </c>
      <c r="T203" s="94">
        <f t="shared" si="16"/>
        <v>7731</v>
      </c>
      <c r="U203" s="96">
        <f t="shared" si="16"/>
        <v>471638</v>
      </c>
      <c r="V203" s="94">
        <f t="shared" si="16"/>
        <v>5824</v>
      </c>
      <c r="W203" s="94">
        <f t="shared" si="16"/>
        <v>1992</v>
      </c>
      <c r="X203" s="94">
        <f t="shared" si="16"/>
        <v>6837</v>
      </c>
      <c r="Y203" s="97">
        <f t="shared" si="16"/>
        <v>6037</v>
      </c>
      <c r="Z203" s="10"/>
      <c r="AA203" s="97">
        <f>SUM(AA184:AA202)</f>
        <v>1691262</v>
      </c>
      <c r="AB203" s="10"/>
      <c r="AC203" s="94">
        <f t="shared" ref="AC203:AI203" si="17">SUM(AC184:AC202)</f>
        <v>163956</v>
      </c>
      <c r="AD203" s="94">
        <f t="shared" si="17"/>
        <v>916612</v>
      </c>
      <c r="AE203" s="95">
        <f t="shared" si="17"/>
        <v>23337</v>
      </c>
      <c r="AF203" s="94">
        <f t="shared" si="17"/>
        <v>87298</v>
      </c>
      <c r="AG203" s="96">
        <f t="shared" si="17"/>
        <v>479369</v>
      </c>
      <c r="AH203" s="95">
        <f t="shared" si="17"/>
        <v>14653</v>
      </c>
      <c r="AI203" s="96">
        <f t="shared" si="17"/>
        <v>6037</v>
      </c>
      <c r="AJ203" s="10"/>
      <c r="AK203" s="94">
        <f>SUM(AK184:AK202)</f>
        <v>1080568</v>
      </c>
      <c r="AL203" s="94">
        <f>SUM(AL184:AL202)</f>
        <v>590004</v>
      </c>
      <c r="AM203" s="94">
        <f>SUM(AM184:AM202)</f>
        <v>14653</v>
      </c>
      <c r="AN203" s="96">
        <f>SUM(AN184:AN202)</f>
        <v>6037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4338994</v>
      </c>
      <c r="E205" s="89">
        <f>E21+E125+E152</f>
        <v>638024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2899322</v>
      </c>
      <c r="E206" s="89">
        <f>E181+E203</f>
        <v>1153256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7238316</v>
      </c>
      <c r="E208" s="89">
        <f>E206+E205</f>
        <v>1791280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-138804</v>
      </c>
      <c r="H210" s="89">
        <f t="shared" si="18"/>
        <v>46142</v>
      </c>
      <c r="I210" s="89">
        <f t="shared" si="18"/>
        <v>33673</v>
      </c>
      <c r="J210" s="91">
        <f t="shared" si="18"/>
        <v>38360</v>
      </c>
      <c r="K210" s="89">
        <f t="shared" si="18"/>
        <v>-32645</v>
      </c>
      <c r="L210" s="89">
        <f t="shared" si="18"/>
        <v>29571</v>
      </c>
      <c r="M210" s="89">
        <f t="shared" si="18"/>
        <v>487</v>
      </c>
      <c r="N210" s="89">
        <f t="shared" si="18"/>
        <v>9156</v>
      </c>
      <c r="O210" s="89">
        <f t="shared" si="18"/>
        <v>9193</v>
      </c>
      <c r="P210" s="89">
        <f t="shared" si="18"/>
        <v>4794</v>
      </c>
      <c r="Q210" s="89">
        <f t="shared" si="18"/>
        <v>9405</v>
      </c>
      <c r="R210" s="89">
        <f t="shared" si="18"/>
        <v>28536</v>
      </c>
      <c r="S210" s="89">
        <f t="shared" si="18"/>
        <v>51974</v>
      </c>
      <c r="T210" s="89">
        <f t="shared" si="18"/>
        <v>16448</v>
      </c>
      <c r="U210" s="91">
        <f t="shared" si="18"/>
        <v>217246</v>
      </c>
      <c r="V210" s="89">
        <f t="shared" si="18"/>
        <v>5824</v>
      </c>
      <c r="W210" s="89">
        <f t="shared" si="18"/>
        <v>1992</v>
      </c>
      <c r="X210" s="89">
        <f t="shared" si="18"/>
        <v>6837</v>
      </c>
      <c r="Y210" s="92">
        <f t="shared" si="18"/>
        <v>5095</v>
      </c>
      <c r="Z210" s="10"/>
      <c r="AA210" s="92">
        <f>AA203+AA181+AA152+AA125+AA21-AA208</f>
        <v>343284</v>
      </c>
      <c r="AB210" s="10"/>
      <c r="AC210" s="61">
        <f t="shared" ref="AC210:AI210" si="19">AC203+AC181+AC152+AC125+AC21-AC208</f>
        <v>79815</v>
      </c>
      <c r="AD210" s="61">
        <f t="shared" si="19"/>
        <v>-100444</v>
      </c>
      <c r="AE210" s="65">
        <f t="shared" si="19"/>
        <v>28536</v>
      </c>
      <c r="AF210" s="61">
        <f t="shared" si="19"/>
        <v>81935</v>
      </c>
      <c r="AG210" s="66">
        <f t="shared" si="19"/>
        <v>233694</v>
      </c>
      <c r="AH210" s="65">
        <f t="shared" si="19"/>
        <v>14653</v>
      </c>
      <c r="AI210" s="66">
        <f t="shared" si="19"/>
        <v>5095</v>
      </c>
      <c r="AJ210" s="10"/>
      <c r="AK210" s="89">
        <f>AK203+AK181+AK152+AK125+AK21-AK208</f>
        <v>-20629</v>
      </c>
      <c r="AL210" s="89">
        <f>AL203+AL181+AL152+AL125+AL21-AL208</f>
        <v>344165</v>
      </c>
      <c r="AM210" s="89">
        <f>AM203+AM181+AM152+AM125+AM21-AM208</f>
        <v>14653</v>
      </c>
      <c r="AN210" s="91">
        <f>AN203+AN181+AN152+AN125+AN21-AN208</f>
        <v>5095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ColWidth="9.109375" defaultRowHeight="13.2" x14ac:dyDescent="0.25"/>
  <cols>
    <col min="1" max="1" width="6.5546875" style="6" customWidth="1"/>
    <col min="2" max="2" width="47.6640625" style="1" customWidth="1"/>
    <col min="3" max="3" width="1.6640625" style="3" customWidth="1"/>
    <col min="4" max="4" width="11.6640625" style="82" customWidth="1"/>
    <col min="5" max="5" width="11.6640625" style="1" customWidth="1"/>
    <col min="6" max="6" width="1.6640625" style="3" customWidth="1"/>
    <col min="7" max="25" width="11.6640625" style="82" customWidth="1"/>
    <col min="26" max="26" width="1.6640625" style="3" customWidth="1"/>
    <col min="27" max="27" width="11.6640625" style="82" customWidth="1"/>
    <col min="28" max="28" width="1.6640625" style="3" customWidth="1"/>
    <col min="29" max="33" width="11.6640625" style="1" customWidth="1"/>
    <col min="34" max="34" width="15.5546875" style="1" customWidth="1"/>
    <col min="35" max="35" width="11.6640625" style="1" customWidth="1"/>
    <col min="36" max="36" width="1.6640625" style="3" customWidth="1"/>
    <col min="37" max="40" width="11.6640625" style="82" customWidth="1"/>
    <col min="41" max="41" width="1.6640625" style="79" customWidth="1"/>
    <col min="42" max="45" width="11.6640625" style="87" customWidth="1"/>
    <col min="46" max="46" width="1.6640625" style="3" customWidth="1"/>
    <col min="47" max="16384" width="9.109375" style="1"/>
  </cols>
  <sheetData>
    <row r="1" spans="1:46" s="77" customFormat="1" ht="15.6" x14ac:dyDescent="0.3">
      <c r="A1" s="76" t="s">
        <v>328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6" x14ac:dyDescent="0.3">
      <c r="A2" s="76" t="s">
        <v>0</v>
      </c>
      <c r="D2" s="79"/>
      <c r="AA2" s="79"/>
    </row>
    <row r="3" spans="1:46" s="77" customFormat="1" ht="15.6" x14ac:dyDescent="0.3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5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5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9.2" x14ac:dyDescent="0.25">
      <c r="A6" s="12" t="s">
        <v>6</v>
      </c>
      <c r="B6" s="13" t="s">
        <v>7</v>
      </c>
      <c r="C6" s="18"/>
      <c r="D6" s="14" t="s">
        <v>542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5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5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5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5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5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5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5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5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5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5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5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5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5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5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5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5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5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5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733</v>
      </c>
      <c r="F24" s="10"/>
      <c r="G24" s="90">
        <v>859</v>
      </c>
      <c r="H24" s="89">
        <v>0</v>
      </c>
      <c r="I24" s="89">
        <v>46</v>
      </c>
      <c r="J24" s="91">
        <v>9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369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1283</v>
      </c>
      <c r="AB24" s="10"/>
      <c r="AC24" s="61">
        <v>46</v>
      </c>
      <c r="AD24" s="61">
        <v>868</v>
      </c>
      <c r="AE24" s="65">
        <v>0</v>
      </c>
      <c r="AF24" s="61">
        <v>0</v>
      </c>
      <c r="AG24" s="66">
        <v>369</v>
      </c>
      <c r="AH24" s="65">
        <v>0</v>
      </c>
      <c r="AI24" s="66">
        <v>0</v>
      </c>
      <c r="AJ24" s="10"/>
      <c r="AK24" s="89">
        <v>914</v>
      </c>
      <c r="AL24" s="89">
        <v>369</v>
      </c>
      <c r="AM24" s="89">
        <v>0</v>
      </c>
      <c r="AN24" s="91">
        <v>0</v>
      </c>
      <c r="AO24" s="93"/>
      <c r="AP24" s="86">
        <v>0.45337301587301587</v>
      </c>
      <c r="AQ24" s="87">
        <v>0.18303571428571427</v>
      </c>
      <c r="AR24" s="87">
        <v>0</v>
      </c>
      <c r="AS24" s="88">
        <v>0</v>
      </c>
      <c r="AT24" s="10"/>
    </row>
    <row r="25" spans="1:46" x14ac:dyDescent="0.25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5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327</v>
      </c>
      <c r="I26" s="89">
        <v>3269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4068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3596</v>
      </c>
      <c r="AD26" s="61">
        <v>0</v>
      </c>
      <c r="AE26" s="65">
        <v>0</v>
      </c>
      <c r="AF26" s="61">
        <v>0</v>
      </c>
      <c r="AG26" s="66">
        <v>4068</v>
      </c>
      <c r="AH26" s="65">
        <v>0</v>
      </c>
      <c r="AI26" s="66">
        <v>0</v>
      </c>
      <c r="AJ26" s="10"/>
      <c r="AK26" s="89">
        <v>3596</v>
      </c>
      <c r="AL26" s="89">
        <v>4068</v>
      </c>
      <c r="AM26" s="89">
        <v>0</v>
      </c>
      <c r="AN26" s="91">
        <v>0</v>
      </c>
      <c r="AO26" s="93"/>
      <c r="AP26" s="86">
        <v>0.46920668058455117</v>
      </c>
      <c r="AQ26" s="87">
        <v>0.53079331941544883</v>
      </c>
      <c r="AR26" s="87">
        <v>0</v>
      </c>
      <c r="AS26" s="88">
        <v>0</v>
      </c>
      <c r="AT26" s="10"/>
    </row>
    <row r="27" spans="1:46" x14ac:dyDescent="0.25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546</v>
      </c>
      <c r="I27" s="89">
        <v>5459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6791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6005</v>
      </c>
      <c r="AD27" s="61">
        <v>0</v>
      </c>
      <c r="AE27" s="65">
        <v>0</v>
      </c>
      <c r="AF27" s="61">
        <v>0</v>
      </c>
      <c r="AG27" s="66">
        <v>6791</v>
      </c>
      <c r="AH27" s="65">
        <v>0</v>
      </c>
      <c r="AI27" s="66">
        <v>0</v>
      </c>
      <c r="AJ27" s="10"/>
      <c r="AK27" s="89">
        <v>6005</v>
      </c>
      <c r="AL27" s="89">
        <v>6791</v>
      </c>
      <c r="AM27" s="89">
        <v>0</v>
      </c>
      <c r="AN27" s="91">
        <v>0</v>
      </c>
      <c r="AO27" s="93"/>
      <c r="AP27" s="86">
        <v>0.46928727727414815</v>
      </c>
      <c r="AQ27" s="87">
        <v>0.53071272272585179</v>
      </c>
      <c r="AR27" s="87">
        <v>0</v>
      </c>
      <c r="AS27" s="88">
        <v>0</v>
      </c>
      <c r="AT27" s="10"/>
    </row>
    <row r="28" spans="1:46" x14ac:dyDescent="0.25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5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5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5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1456</v>
      </c>
      <c r="H31" s="89">
        <v>0</v>
      </c>
      <c r="I31" s="89">
        <v>0</v>
      </c>
      <c r="J31" s="91">
        <v>0</v>
      </c>
      <c r="K31" s="89">
        <v>1957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1456</v>
      </c>
      <c r="AE31" s="65">
        <v>0</v>
      </c>
      <c r="AF31" s="61">
        <v>1957</v>
      </c>
      <c r="AG31" s="66">
        <v>0</v>
      </c>
      <c r="AH31" s="65">
        <v>0</v>
      </c>
      <c r="AI31" s="66">
        <v>0</v>
      </c>
      <c r="AJ31" s="10"/>
      <c r="AK31" s="89">
        <v>1456</v>
      </c>
      <c r="AL31" s="89">
        <v>1957</v>
      </c>
      <c r="AM31" s="89">
        <v>0</v>
      </c>
      <c r="AN31" s="91">
        <v>0</v>
      </c>
      <c r="AO31" s="93"/>
      <c r="AP31" s="86">
        <v>0.42660416056255496</v>
      </c>
      <c r="AQ31" s="87">
        <v>0.5733958394374451</v>
      </c>
      <c r="AR31" s="87">
        <v>0</v>
      </c>
      <c r="AS31" s="88">
        <v>0</v>
      </c>
      <c r="AT31" s="10"/>
    </row>
    <row r="32" spans="1:46" x14ac:dyDescent="0.25">
      <c r="A32" s="69" t="s">
        <v>57</v>
      </c>
      <c r="B32" s="1" t="s">
        <v>58</v>
      </c>
      <c r="C32" s="10"/>
      <c r="D32" s="89">
        <v>9580</v>
      </c>
      <c r="E32" s="61">
        <f t="shared" si="5"/>
        <v>3944</v>
      </c>
      <c r="F32" s="10"/>
      <c r="G32" s="90">
        <v>0</v>
      </c>
      <c r="H32" s="89">
        <v>409</v>
      </c>
      <c r="I32" s="89">
        <v>4087</v>
      </c>
      <c r="J32" s="91">
        <v>42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449</v>
      </c>
      <c r="T32" s="89">
        <v>0</v>
      </c>
      <c r="U32" s="91">
        <v>649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5636</v>
      </c>
      <c r="AB32" s="10"/>
      <c r="AC32" s="61">
        <v>4496</v>
      </c>
      <c r="AD32" s="61">
        <v>42</v>
      </c>
      <c r="AE32" s="65">
        <v>0</v>
      </c>
      <c r="AF32" s="61">
        <v>449</v>
      </c>
      <c r="AG32" s="66">
        <v>649</v>
      </c>
      <c r="AH32" s="65">
        <v>0</v>
      </c>
      <c r="AI32" s="66">
        <v>0</v>
      </c>
      <c r="AJ32" s="10"/>
      <c r="AK32" s="89">
        <v>4538</v>
      </c>
      <c r="AL32" s="89">
        <v>1098</v>
      </c>
      <c r="AM32" s="89">
        <v>0</v>
      </c>
      <c r="AN32" s="91">
        <v>0</v>
      </c>
      <c r="AO32" s="93"/>
      <c r="AP32" s="86">
        <v>0.47369519832985385</v>
      </c>
      <c r="AQ32" s="87">
        <v>0.11461377870563674</v>
      </c>
      <c r="AR32" s="87">
        <v>0</v>
      </c>
      <c r="AS32" s="88">
        <v>0</v>
      </c>
      <c r="AT32" s="10"/>
    </row>
    <row r="33" spans="1:46" x14ac:dyDescent="0.25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5">
      <c r="A34" s="69" t="s">
        <v>60</v>
      </c>
      <c r="B34" s="1" t="s">
        <v>58</v>
      </c>
      <c r="C34" s="10"/>
      <c r="D34" s="89">
        <v>3413</v>
      </c>
      <c r="E34" s="61">
        <f t="shared" si="5"/>
        <v>1407</v>
      </c>
      <c r="F34" s="10"/>
      <c r="G34" s="90">
        <v>0</v>
      </c>
      <c r="H34" s="89">
        <v>146</v>
      </c>
      <c r="I34" s="89">
        <v>1456</v>
      </c>
      <c r="J34" s="91">
        <v>14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159</v>
      </c>
      <c r="T34" s="89">
        <v>0</v>
      </c>
      <c r="U34" s="91">
        <v>231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2006</v>
      </c>
      <c r="AB34" s="10"/>
      <c r="AC34" s="61">
        <v>1602</v>
      </c>
      <c r="AD34" s="61">
        <v>14</v>
      </c>
      <c r="AE34" s="65">
        <v>0</v>
      </c>
      <c r="AF34" s="61">
        <v>159</v>
      </c>
      <c r="AG34" s="66">
        <v>231</v>
      </c>
      <c r="AH34" s="65">
        <v>0</v>
      </c>
      <c r="AI34" s="66">
        <v>0</v>
      </c>
      <c r="AJ34" s="10"/>
      <c r="AK34" s="89">
        <v>1616</v>
      </c>
      <c r="AL34" s="89">
        <v>390</v>
      </c>
      <c r="AM34" s="89">
        <v>0</v>
      </c>
      <c r="AN34" s="91">
        <v>0</v>
      </c>
      <c r="AO34" s="93"/>
      <c r="AP34" s="86">
        <v>0.47348373864635218</v>
      </c>
      <c r="AQ34" s="87">
        <v>0.11426897157925579</v>
      </c>
      <c r="AR34" s="87">
        <v>0</v>
      </c>
      <c r="AS34" s="88">
        <v>0</v>
      </c>
      <c r="AT34" s="10"/>
    </row>
    <row r="35" spans="1:46" x14ac:dyDescent="0.25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5">
      <c r="A36" s="69" t="s">
        <v>63</v>
      </c>
      <c r="B36" s="1" t="s">
        <v>62</v>
      </c>
      <c r="C36" s="10"/>
      <c r="D36" s="89">
        <v>3033</v>
      </c>
      <c r="E36" s="61">
        <f t="shared" si="5"/>
        <v>1098</v>
      </c>
      <c r="F36" s="10"/>
      <c r="G36" s="90">
        <v>1294</v>
      </c>
      <c r="H36" s="89">
        <v>14</v>
      </c>
      <c r="I36" s="89">
        <v>70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557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1935</v>
      </c>
      <c r="AB36" s="10"/>
      <c r="AC36" s="61">
        <v>84</v>
      </c>
      <c r="AD36" s="61">
        <v>1294</v>
      </c>
      <c r="AE36" s="65">
        <v>0</v>
      </c>
      <c r="AF36" s="61">
        <v>0</v>
      </c>
      <c r="AG36" s="66">
        <v>557</v>
      </c>
      <c r="AH36" s="65">
        <v>0</v>
      </c>
      <c r="AI36" s="66">
        <v>0</v>
      </c>
      <c r="AJ36" s="10"/>
      <c r="AK36" s="89">
        <v>1378</v>
      </c>
      <c r="AL36" s="89">
        <v>557</v>
      </c>
      <c r="AM36" s="89">
        <v>0</v>
      </c>
      <c r="AN36" s="91">
        <v>0</v>
      </c>
      <c r="AO36" s="93"/>
      <c r="AP36" s="86">
        <v>0.45433564127926146</v>
      </c>
      <c r="AQ36" s="87">
        <v>0.18364655456643586</v>
      </c>
      <c r="AR36" s="87">
        <v>0</v>
      </c>
      <c r="AS36" s="88">
        <v>0</v>
      </c>
      <c r="AT36" s="10"/>
    </row>
    <row r="37" spans="1:46" x14ac:dyDescent="0.25">
      <c r="A37" s="69" t="s">
        <v>64</v>
      </c>
      <c r="B37" s="1" t="s">
        <v>65</v>
      </c>
      <c r="C37" s="10"/>
      <c r="D37" s="89">
        <v>84909</v>
      </c>
      <c r="E37" s="61">
        <f t="shared" si="5"/>
        <v>33748</v>
      </c>
      <c r="F37" s="10"/>
      <c r="G37" s="90">
        <v>31471</v>
      </c>
      <c r="H37" s="89">
        <v>403</v>
      </c>
      <c r="I37" s="89">
        <v>2065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17222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51161</v>
      </c>
      <c r="AB37" s="10"/>
      <c r="AC37" s="61">
        <v>2468</v>
      </c>
      <c r="AD37" s="61">
        <v>31471</v>
      </c>
      <c r="AE37" s="65">
        <v>0</v>
      </c>
      <c r="AF37" s="61">
        <v>0</v>
      </c>
      <c r="AG37" s="66">
        <v>17222</v>
      </c>
      <c r="AH37" s="65">
        <v>0</v>
      </c>
      <c r="AI37" s="66">
        <v>0</v>
      </c>
      <c r="AJ37" s="10"/>
      <c r="AK37" s="89">
        <v>33939</v>
      </c>
      <c r="AL37" s="89">
        <v>17222</v>
      </c>
      <c r="AM37" s="89">
        <v>0</v>
      </c>
      <c r="AN37" s="91">
        <v>0</v>
      </c>
      <c r="AO37" s="93"/>
      <c r="AP37" s="86">
        <v>0.39971027806239623</v>
      </c>
      <c r="AQ37" s="87">
        <v>0.20282891095172478</v>
      </c>
      <c r="AR37" s="87">
        <v>0</v>
      </c>
      <c r="AS37" s="88">
        <v>0</v>
      </c>
      <c r="AT37" s="10"/>
    </row>
    <row r="38" spans="1:46" x14ac:dyDescent="0.25">
      <c r="A38" s="69" t="s">
        <v>66</v>
      </c>
      <c r="B38" s="1" t="s">
        <v>65</v>
      </c>
      <c r="C38" s="10"/>
      <c r="D38" s="89">
        <v>14349</v>
      </c>
      <c r="E38" s="61">
        <f t="shared" si="5"/>
        <v>5084</v>
      </c>
      <c r="F38" s="10"/>
      <c r="G38" s="90">
        <v>3018</v>
      </c>
      <c r="H38" s="89">
        <v>63</v>
      </c>
      <c r="I38" s="89">
        <v>3593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2591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9265</v>
      </c>
      <c r="AB38" s="10"/>
      <c r="AC38" s="61">
        <v>3656</v>
      </c>
      <c r="AD38" s="61">
        <v>3018</v>
      </c>
      <c r="AE38" s="65">
        <v>0</v>
      </c>
      <c r="AF38" s="61">
        <v>0</v>
      </c>
      <c r="AG38" s="66">
        <v>2591</v>
      </c>
      <c r="AH38" s="65">
        <v>0</v>
      </c>
      <c r="AI38" s="66">
        <v>0</v>
      </c>
      <c r="AJ38" s="10"/>
      <c r="AK38" s="89">
        <v>6674</v>
      </c>
      <c r="AL38" s="89">
        <v>2591</v>
      </c>
      <c r="AM38" s="89">
        <v>0</v>
      </c>
      <c r="AN38" s="91">
        <v>0</v>
      </c>
      <c r="AO38" s="93"/>
      <c r="AP38" s="86">
        <v>0.46511952052407834</v>
      </c>
      <c r="AQ38" s="87">
        <v>0.18057007456965643</v>
      </c>
      <c r="AR38" s="87">
        <v>0</v>
      </c>
      <c r="AS38" s="88">
        <v>0</v>
      </c>
      <c r="AT38" s="10"/>
    </row>
    <row r="39" spans="1:46" x14ac:dyDescent="0.25">
      <c r="A39" s="69" t="s">
        <v>67</v>
      </c>
      <c r="B39" s="1" t="s">
        <v>65</v>
      </c>
      <c r="C39" s="10"/>
      <c r="D39" s="89">
        <v>38321</v>
      </c>
      <c r="E39" s="61">
        <f t="shared" si="5"/>
        <v>13781</v>
      </c>
      <c r="F39" s="10"/>
      <c r="G39" s="90">
        <v>14496</v>
      </c>
      <c r="H39" s="89">
        <v>172</v>
      </c>
      <c r="I39" s="89">
        <v>2840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7032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24540</v>
      </c>
      <c r="AB39" s="10"/>
      <c r="AC39" s="61">
        <v>3012</v>
      </c>
      <c r="AD39" s="61">
        <v>14496</v>
      </c>
      <c r="AE39" s="65">
        <v>0</v>
      </c>
      <c r="AF39" s="61">
        <v>0</v>
      </c>
      <c r="AG39" s="66">
        <v>7032</v>
      </c>
      <c r="AH39" s="65">
        <v>0</v>
      </c>
      <c r="AI39" s="66">
        <v>0</v>
      </c>
      <c r="AJ39" s="10"/>
      <c r="AK39" s="89">
        <v>17508</v>
      </c>
      <c r="AL39" s="89">
        <v>7032</v>
      </c>
      <c r="AM39" s="89">
        <v>0</v>
      </c>
      <c r="AN39" s="91">
        <v>0</v>
      </c>
      <c r="AO39" s="93"/>
      <c r="AP39" s="86">
        <v>0.4568774301296939</v>
      </c>
      <c r="AQ39" s="87">
        <v>0.18350251820150831</v>
      </c>
      <c r="AR39" s="87">
        <v>0</v>
      </c>
      <c r="AS39" s="88">
        <v>0</v>
      </c>
      <c r="AT39" s="10"/>
    </row>
    <row r="40" spans="1:46" x14ac:dyDescent="0.25">
      <c r="A40" s="69" t="s">
        <v>68</v>
      </c>
      <c r="B40" s="1" t="s">
        <v>65</v>
      </c>
      <c r="C40" s="10"/>
      <c r="D40" s="89">
        <v>49631</v>
      </c>
      <c r="E40" s="61">
        <f t="shared" si="5"/>
        <v>17930</v>
      </c>
      <c r="F40" s="10"/>
      <c r="G40" s="90">
        <v>21174</v>
      </c>
      <c r="H40" s="89">
        <v>224</v>
      </c>
      <c r="I40" s="89">
        <v>1154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9149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31701</v>
      </c>
      <c r="AB40" s="10"/>
      <c r="AC40" s="61">
        <v>1378</v>
      </c>
      <c r="AD40" s="61">
        <v>21174</v>
      </c>
      <c r="AE40" s="65">
        <v>0</v>
      </c>
      <c r="AF40" s="61">
        <v>0</v>
      </c>
      <c r="AG40" s="66">
        <v>9149</v>
      </c>
      <c r="AH40" s="65">
        <v>0</v>
      </c>
      <c r="AI40" s="66">
        <v>0</v>
      </c>
      <c r="AJ40" s="10"/>
      <c r="AK40" s="89">
        <v>22552</v>
      </c>
      <c r="AL40" s="89">
        <v>9149</v>
      </c>
      <c r="AM40" s="89">
        <v>0</v>
      </c>
      <c r="AN40" s="91">
        <v>0</v>
      </c>
      <c r="AO40" s="93"/>
      <c r="AP40" s="86">
        <v>0.45439342346517297</v>
      </c>
      <c r="AQ40" s="87">
        <v>0.18434043239104592</v>
      </c>
      <c r="AR40" s="87">
        <v>0</v>
      </c>
      <c r="AS40" s="88">
        <v>0</v>
      </c>
      <c r="AT40" s="10"/>
    </row>
    <row r="41" spans="1:46" x14ac:dyDescent="0.25">
      <c r="A41" s="69" t="s">
        <v>69</v>
      </c>
      <c r="B41" s="1" t="s">
        <v>70</v>
      </c>
      <c r="C41" s="10"/>
      <c r="D41" s="89">
        <v>23033</v>
      </c>
      <c r="E41" s="61">
        <f t="shared" si="5"/>
        <v>8322</v>
      </c>
      <c r="F41" s="10"/>
      <c r="G41" s="90">
        <v>9827</v>
      </c>
      <c r="H41" s="89">
        <v>0</v>
      </c>
      <c r="I41" s="89">
        <v>535</v>
      </c>
      <c r="J41" s="91">
        <v>103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4246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14711</v>
      </c>
      <c r="AB41" s="10"/>
      <c r="AC41" s="61">
        <v>535</v>
      </c>
      <c r="AD41" s="61">
        <v>9930</v>
      </c>
      <c r="AE41" s="65">
        <v>0</v>
      </c>
      <c r="AF41" s="61">
        <v>0</v>
      </c>
      <c r="AG41" s="66">
        <v>4246</v>
      </c>
      <c r="AH41" s="65">
        <v>0</v>
      </c>
      <c r="AI41" s="66">
        <v>0</v>
      </c>
      <c r="AJ41" s="10"/>
      <c r="AK41" s="89">
        <v>10465</v>
      </c>
      <c r="AL41" s="89">
        <v>4246</v>
      </c>
      <c r="AM41" s="89">
        <v>0</v>
      </c>
      <c r="AN41" s="91">
        <v>0</v>
      </c>
      <c r="AO41" s="93"/>
      <c r="AP41" s="86">
        <v>0.45434810923457647</v>
      </c>
      <c r="AQ41" s="87">
        <v>0.18434420179742109</v>
      </c>
      <c r="AR41" s="87">
        <v>0</v>
      </c>
      <c r="AS41" s="88">
        <v>0</v>
      </c>
      <c r="AT41" s="10"/>
    </row>
    <row r="42" spans="1:46" x14ac:dyDescent="0.25">
      <c r="A42" s="69" t="s">
        <v>71</v>
      </c>
      <c r="B42" s="1" t="s">
        <v>70</v>
      </c>
      <c r="C42" s="10"/>
      <c r="D42" s="89">
        <v>13795</v>
      </c>
      <c r="E42" s="61">
        <f t="shared" si="5"/>
        <v>4986</v>
      </c>
      <c r="F42" s="10"/>
      <c r="G42" s="90">
        <v>5885</v>
      </c>
      <c r="H42" s="89">
        <v>0</v>
      </c>
      <c r="I42" s="89">
        <v>320</v>
      </c>
      <c r="J42" s="91">
        <v>62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2542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8809</v>
      </c>
      <c r="AB42" s="10"/>
      <c r="AC42" s="61">
        <v>320</v>
      </c>
      <c r="AD42" s="61">
        <v>5947</v>
      </c>
      <c r="AE42" s="65">
        <v>0</v>
      </c>
      <c r="AF42" s="61">
        <v>0</v>
      </c>
      <c r="AG42" s="66">
        <v>2542</v>
      </c>
      <c r="AH42" s="65">
        <v>0</v>
      </c>
      <c r="AI42" s="66">
        <v>0</v>
      </c>
      <c r="AJ42" s="10"/>
      <c r="AK42" s="89">
        <v>6267</v>
      </c>
      <c r="AL42" s="89">
        <v>2542</v>
      </c>
      <c r="AM42" s="89">
        <v>0</v>
      </c>
      <c r="AN42" s="91">
        <v>0</v>
      </c>
      <c r="AO42" s="93"/>
      <c r="AP42" s="86">
        <v>0.45429503443276548</v>
      </c>
      <c r="AQ42" s="87">
        <v>0.1842696629213483</v>
      </c>
      <c r="AR42" s="87">
        <v>0</v>
      </c>
      <c r="AS42" s="88">
        <v>0</v>
      </c>
      <c r="AT42" s="10"/>
    </row>
    <row r="43" spans="1:46" x14ac:dyDescent="0.25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5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146</v>
      </c>
      <c r="I44" s="89">
        <v>1456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1811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1602</v>
      </c>
      <c r="AD44" s="61">
        <v>0</v>
      </c>
      <c r="AE44" s="65">
        <v>0</v>
      </c>
      <c r="AF44" s="61">
        <v>0</v>
      </c>
      <c r="AG44" s="66">
        <v>1811</v>
      </c>
      <c r="AH44" s="65">
        <v>0</v>
      </c>
      <c r="AI44" s="66">
        <v>0</v>
      </c>
      <c r="AJ44" s="10"/>
      <c r="AK44" s="89">
        <v>1602</v>
      </c>
      <c r="AL44" s="89">
        <v>1811</v>
      </c>
      <c r="AM44" s="89">
        <v>0</v>
      </c>
      <c r="AN44" s="91">
        <v>0</v>
      </c>
      <c r="AO44" s="93"/>
      <c r="AP44" s="86">
        <v>0.46938177556401994</v>
      </c>
      <c r="AQ44" s="87">
        <v>0.53061822443598006</v>
      </c>
      <c r="AR44" s="87">
        <v>0</v>
      </c>
      <c r="AS44" s="88">
        <v>0</v>
      </c>
      <c r="AT44" s="10"/>
    </row>
    <row r="45" spans="1:46" x14ac:dyDescent="0.25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1456</v>
      </c>
      <c r="H45" s="89">
        <v>0</v>
      </c>
      <c r="I45" s="89">
        <v>0</v>
      </c>
      <c r="J45" s="91">
        <v>146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1811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1602</v>
      </c>
      <c r="AE45" s="65">
        <v>0</v>
      </c>
      <c r="AF45" s="61">
        <v>0</v>
      </c>
      <c r="AG45" s="66">
        <v>1811</v>
      </c>
      <c r="AH45" s="65">
        <v>0</v>
      </c>
      <c r="AI45" s="66">
        <v>0</v>
      </c>
      <c r="AJ45" s="10"/>
      <c r="AK45" s="89">
        <v>1602</v>
      </c>
      <c r="AL45" s="89">
        <v>1811</v>
      </c>
      <c r="AM45" s="89">
        <v>0</v>
      </c>
      <c r="AN45" s="91">
        <v>0</v>
      </c>
      <c r="AO45" s="93"/>
      <c r="AP45" s="86">
        <v>0.46938177556401994</v>
      </c>
      <c r="AQ45" s="87">
        <v>0.53061822443598006</v>
      </c>
      <c r="AR45" s="87">
        <v>0</v>
      </c>
      <c r="AS45" s="88">
        <v>0</v>
      </c>
      <c r="AT45" s="10"/>
    </row>
    <row r="46" spans="1:46" x14ac:dyDescent="0.25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5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5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5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5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42664</v>
      </c>
      <c r="H50" s="89">
        <v>0</v>
      </c>
      <c r="I50" s="89">
        <v>0</v>
      </c>
      <c r="J50" s="91">
        <v>4276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53060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46940</v>
      </c>
      <c r="AE50" s="65">
        <v>0</v>
      </c>
      <c r="AF50" s="61">
        <v>0</v>
      </c>
      <c r="AG50" s="66">
        <v>53060</v>
      </c>
      <c r="AH50" s="65">
        <v>0</v>
      </c>
      <c r="AI50" s="66">
        <v>0</v>
      </c>
      <c r="AJ50" s="10"/>
      <c r="AK50" s="89">
        <v>46940</v>
      </c>
      <c r="AL50" s="89">
        <v>53060</v>
      </c>
      <c r="AM50" s="89">
        <v>0</v>
      </c>
      <c r="AN50" s="91">
        <v>0</v>
      </c>
      <c r="AO50" s="93"/>
      <c r="AP50" s="86">
        <v>0.46939999999999998</v>
      </c>
      <c r="AQ50" s="87">
        <v>0.53059999999999996</v>
      </c>
      <c r="AR50" s="87">
        <v>0</v>
      </c>
      <c r="AS50" s="88">
        <v>0</v>
      </c>
      <c r="AT50" s="10"/>
    </row>
    <row r="51" spans="1:46" x14ac:dyDescent="0.25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12580</v>
      </c>
      <c r="H51" s="89">
        <v>0</v>
      </c>
      <c r="I51" s="89">
        <v>0</v>
      </c>
      <c r="J51" s="91">
        <v>1261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15646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13841</v>
      </c>
      <c r="AE51" s="65">
        <v>0</v>
      </c>
      <c r="AF51" s="61">
        <v>0</v>
      </c>
      <c r="AG51" s="66">
        <v>15646</v>
      </c>
      <c r="AH51" s="65">
        <v>0</v>
      </c>
      <c r="AI51" s="66">
        <v>0</v>
      </c>
      <c r="AJ51" s="10"/>
      <c r="AK51" s="89">
        <v>13841</v>
      </c>
      <c r="AL51" s="89">
        <v>15646</v>
      </c>
      <c r="AM51" s="89">
        <v>0</v>
      </c>
      <c r="AN51" s="91">
        <v>0</v>
      </c>
      <c r="AO51" s="93"/>
      <c r="AP51" s="86">
        <v>0.46939329195916846</v>
      </c>
      <c r="AQ51" s="87">
        <v>0.53060670804083154</v>
      </c>
      <c r="AR51" s="87">
        <v>0</v>
      </c>
      <c r="AS51" s="88">
        <v>0</v>
      </c>
      <c r="AT51" s="10"/>
    </row>
    <row r="52" spans="1:46" x14ac:dyDescent="0.25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5824</v>
      </c>
      <c r="H52" s="89">
        <v>0</v>
      </c>
      <c r="I52" s="89">
        <v>0</v>
      </c>
      <c r="J52" s="91">
        <v>583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7244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6407</v>
      </c>
      <c r="AE52" s="65">
        <v>0</v>
      </c>
      <c r="AF52" s="61">
        <v>0</v>
      </c>
      <c r="AG52" s="66">
        <v>7244</v>
      </c>
      <c r="AH52" s="65">
        <v>0</v>
      </c>
      <c r="AI52" s="66">
        <v>0</v>
      </c>
      <c r="AJ52" s="10"/>
      <c r="AK52" s="89">
        <v>6407</v>
      </c>
      <c r="AL52" s="89">
        <v>7244</v>
      </c>
      <c r="AM52" s="89">
        <v>0</v>
      </c>
      <c r="AN52" s="91">
        <v>0</v>
      </c>
      <c r="AO52" s="93"/>
      <c r="AP52" s="86">
        <v>0.46934290528166434</v>
      </c>
      <c r="AQ52" s="87">
        <v>0.53065709471833566</v>
      </c>
      <c r="AR52" s="87">
        <v>0</v>
      </c>
      <c r="AS52" s="88">
        <v>0</v>
      </c>
      <c r="AT52" s="10"/>
    </row>
    <row r="53" spans="1:46" x14ac:dyDescent="0.25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5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5">
      <c r="A55" s="69" t="s">
        <v>88</v>
      </c>
      <c r="B55" s="1" t="s">
        <v>86</v>
      </c>
      <c r="C55" s="10"/>
      <c r="D55" s="89">
        <v>10238</v>
      </c>
      <c r="E55" s="61">
        <f t="shared" si="5"/>
        <v>2819</v>
      </c>
      <c r="F55" s="10"/>
      <c r="G55" s="90">
        <v>4368</v>
      </c>
      <c r="H55" s="89">
        <v>0</v>
      </c>
      <c r="I55" s="89">
        <v>237</v>
      </c>
      <c r="J55" s="91">
        <v>0</v>
      </c>
      <c r="K55" s="89">
        <v>1378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1436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7419</v>
      </c>
      <c r="AB55" s="10"/>
      <c r="AC55" s="61">
        <v>237</v>
      </c>
      <c r="AD55" s="61">
        <v>4368</v>
      </c>
      <c r="AE55" s="65">
        <v>0</v>
      </c>
      <c r="AF55" s="61">
        <v>1378</v>
      </c>
      <c r="AG55" s="66">
        <v>1436</v>
      </c>
      <c r="AH55" s="65">
        <v>0</v>
      </c>
      <c r="AI55" s="66">
        <v>0</v>
      </c>
      <c r="AJ55" s="10"/>
      <c r="AK55" s="89">
        <v>4605</v>
      </c>
      <c r="AL55" s="89">
        <v>2814</v>
      </c>
      <c r="AM55" s="89">
        <v>0</v>
      </c>
      <c r="AN55" s="91">
        <v>0</v>
      </c>
      <c r="AO55" s="93"/>
      <c r="AP55" s="86">
        <v>0.4497948818128541</v>
      </c>
      <c r="AQ55" s="87">
        <v>0.27485837077554209</v>
      </c>
      <c r="AR55" s="87">
        <v>0</v>
      </c>
      <c r="AS55" s="88">
        <v>0</v>
      </c>
      <c r="AT55" s="10"/>
    </row>
    <row r="56" spans="1:46" x14ac:dyDescent="0.25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5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5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5">
      <c r="A59" s="69" t="s">
        <v>93</v>
      </c>
      <c r="B59" s="1" t="s">
        <v>90</v>
      </c>
      <c r="C59" s="10"/>
      <c r="D59" s="89">
        <v>239106</v>
      </c>
      <c r="E59" s="61">
        <f t="shared" si="5"/>
        <v>102019</v>
      </c>
      <c r="F59" s="10"/>
      <c r="G59" s="90">
        <v>102013</v>
      </c>
      <c r="H59" s="89">
        <v>0</v>
      </c>
      <c r="I59" s="89">
        <v>5559</v>
      </c>
      <c r="J59" s="91">
        <v>1083</v>
      </c>
      <c r="K59" s="89">
        <v>11628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16804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137087</v>
      </c>
      <c r="AB59" s="10"/>
      <c r="AC59" s="61">
        <v>5559</v>
      </c>
      <c r="AD59" s="61">
        <v>103096</v>
      </c>
      <c r="AE59" s="65">
        <v>0</v>
      </c>
      <c r="AF59" s="61">
        <v>11628</v>
      </c>
      <c r="AG59" s="66">
        <v>16804</v>
      </c>
      <c r="AH59" s="65">
        <v>0</v>
      </c>
      <c r="AI59" s="66">
        <v>0</v>
      </c>
      <c r="AJ59" s="10"/>
      <c r="AK59" s="89">
        <v>108655</v>
      </c>
      <c r="AL59" s="89">
        <v>28432</v>
      </c>
      <c r="AM59" s="89">
        <v>0</v>
      </c>
      <c r="AN59" s="91">
        <v>0</v>
      </c>
      <c r="AO59" s="93"/>
      <c r="AP59" s="86">
        <v>0.45442188820021245</v>
      </c>
      <c r="AQ59" s="87">
        <v>0.11890960494508712</v>
      </c>
      <c r="AR59" s="87">
        <v>0</v>
      </c>
      <c r="AS59" s="88">
        <v>0</v>
      </c>
      <c r="AT59" s="10"/>
    </row>
    <row r="60" spans="1:46" x14ac:dyDescent="0.25">
      <c r="A60" s="69" t="s">
        <v>94</v>
      </c>
      <c r="B60" s="1" t="s">
        <v>90</v>
      </c>
      <c r="C60" s="10"/>
      <c r="D60" s="89">
        <v>1225</v>
      </c>
      <c r="E60" s="61">
        <f t="shared" si="5"/>
        <v>526</v>
      </c>
      <c r="F60" s="10"/>
      <c r="G60" s="90">
        <v>522</v>
      </c>
      <c r="H60" s="89">
        <v>0</v>
      </c>
      <c r="I60" s="89">
        <v>28</v>
      </c>
      <c r="J60" s="91">
        <v>5</v>
      </c>
      <c r="K60" s="89">
        <v>59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699</v>
      </c>
      <c r="AB60" s="10"/>
      <c r="AC60" s="61">
        <v>28</v>
      </c>
      <c r="AD60" s="61">
        <v>527</v>
      </c>
      <c r="AE60" s="65">
        <v>0</v>
      </c>
      <c r="AF60" s="61">
        <v>59</v>
      </c>
      <c r="AG60" s="66">
        <v>85</v>
      </c>
      <c r="AH60" s="65">
        <v>0</v>
      </c>
      <c r="AI60" s="66">
        <v>0</v>
      </c>
      <c r="AJ60" s="10"/>
      <c r="AK60" s="89">
        <v>555</v>
      </c>
      <c r="AL60" s="89">
        <v>144</v>
      </c>
      <c r="AM60" s="89">
        <v>0</v>
      </c>
      <c r="AN60" s="91">
        <v>0</v>
      </c>
      <c r="AO60" s="93"/>
      <c r="AP60" s="86">
        <v>0.45306122448979591</v>
      </c>
      <c r="AQ60" s="87">
        <v>0.11755102040816326</v>
      </c>
      <c r="AR60" s="87">
        <v>0</v>
      </c>
      <c r="AS60" s="88">
        <v>0</v>
      </c>
      <c r="AT60" s="10"/>
    </row>
    <row r="61" spans="1:46" x14ac:dyDescent="0.25">
      <c r="A61" s="69" t="s">
        <v>95</v>
      </c>
      <c r="B61" s="1" t="s">
        <v>90</v>
      </c>
      <c r="C61" s="10"/>
      <c r="D61" s="89">
        <v>3413</v>
      </c>
      <c r="E61" s="61">
        <f t="shared" si="5"/>
        <v>1461</v>
      </c>
      <c r="F61" s="10"/>
      <c r="G61" s="90">
        <v>1456</v>
      </c>
      <c r="H61" s="89">
        <v>0</v>
      </c>
      <c r="I61" s="89">
        <v>79</v>
      </c>
      <c r="J61" s="91">
        <v>14</v>
      </c>
      <c r="K61" s="89">
        <v>165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1952</v>
      </c>
      <c r="AB61" s="10"/>
      <c r="AC61" s="61">
        <v>79</v>
      </c>
      <c r="AD61" s="61">
        <v>1470</v>
      </c>
      <c r="AE61" s="65">
        <v>0</v>
      </c>
      <c r="AF61" s="61">
        <v>165</v>
      </c>
      <c r="AG61" s="66">
        <v>238</v>
      </c>
      <c r="AH61" s="65">
        <v>0</v>
      </c>
      <c r="AI61" s="66">
        <v>0</v>
      </c>
      <c r="AJ61" s="10"/>
      <c r="AK61" s="89">
        <v>1549</v>
      </c>
      <c r="AL61" s="89">
        <v>403</v>
      </c>
      <c r="AM61" s="89">
        <v>0</v>
      </c>
      <c r="AN61" s="91">
        <v>0</v>
      </c>
      <c r="AO61" s="93"/>
      <c r="AP61" s="86">
        <v>0.4538529153237621</v>
      </c>
      <c r="AQ61" s="87">
        <v>0.11807793729856431</v>
      </c>
      <c r="AR61" s="87">
        <v>0</v>
      </c>
      <c r="AS61" s="88">
        <v>0</v>
      </c>
      <c r="AT61" s="10"/>
    </row>
    <row r="62" spans="1:46" x14ac:dyDescent="0.25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5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5">
      <c r="A64" s="69" t="s">
        <v>99</v>
      </c>
      <c r="B64" s="1" t="s">
        <v>97</v>
      </c>
      <c r="C64" s="10"/>
      <c r="D64" s="89">
        <v>200000</v>
      </c>
      <c r="E64" s="61">
        <f t="shared" si="5"/>
        <v>85335</v>
      </c>
      <c r="F64" s="10"/>
      <c r="G64" s="90">
        <v>85329</v>
      </c>
      <c r="H64" s="89">
        <v>0</v>
      </c>
      <c r="I64" s="89">
        <v>4650</v>
      </c>
      <c r="J64" s="91">
        <v>905</v>
      </c>
      <c r="K64" s="89">
        <v>0</v>
      </c>
      <c r="L64" s="89">
        <v>9725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14056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114665</v>
      </c>
      <c r="AB64" s="10"/>
      <c r="AC64" s="61">
        <v>4650</v>
      </c>
      <c r="AD64" s="61">
        <v>86234</v>
      </c>
      <c r="AE64" s="65">
        <v>0</v>
      </c>
      <c r="AF64" s="61">
        <v>9725</v>
      </c>
      <c r="AG64" s="66">
        <v>14056</v>
      </c>
      <c r="AH64" s="65">
        <v>0</v>
      </c>
      <c r="AI64" s="66">
        <v>0</v>
      </c>
      <c r="AJ64" s="10"/>
      <c r="AK64" s="89">
        <v>90884</v>
      </c>
      <c r="AL64" s="89">
        <v>23781</v>
      </c>
      <c r="AM64" s="89">
        <v>0</v>
      </c>
      <c r="AN64" s="91">
        <v>0</v>
      </c>
      <c r="AO64" s="93"/>
      <c r="AP64" s="86">
        <v>0.45441999999999999</v>
      </c>
      <c r="AQ64" s="87">
        <v>0.118905</v>
      </c>
      <c r="AR64" s="87">
        <v>0</v>
      </c>
      <c r="AS64" s="88">
        <v>0</v>
      </c>
      <c r="AT64" s="10"/>
    </row>
    <row r="65" spans="1:46" x14ac:dyDescent="0.25">
      <c r="A65" s="69" t="s">
        <v>100</v>
      </c>
      <c r="B65" s="1" t="s">
        <v>97</v>
      </c>
      <c r="C65" s="10"/>
      <c r="D65" s="89">
        <v>16450</v>
      </c>
      <c r="E65" s="61">
        <f t="shared" si="5"/>
        <v>7023</v>
      </c>
      <c r="F65" s="10"/>
      <c r="G65" s="90">
        <v>7018</v>
      </c>
      <c r="H65" s="89">
        <v>0</v>
      </c>
      <c r="I65" s="89">
        <v>381</v>
      </c>
      <c r="J65" s="91">
        <v>74</v>
      </c>
      <c r="K65" s="89">
        <v>0</v>
      </c>
      <c r="L65" s="89">
        <v>799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9427</v>
      </c>
      <c r="AB65" s="10"/>
      <c r="AC65" s="61">
        <v>381</v>
      </c>
      <c r="AD65" s="61">
        <v>7092</v>
      </c>
      <c r="AE65" s="65">
        <v>0</v>
      </c>
      <c r="AF65" s="61">
        <v>799</v>
      </c>
      <c r="AG65" s="66">
        <v>1155</v>
      </c>
      <c r="AH65" s="65">
        <v>0</v>
      </c>
      <c r="AI65" s="66">
        <v>0</v>
      </c>
      <c r="AJ65" s="10"/>
      <c r="AK65" s="89">
        <v>7473</v>
      </c>
      <c r="AL65" s="89">
        <v>1954</v>
      </c>
      <c r="AM65" s="89">
        <v>0</v>
      </c>
      <c r="AN65" s="91">
        <v>0</v>
      </c>
      <c r="AO65" s="93"/>
      <c r="AP65" s="86">
        <v>0.45428571428571429</v>
      </c>
      <c r="AQ65" s="87">
        <v>0.11878419452887538</v>
      </c>
      <c r="AR65" s="87">
        <v>0</v>
      </c>
      <c r="AS65" s="88">
        <v>0</v>
      </c>
      <c r="AT65" s="10"/>
    </row>
    <row r="66" spans="1:46" x14ac:dyDescent="0.25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5">
      <c r="A67" s="69" t="s">
        <v>103</v>
      </c>
      <c r="B67" s="1" t="s">
        <v>104</v>
      </c>
      <c r="C67" s="10"/>
      <c r="D67" s="89">
        <v>471</v>
      </c>
      <c r="E67" s="61">
        <f t="shared" si="5"/>
        <v>174</v>
      </c>
      <c r="F67" s="10"/>
      <c r="G67" s="90">
        <v>201</v>
      </c>
      <c r="H67" s="89">
        <v>0</v>
      </c>
      <c r="I67" s="89">
        <v>10</v>
      </c>
      <c r="J67" s="91">
        <v>2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84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297</v>
      </c>
      <c r="AB67" s="10"/>
      <c r="AC67" s="61">
        <v>10</v>
      </c>
      <c r="AD67" s="61">
        <v>203</v>
      </c>
      <c r="AE67" s="65">
        <v>0</v>
      </c>
      <c r="AF67" s="61">
        <v>0</v>
      </c>
      <c r="AG67" s="66">
        <v>84</v>
      </c>
      <c r="AH67" s="65">
        <v>0</v>
      </c>
      <c r="AI67" s="66">
        <v>0</v>
      </c>
      <c r="AJ67" s="10"/>
      <c r="AK67" s="89">
        <v>213</v>
      </c>
      <c r="AL67" s="89">
        <v>84</v>
      </c>
      <c r="AM67" s="89">
        <v>0</v>
      </c>
      <c r="AN67" s="91">
        <v>0</v>
      </c>
      <c r="AO67" s="93"/>
      <c r="AP67" s="86">
        <v>0.45222929936305734</v>
      </c>
      <c r="AQ67" s="87">
        <v>0.17834394904458598</v>
      </c>
      <c r="AR67" s="87">
        <v>0</v>
      </c>
      <c r="AS67" s="88">
        <v>0</v>
      </c>
      <c r="AT67" s="10"/>
    </row>
    <row r="68" spans="1:46" x14ac:dyDescent="0.25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5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5">
      <c r="A70" s="69" t="s">
        <v>109</v>
      </c>
      <c r="B70" s="1" t="s">
        <v>110</v>
      </c>
      <c r="C70" s="10"/>
      <c r="D70" s="89">
        <v>5909</v>
      </c>
      <c r="E70" s="61">
        <f t="shared" si="5"/>
        <v>2139</v>
      </c>
      <c r="F70" s="10"/>
      <c r="G70" s="90">
        <v>2520</v>
      </c>
      <c r="H70" s="89">
        <v>0</v>
      </c>
      <c r="I70" s="89">
        <v>136</v>
      </c>
      <c r="J70" s="91">
        <v>26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1088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3770</v>
      </c>
      <c r="AB70" s="10"/>
      <c r="AC70" s="61">
        <v>136</v>
      </c>
      <c r="AD70" s="61">
        <v>2546</v>
      </c>
      <c r="AE70" s="65">
        <v>0</v>
      </c>
      <c r="AF70" s="61">
        <v>0</v>
      </c>
      <c r="AG70" s="66">
        <v>1088</v>
      </c>
      <c r="AH70" s="65">
        <v>0</v>
      </c>
      <c r="AI70" s="66">
        <v>0</v>
      </c>
      <c r="AJ70" s="10"/>
      <c r="AK70" s="89">
        <v>2682</v>
      </c>
      <c r="AL70" s="89">
        <v>1088</v>
      </c>
      <c r="AM70" s="89">
        <v>0</v>
      </c>
      <c r="AN70" s="91">
        <v>0</v>
      </c>
      <c r="AO70" s="93"/>
      <c r="AP70" s="86">
        <v>0.45388390590624472</v>
      </c>
      <c r="AQ70" s="87">
        <v>0.18412590962937891</v>
      </c>
      <c r="AR70" s="87">
        <v>0</v>
      </c>
      <c r="AS70" s="88">
        <v>0</v>
      </c>
      <c r="AT70" s="10"/>
    </row>
    <row r="71" spans="1:46" x14ac:dyDescent="0.25">
      <c r="A71" s="69" t="s">
        <v>111</v>
      </c>
      <c r="B71" s="1" t="s">
        <v>112</v>
      </c>
      <c r="C71" s="10"/>
      <c r="D71" s="89">
        <v>7161</v>
      </c>
      <c r="E71" s="61">
        <f t="shared" si="5"/>
        <v>3251</v>
      </c>
      <c r="F71" s="10"/>
      <c r="G71" s="90">
        <v>0</v>
      </c>
      <c r="H71" s="89">
        <v>320</v>
      </c>
      <c r="I71" s="89">
        <v>2653</v>
      </c>
      <c r="J71" s="91">
        <v>32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370</v>
      </c>
      <c r="T71" s="89">
        <v>0</v>
      </c>
      <c r="U71" s="91">
        <v>535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3910</v>
      </c>
      <c r="AB71" s="10"/>
      <c r="AC71" s="61">
        <v>2973</v>
      </c>
      <c r="AD71" s="61">
        <v>32</v>
      </c>
      <c r="AE71" s="65">
        <v>0</v>
      </c>
      <c r="AF71" s="61">
        <v>370</v>
      </c>
      <c r="AG71" s="66">
        <v>535</v>
      </c>
      <c r="AH71" s="65">
        <v>0</v>
      </c>
      <c r="AI71" s="66">
        <v>0</v>
      </c>
      <c r="AJ71" s="10"/>
      <c r="AK71" s="89">
        <v>3005</v>
      </c>
      <c r="AL71" s="89">
        <v>905</v>
      </c>
      <c r="AM71" s="89">
        <v>0</v>
      </c>
      <c r="AN71" s="91">
        <v>0</v>
      </c>
      <c r="AO71" s="93"/>
      <c r="AP71" s="86">
        <v>0.41963412931154864</v>
      </c>
      <c r="AQ71" s="87">
        <v>0.12637899734673927</v>
      </c>
      <c r="AR71" s="87">
        <v>0</v>
      </c>
      <c r="AS71" s="88">
        <v>0</v>
      </c>
      <c r="AT71" s="10"/>
    </row>
    <row r="72" spans="1:46" x14ac:dyDescent="0.25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5">
      <c r="A73" s="69" t="s">
        <v>115</v>
      </c>
      <c r="B73" s="1" t="s">
        <v>114</v>
      </c>
      <c r="C73" s="10"/>
      <c r="D73" s="89">
        <v>2718</v>
      </c>
      <c r="E73" s="61">
        <f t="shared" si="5"/>
        <v>985</v>
      </c>
      <c r="F73" s="10"/>
      <c r="G73" s="90">
        <v>1159</v>
      </c>
      <c r="H73" s="89">
        <v>0</v>
      </c>
      <c r="I73" s="89">
        <v>63</v>
      </c>
      <c r="J73" s="91">
        <v>12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499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1733</v>
      </c>
      <c r="AB73" s="10"/>
      <c r="AC73" s="61">
        <v>63</v>
      </c>
      <c r="AD73" s="61">
        <v>1171</v>
      </c>
      <c r="AE73" s="65">
        <v>0</v>
      </c>
      <c r="AF73" s="61">
        <v>0</v>
      </c>
      <c r="AG73" s="66">
        <v>499</v>
      </c>
      <c r="AH73" s="65">
        <v>0</v>
      </c>
      <c r="AI73" s="66">
        <v>0</v>
      </c>
      <c r="AJ73" s="10"/>
      <c r="AK73" s="89">
        <v>1234</v>
      </c>
      <c r="AL73" s="89">
        <v>499</v>
      </c>
      <c r="AM73" s="89">
        <v>0</v>
      </c>
      <c r="AN73" s="91">
        <v>0</v>
      </c>
      <c r="AO73" s="93"/>
      <c r="AP73" s="86">
        <v>0.4540103016924209</v>
      </c>
      <c r="AQ73" s="87">
        <v>0.18359087564385579</v>
      </c>
      <c r="AR73" s="87">
        <v>0</v>
      </c>
      <c r="AS73" s="88">
        <v>0</v>
      </c>
      <c r="AT73" s="10"/>
    </row>
    <row r="74" spans="1:46" x14ac:dyDescent="0.25">
      <c r="A74" s="69" t="s">
        <v>116</v>
      </c>
      <c r="B74" s="1" t="s">
        <v>114</v>
      </c>
      <c r="C74" s="10"/>
      <c r="D74" s="89">
        <v>2786</v>
      </c>
      <c r="E74" s="61">
        <f t="shared" si="5"/>
        <v>1010</v>
      </c>
      <c r="F74" s="10"/>
      <c r="G74" s="90">
        <v>1188</v>
      </c>
      <c r="H74" s="89">
        <v>0</v>
      </c>
      <c r="I74" s="89">
        <v>64</v>
      </c>
      <c r="J74" s="91">
        <v>12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512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1776</v>
      </c>
      <c r="AB74" s="10"/>
      <c r="AC74" s="61">
        <v>64</v>
      </c>
      <c r="AD74" s="61">
        <v>1200</v>
      </c>
      <c r="AE74" s="65">
        <v>0</v>
      </c>
      <c r="AF74" s="61">
        <v>0</v>
      </c>
      <c r="AG74" s="66">
        <v>512</v>
      </c>
      <c r="AH74" s="65">
        <v>0</v>
      </c>
      <c r="AI74" s="66">
        <v>0</v>
      </c>
      <c r="AJ74" s="10"/>
      <c r="AK74" s="89">
        <v>1264</v>
      </c>
      <c r="AL74" s="89">
        <v>512</v>
      </c>
      <c r="AM74" s="89">
        <v>0</v>
      </c>
      <c r="AN74" s="91">
        <v>0</v>
      </c>
      <c r="AO74" s="93"/>
      <c r="AP74" s="86">
        <v>0.45369705671213206</v>
      </c>
      <c r="AQ74" s="87">
        <v>0.18377602297200288</v>
      </c>
      <c r="AR74" s="87">
        <v>0</v>
      </c>
      <c r="AS74" s="88">
        <v>0</v>
      </c>
      <c r="AT74" s="10"/>
    </row>
    <row r="75" spans="1:46" x14ac:dyDescent="0.25">
      <c r="A75" s="69" t="s">
        <v>117</v>
      </c>
      <c r="B75" s="1" t="s">
        <v>114</v>
      </c>
      <c r="C75" s="10"/>
      <c r="D75" s="89">
        <v>2651</v>
      </c>
      <c r="E75" s="61">
        <f t="shared" si="5"/>
        <v>961</v>
      </c>
      <c r="F75" s="10"/>
      <c r="G75" s="90">
        <v>1130</v>
      </c>
      <c r="H75" s="89">
        <v>0</v>
      </c>
      <c r="I75" s="89">
        <v>61</v>
      </c>
      <c r="J75" s="91">
        <v>12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487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1690</v>
      </c>
      <c r="AB75" s="10"/>
      <c r="AC75" s="61">
        <v>61</v>
      </c>
      <c r="AD75" s="61">
        <v>1142</v>
      </c>
      <c r="AE75" s="65">
        <v>0</v>
      </c>
      <c r="AF75" s="61">
        <v>0</v>
      </c>
      <c r="AG75" s="66">
        <v>487</v>
      </c>
      <c r="AH75" s="65">
        <v>0</v>
      </c>
      <c r="AI75" s="66">
        <v>0</v>
      </c>
      <c r="AJ75" s="10"/>
      <c r="AK75" s="89">
        <v>1203</v>
      </c>
      <c r="AL75" s="89">
        <v>487</v>
      </c>
      <c r="AM75" s="89">
        <v>0</v>
      </c>
      <c r="AN75" s="91">
        <v>0</v>
      </c>
      <c r="AO75" s="93"/>
      <c r="AP75" s="86">
        <v>0.45379102225575252</v>
      </c>
      <c r="AQ75" s="87">
        <v>0.18370426254243682</v>
      </c>
      <c r="AR75" s="87">
        <v>0</v>
      </c>
      <c r="AS75" s="88">
        <v>0</v>
      </c>
      <c r="AT75" s="10"/>
    </row>
    <row r="76" spans="1:46" x14ac:dyDescent="0.25">
      <c r="A76" s="69" t="s">
        <v>118</v>
      </c>
      <c r="B76" s="1" t="s">
        <v>31</v>
      </c>
      <c r="C76" s="10"/>
      <c r="D76" s="89">
        <v>7664</v>
      </c>
      <c r="E76" s="61">
        <f t="shared" si="5"/>
        <v>2492</v>
      </c>
      <c r="F76" s="10"/>
      <c r="G76" s="90">
        <v>3269</v>
      </c>
      <c r="H76" s="89">
        <v>0</v>
      </c>
      <c r="I76" s="89">
        <v>178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283</v>
      </c>
      <c r="P76" s="89">
        <v>1032</v>
      </c>
      <c r="Q76" s="89">
        <v>0</v>
      </c>
      <c r="R76" s="89">
        <v>0</v>
      </c>
      <c r="S76" s="89">
        <v>0</v>
      </c>
      <c r="T76" s="89">
        <v>0</v>
      </c>
      <c r="U76" s="91">
        <v>410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5172</v>
      </c>
      <c r="AB76" s="10"/>
      <c r="AC76" s="61">
        <v>178</v>
      </c>
      <c r="AD76" s="61">
        <v>3269</v>
      </c>
      <c r="AE76" s="65">
        <v>0</v>
      </c>
      <c r="AF76" s="61">
        <v>1315</v>
      </c>
      <c r="AG76" s="66">
        <v>410</v>
      </c>
      <c r="AH76" s="65">
        <v>0</v>
      </c>
      <c r="AI76" s="66">
        <v>0</v>
      </c>
      <c r="AJ76" s="10"/>
      <c r="AK76" s="89">
        <v>3447</v>
      </c>
      <c r="AL76" s="89">
        <v>1725</v>
      </c>
      <c r="AM76" s="89">
        <v>0</v>
      </c>
      <c r="AN76" s="91">
        <v>0</v>
      </c>
      <c r="AO76" s="93"/>
      <c r="AP76" s="86">
        <v>0.44976513569937371</v>
      </c>
      <c r="AQ76" s="87">
        <v>0.22507828810020877</v>
      </c>
      <c r="AR76" s="87">
        <v>0</v>
      </c>
      <c r="AS76" s="88">
        <v>0</v>
      </c>
      <c r="AT76" s="10"/>
    </row>
    <row r="77" spans="1:46" x14ac:dyDescent="0.25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5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5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5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5">
      <c r="A81" s="69" t="s">
        <v>125</v>
      </c>
      <c r="B81" s="1" t="s">
        <v>123</v>
      </c>
      <c r="C81" s="10"/>
      <c r="D81" s="89">
        <v>22000</v>
      </c>
      <c r="E81" s="61">
        <f t="shared" si="5"/>
        <v>7149</v>
      </c>
      <c r="F81" s="10"/>
      <c r="G81" s="90">
        <v>9386</v>
      </c>
      <c r="H81" s="89">
        <v>0</v>
      </c>
      <c r="I81" s="89">
        <v>511</v>
      </c>
      <c r="J81" s="91">
        <v>0</v>
      </c>
      <c r="K81" s="89">
        <v>2963</v>
      </c>
      <c r="L81" s="89">
        <v>814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1177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14851</v>
      </c>
      <c r="AB81" s="10"/>
      <c r="AC81" s="61">
        <v>511</v>
      </c>
      <c r="AD81" s="61">
        <v>9386</v>
      </c>
      <c r="AE81" s="65">
        <v>0</v>
      </c>
      <c r="AF81" s="61">
        <v>3777</v>
      </c>
      <c r="AG81" s="66">
        <v>1177</v>
      </c>
      <c r="AH81" s="65">
        <v>0</v>
      </c>
      <c r="AI81" s="66">
        <v>0</v>
      </c>
      <c r="AJ81" s="10"/>
      <c r="AK81" s="89">
        <v>9897</v>
      </c>
      <c r="AL81" s="89">
        <v>4954</v>
      </c>
      <c r="AM81" s="89">
        <v>0</v>
      </c>
      <c r="AN81" s="91">
        <v>0</v>
      </c>
      <c r="AO81" s="93"/>
      <c r="AP81" s="86">
        <v>0.44986363636363635</v>
      </c>
      <c r="AQ81" s="87">
        <v>0.22518181818181818</v>
      </c>
      <c r="AR81" s="87">
        <v>0</v>
      </c>
      <c r="AS81" s="88">
        <v>0</v>
      </c>
      <c r="AT81" s="10"/>
    </row>
    <row r="82" spans="1:46" x14ac:dyDescent="0.25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5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5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5">
      <c r="A85" s="69" t="s">
        <v>129</v>
      </c>
      <c r="B85" s="1" t="s">
        <v>123</v>
      </c>
      <c r="C85" s="10"/>
      <c r="D85" s="89">
        <v>41125</v>
      </c>
      <c r="E85" s="61">
        <f t="shared" si="5"/>
        <v>13363</v>
      </c>
      <c r="F85" s="10"/>
      <c r="G85" s="90">
        <v>17545</v>
      </c>
      <c r="H85" s="89">
        <v>0</v>
      </c>
      <c r="I85" s="89">
        <v>956</v>
      </c>
      <c r="J85" s="91">
        <v>0</v>
      </c>
      <c r="K85" s="89">
        <v>5539</v>
      </c>
      <c r="L85" s="89">
        <v>1522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2200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27762</v>
      </c>
      <c r="AB85" s="10"/>
      <c r="AC85" s="61">
        <v>956</v>
      </c>
      <c r="AD85" s="61">
        <v>17545</v>
      </c>
      <c r="AE85" s="65">
        <v>0</v>
      </c>
      <c r="AF85" s="61">
        <v>7061</v>
      </c>
      <c r="AG85" s="66">
        <v>2200</v>
      </c>
      <c r="AH85" s="65">
        <v>0</v>
      </c>
      <c r="AI85" s="66">
        <v>0</v>
      </c>
      <c r="AJ85" s="10"/>
      <c r="AK85" s="89">
        <v>18501</v>
      </c>
      <c r="AL85" s="89">
        <v>9261</v>
      </c>
      <c r="AM85" s="89">
        <v>0</v>
      </c>
      <c r="AN85" s="91">
        <v>0</v>
      </c>
      <c r="AO85" s="93"/>
      <c r="AP85" s="86">
        <v>0.44987234042553192</v>
      </c>
      <c r="AQ85" s="87">
        <v>0.22519148936170214</v>
      </c>
      <c r="AR85" s="87">
        <v>0</v>
      </c>
      <c r="AS85" s="88">
        <v>0</v>
      </c>
      <c r="AT85" s="10"/>
    </row>
    <row r="86" spans="1:46" x14ac:dyDescent="0.25">
      <c r="A86" s="69" t="s">
        <v>130</v>
      </c>
      <c r="B86" s="1" t="s">
        <v>123</v>
      </c>
      <c r="C86" s="10"/>
      <c r="D86" s="89">
        <v>17064</v>
      </c>
      <c r="E86" s="61">
        <f t="shared" si="5"/>
        <v>5547</v>
      </c>
      <c r="F86" s="10"/>
      <c r="G86" s="90">
        <v>7279</v>
      </c>
      <c r="H86" s="89">
        <v>0</v>
      </c>
      <c r="I86" s="89">
        <v>397</v>
      </c>
      <c r="J86" s="91">
        <v>0</v>
      </c>
      <c r="K86" s="89">
        <v>2298</v>
      </c>
      <c r="L86" s="89">
        <v>631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912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11517</v>
      </c>
      <c r="AB86" s="10"/>
      <c r="AC86" s="61">
        <v>397</v>
      </c>
      <c r="AD86" s="61">
        <v>7279</v>
      </c>
      <c r="AE86" s="65">
        <v>0</v>
      </c>
      <c r="AF86" s="61">
        <v>2929</v>
      </c>
      <c r="AG86" s="66">
        <v>912</v>
      </c>
      <c r="AH86" s="65">
        <v>0</v>
      </c>
      <c r="AI86" s="66">
        <v>0</v>
      </c>
      <c r="AJ86" s="10"/>
      <c r="AK86" s="89">
        <v>7676</v>
      </c>
      <c r="AL86" s="89">
        <v>3841</v>
      </c>
      <c r="AM86" s="89">
        <v>0</v>
      </c>
      <c r="AN86" s="91">
        <v>0</v>
      </c>
      <c r="AO86" s="93"/>
      <c r="AP86" s="86">
        <v>0.44983591186122834</v>
      </c>
      <c r="AQ86" s="87">
        <v>0.22509376465072667</v>
      </c>
      <c r="AR86" s="87">
        <v>0</v>
      </c>
      <c r="AS86" s="88">
        <v>0</v>
      </c>
      <c r="AT86" s="10"/>
    </row>
    <row r="87" spans="1:46" x14ac:dyDescent="0.25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5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30759</v>
      </c>
      <c r="H88" s="89">
        <v>18531</v>
      </c>
      <c r="I88" s="89">
        <v>3235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80465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21766</v>
      </c>
      <c r="AD88" s="61">
        <v>30759</v>
      </c>
      <c r="AE88" s="65">
        <v>0</v>
      </c>
      <c r="AF88" s="61">
        <v>0</v>
      </c>
      <c r="AG88" s="66">
        <v>80465</v>
      </c>
      <c r="AH88" s="65">
        <v>0</v>
      </c>
      <c r="AI88" s="66">
        <v>0</v>
      </c>
      <c r="AJ88" s="10"/>
      <c r="AK88" s="89">
        <v>52525</v>
      </c>
      <c r="AL88" s="89">
        <v>80465</v>
      </c>
      <c r="AM88" s="89">
        <v>0</v>
      </c>
      <c r="AN88" s="91">
        <v>0</v>
      </c>
      <c r="AO88" s="93"/>
      <c r="AP88" s="86">
        <v>0.39495450785773367</v>
      </c>
      <c r="AQ88" s="87">
        <v>0.60504549214226633</v>
      </c>
      <c r="AR88" s="87">
        <v>0</v>
      </c>
      <c r="AS88" s="88">
        <v>0</v>
      </c>
      <c r="AT88" s="10"/>
    </row>
    <row r="89" spans="1:46" x14ac:dyDescent="0.25">
      <c r="A89" s="69" t="s">
        <v>135</v>
      </c>
      <c r="B89" s="1" t="s">
        <v>136</v>
      </c>
      <c r="C89" s="10"/>
      <c r="D89" s="89">
        <v>10000</v>
      </c>
      <c r="E89" s="61">
        <f t="shared" si="6"/>
        <v>3615</v>
      </c>
      <c r="F89" s="10"/>
      <c r="G89" s="90">
        <v>4266</v>
      </c>
      <c r="H89" s="89">
        <v>0</v>
      </c>
      <c r="I89" s="89">
        <v>232</v>
      </c>
      <c r="J89" s="91">
        <v>44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6385</v>
      </c>
      <c r="AB89" s="10"/>
      <c r="AC89" s="61">
        <v>232</v>
      </c>
      <c r="AD89" s="61">
        <v>4310</v>
      </c>
      <c r="AE89" s="65">
        <v>0</v>
      </c>
      <c r="AF89" s="61">
        <v>0</v>
      </c>
      <c r="AG89" s="66">
        <v>1843</v>
      </c>
      <c r="AH89" s="65">
        <v>0</v>
      </c>
      <c r="AI89" s="66">
        <v>0</v>
      </c>
      <c r="AJ89" s="10"/>
      <c r="AK89" s="89">
        <v>4542</v>
      </c>
      <c r="AL89" s="89">
        <v>1843</v>
      </c>
      <c r="AM89" s="89">
        <v>0</v>
      </c>
      <c r="AN89" s="91">
        <v>0</v>
      </c>
      <c r="AO89" s="93"/>
      <c r="AP89" s="86">
        <v>0.45419999999999999</v>
      </c>
      <c r="AQ89" s="87">
        <v>0.18429999999999999</v>
      </c>
      <c r="AR89" s="87">
        <v>0</v>
      </c>
      <c r="AS89" s="88">
        <v>0</v>
      </c>
      <c r="AT89" s="10"/>
    </row>
    <row r="90" spans="1:46" x14ac:dyDescent="0.25">
      <c r="A90" s="69" t="s">
        <v>137</v>
      </c>
      <c r="B90" s="1" t="s">
        <v>138</v>
      </c>
      <c r="C90" s="10"/>
      <c r="D90" s="89">
        <v>12796</v>
      </c>
      <c r="E90" s="61">
        <f t="shared" si="6"/>
        <v>4625</v>
      </c>
      <c r="F90" s="10"/>
      <c r="G90" s="90">
        <v>5459</v>
      </c>
      <c r="H90" s="89">
        <v>0</v>
      </c>
      <c r="I90" s="89">
        <v>296</v>
      </c>
      <c r="J90" s="91">
        <v>57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2359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8171</v>
      </c>
      <c r="AB90" s="10"/>
      <c r="AC90" s="61">
        <v>296</v>
      </c>
      <c r="AD90" s="61">
        <v>5516</v>
      </c>
      <c r="AE90" s="65">
        <v>0</v>
      </c>
      <c r="AF90" s="61">
        <v>0</v>
      </c>
      <c r="AG90" s="66">
        <v>2359</v>
      </c>
      <c r="AH90" s="65">
        <v>0</v>
      </c>
      <c r="AI90" s="66">
        <v>0</v>
      </c>
      <c r="AJ90" s="10"/>
      <c r="AK90" s="89">
        <v>5812</v>
      </c>
      <c r="AL90" s="89">
        <v>2359</v>
      </c>
      <c r="AM90" s="89">
        <v>0</v>
      </c>
      <c r="AN90" s="91">
        <v>0</v>
      </c>
      <c r="AO90" s="93"/>
      <c r="AP90" s="86">
        <v>0.45420443888715223</v>
      </c>
      <c r="AQ90" s="87">
        <v>0.18435448577680524</v>
      </c>
      <c r="AR90" s="87">
        <v>0</v>
      </c>
      <c r="AS90" s="88">
        <v>0</v>
      </c>
      <c r="AT90" s="10"/>
    </row>
    <row r="91" spans="1:46" x14ac:dyDescent="0.25">
      <c r="A91" s="69" t="s">
        <v>139</v>
      </c>
      <c r="B91" s="1" t="s">
        <v>138</v>
      </c>
      <c r="C91" s="10"/>
      <c r="D91" s="89">
        <v>7664</v>
      </c>
      <c r="E91" s="61">
        <f t="shared" si="6"/>
        <v>2771</v>
      </c>
      <c r="F91" s="10"/>
      <c r="G91" s="90">
        <v>3269</v>
      </c>
      <c r="H91" s="89">
        <v>0</v>
      </c>
      <c r="I91" s="89">
        <v>178</v>
      </c>
      <c r="J91" s="91">
        <v>34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1412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4893</v>
      </c>
      <c r="AB91" s="10"/>
      <c r="AC91" s="61">
        <v>178</v>
      </c>
      <c r="AD91" s="61">
        <v>3303</v>
      </c>
      <c r="AE91" s="65">
        <v>0</v>
      </c>
      <c r="AF91" s="61">
        <v>0</v>
      </c>
      <c r="AG91" s="66">
        <v>1412</v>
      </c>
      <c r="AH91" s="65">
        <v>0</v>
      </c>
      <c r="AI91" s="66">
        <v>0</v>
      </c>
      <c r="AJ91" s="10"/>
      <c r="AK91" s="89">
        <v>3481</v>
      </c>
      <c r="AL91" s="89">
        <v>1412</v>
      </c>
      <c r="AM91" s="89">
        <v>0</v>
      </c>
      <c r="AN91" s="91">
        <v>0</v>
      </c>
      <c r="AO91" s="93"/>
      <c r="AP91" s="86">
        <v>0.45420146137787054</v>
      </c>
      <c r="AQ91" s="87">
        <v>0.18423799582463465</v>
      </c>
      <c r="AR91" s="87">
        <v>0</v>
      </c>
      <c r="AS91" s="88">
        <v>0</v>
      </c>
      <c r="AT91" s="10"/>
    </row>
    <row r="92" spans="1:46" x14ac:dyDescent="0.25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5">
      <c r="A93" s="69" t="s">
        <v>142</v>
      </c>
      <c r="B93" s="1" t="s">
        <v>143</v>
      </c>
      <c r="C93" s="10"/>
      <c r="D93" s="89">
        <v>10230</v>
      </c>
      <c r="E93" s="61">
        <f t="shared" si="6"/>
        <v>4069</v>
      </c>
      <c r="F93" s="10"/>
      <c r="G93" s="90">
        <v>3791</v>
      </c>
      <c r="H93" s="89">
        <v>0</v>
      </c>
      <c r="I93" s="89">
        <v>248</v>
      </c>
      <c r="J93" s="91">
        <v>48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2074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6161</v>
      </c>
      <c r="AB93" s="10"/>
      <c r="AC93" s="61">
        <v>248</v>
      </c>
      <c r="AD93" s="61">
        <v>3839</v>
      </c>
      <c r="AE93" s="65">
        <v>0</v>
      </c>
      <c r="AF93" s="61">
        <v>0</v>
      </c>
      <c r="AG93" s="66">
        <v>2074</v>
      </c>
      <c r="AH93" s="65">
        <v>0</v>
      </c>
      <c r="AI93" s="66">
        <v>0</v>
      </c>
      <c r="AJ93" s="10"/>
      <c r="AK93" s="89">
        <v>4087</v>
      </c>
      <c r="AL93" s="89">
        <v>2074</v>
      </c>
      <c r="AM93" s="89">
        <v>0</v>
      </c>
      <c r="AN93" s="91">
        <v>0</v>
      </c>
      <c r="AO93" s="93"/>
      <c r="AP93" s="86">
        <v>0.39951124144672534</v>
      </c>
      <c r="AQ93" s="87">
        <v>0.20273704789833821</v>
      </c>
      <c r="AR93" s="87">
        <v>0</v>
      </c>
      <c r="AS93" s="88">
        <v>0</v>
      </c>
      <c r="AT93" s="10"/>
    </row>
    <row r="94" spans="1:46" x14ac:dyDescent="0.25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5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5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5">
      <c r="A97" s="69" t="s">
        <v>149</v>
      </c>
      <c r="B97" s="1" t="s">
        <v>147</v>
      </c>
      <c r="C97" s="10"/>
      <c r="D97" s="89">
        <v>471</v>
      </c>
      <c r="E97" s="61">
        <f t="shared" si="6"/>
        <v>174</v>
      </c>
      <c r="F97" s="10"/>
      <c r="G97" s="90">
        <v>201</v>
      </c>
      <c r="H97" s="89">
        <v>0</v>
      </c>
      <c r="I97" s="89">
        <v>10</v>
      </c>
      <c r="J97" s="91">
        <v>2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84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297</v>
      </c>
      <c r="AB97" s="10"/>
      <c r="AC97" s="61">
        <v>10</v>
      </c>
      <c r="AD97" s="61">
        <v>203</v>
      </c>
      <c r="AE97" s="65">
        <v>0</v>
      </c>
      <c r="AF97" s="61">
        <v>0</v>
      </c>
      <c r="AG97" s="66">
        <v>84</v>
      </c>
      <c r="AH97" s="65">
        <v>0</v>
      </c>
      <c r="AI97" s="66">
        <v>0</v>
      </c>
      <c r="AJ97" s="10"/>
      <c r="AK97" s="89">
        <v>213</v>
      </c>
      <c r="AL97" s="89">
        <v>84</v>
      </c>
      <c r="AM97" s="89">
        <v>0</v>
      </c>
      <c r="AN97" s="91">
        <v>0</v>
      </c>
      <c r="AO97" s="93"/>
      <c r="AP97" s="86">
        <v>0.45222929936305734</v>
      </c>
      <c r="AQ97" s="87">
        <v>0.17834394904458598</v>
      </c>
      <c r="AR97" s="87">
        <v>0</v>
      </c>
      <c r="AS97" s="88">
        <v>0</v>
      </c>
      <c r="AT97" s="10"/>
    </row>
    <row r="98" spans="1:46" x14ac:dyDescent="0.25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5">
      <c r="A99" s="69" t="s">
        <v>151</v>
      </c>
      <c r="B99" s="1" t="s">
        <v>147</v>
      </c>
      <c r="C99" s="10"/>
      <c r="D99" s="89">
        <v>3414</v>
      </c>
      <c r="E99" s="61">
        <f t="shared" si="6"/>
        <v>1236</v>
      </c>
      <c r="F99" s="10"/>
      <c r="G99" s="90">
        <v>1457</v>
      </c>
      <c r="H99" s="89">
        <v>0</v>
      </c>
      <c r="I99" s="89">
        <v>79</v>
      </c>
      <c r="J99" s="91">
        <v>14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628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2178</v>
      </c>
      <c r="AB99" s="10"/>
      <c r="AC99" s="61">
        <v>79</v>
      </c>
      <c r="AD99" s="61">
        <v>1471</v>
      </c>
      <c r="AE99" s="65">
        <v>0</v>
      </c>
      <c r="AF99" s="61">
        <v>0</v>
      </c>
      <c r="AG99" s="66">
        <v>628</v>
      </c>
      <c r="AH99" s="65">
        <v>0</v>
      </c>
      <c r="AI99" s="66">
        <v>0</v>
      </c>
      <c r="AJ99" s="10"/>
      <c r="AK99" s="89">
        <v>1550</v>
      </c>
      <c r="AL99" s="89">
        <v>628</v>
      </c>
      <c r="AM99" s="89">
        <v>0</v>
      </c>
      <c r="AN99" s="91">
        <v>0</v>
      </c>
      <c r="AO99" s="93"/>
      <c r="AP99" s="86">
        <v>0.45401288810779145</v>
      </c>
      <c r="AQ99" s="87">
        <v>0.18394844756883422</v>
      </c>
      <c r="AR99" s="87">
        <v>0</v>
      </c>
      <c r="AS99" s="88">
        <v>0</v>
      </c>
      <c r="AT99" s="10"/>
    </row>
    <row r="100" spans="1:46" x14ac:dyDescent="0.25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154768</v>
      </c>
      <c r="H100" s="89">
        <v>18897</v>
      </c>
      <c r="I100" s="89">
        <v>57627</v>
      </c>
      <c r="J100" s="91">
        <v>0</v>
      </c>
      <c r="K100" s="89">
        <v>124085</v>
      </c>
      <c r="L100" s="89">
        <v>147316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102978</v>
      </c>
      <c r="T100" s="89">
        <v>1601</v>
      </c>
      <c r="U100" s="91">
        <v>16758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76524</v>
      </c>
      <c r="AD100" s="61">
        <v>154768</v>
      </c>
      <c r="AE100" s="65">
        <v>0</v>
      </c>
      <c r="AF100" s="61">
        <v>374379</v>
      </c>
      <c r="AG100" s="66">
        <v>18359</v>
      </c>
      <c r="AH100" s="65">
        <v>0</v>
      </c>
      <c r="AI100" s="66">
        <v>0</v>
      </c>
      <c r="AJ100" s="10"/>
      <c r="AK100" s="89">
        <v>231292</v>
      </c>
      <c r="AL100" s="89">
        <v>392738</v>
      </c>
      <c r="AM100" s="89">
        <v>0</v>
      </c>
      <c r="AN100" s="91">
        <v>0</v>
      </c>
      <c r="AO100" s="93"/>
      <c r="AP100" s="86">
        <v>0.3706424370623207</v>
      </c>
      <c r="AQ100" s="87">
        <v>0.6293575629376793</v>
      </c>
      <c r="AR100" s="87">
        <v>0</v>
      </c>
      <c r="AS100" s="88">
        <v>0</v>
      </c>
      <c r="AT100" s="10"/>
    </row>
    <row r="101" spans="1:46" x14ac:dyDescent="0.25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45970</v>
      </c>
      <c r="H101" s="89">
        <v>5612</v>
      </c>
      <c r="I101" s="89">
        <v>17117</v>
      </c>
      <c r="J101" s="91">
        <v>0</v>
      </c>
      <c r="K101" s="89">
        <v>30601</v>
      </c>
      <c r="L101" s="89">
        <v>36331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25396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22729</v>
      </c>
      <c r="AD101" s="61">
        <v>45970</v>
      </c>
      <c r="AE101" s="65">
        <v>0</v>
      </c>
      <c r="AF101" s="61">
        <v>92328</v>
      </c>
      <c r="AG101" s="66">
        <v>0</v>
      </c>
      <c r="AH101" s="65">
        <v>0</v>
      </c>
      <c r="AI101" s="66">
        <v>0</v>
      </c>
      <c r="AJ101" s="10"/>
      <c r="AK101" s="89">
        <v>68699</v>
      </c>
      <c r="AL101" s="89">
        <v>92328</v>
      </c>
      <c r="AM101" s="89">
        <v>0</v>
      </c>
      <c r="AN101" s="91">
        <v>0</v>
      </c>
      <c r="AO101" s="93"/>
      <c r="AP101" s="86">
        <v>0.42663031665497092</v>
      </c>
      <c r="AQ101" s="87">
        <v>0.57336968334502914</v>
      </c>
      <c r="AR101" s="87">
        <v>0</v>
      </c>
      <c r="AS101" s="88">
        <v>0</v>
      </c>
      <c r="AT101" s="10"/>
    </row>
    <row r="102" spans="1:46" x14ac:dyDescent="0.25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59076</v>
      </c>
      <c r="H102" s="89">
        <v>7213</v>
      </c>
      <c r="I102" s="89">
        <v>21996</v>
      </c>
      <c r="J102" s="91">
        <v>0</v>
      </c>
      <c r="K102" s="89">
        <v>39325</v>
      </c>
      <c r="L102" s="89">
        <v>46687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32636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29209</v>
      </c>
      <c r="AD102" s="61">
        <v>59076</v>
      </c>
      <c r="AE102" s="65">
        <v>0</v>
      </c>
      <c r="AF102" s="61">
        <v>118648</v>
      </c>
      <c r="AG102" s="66">
        <v>0</v>
      </c>
      <c r="AH102" s="65">
        <v>0</v>
      </c>
      <c r="AI102" s="66">
        <v>0</v>
      </c>
      <c r="AJ102" s="10"/>
      <c r="AK102" s="89">
        <v>88285</v>
      </c>
      <c r="AL102" s="89">
        <v>118648</v>
      </c>
      <c r="AM102" s="89">
        <v>0</v>
      </c>
      <c r="AN102" s="91">
        <v>0</v>
      </c>
      <c r="AO102" s="93"/>
      <c r="AP102" s="86">
        <v>0.42663567434870225</v>
      </c>
      <c r="AQ102" s="87">
        <v>0.5733643256512978</v>
      </c>
      <c r="AR102" s="87">
        <v>0</v>
      </c>
      <c r="AS102" s="88">
        <v>0</v>
      </c>
      <c r="AT102" s="10"/>
    </row>
    <row r="103" spans="1:46" x14ac:dyDescent="0.25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38006</v>
      </c>
      <c r="H103" s="89">
        <v>4640</v>
      </c>
      <c r="I103" s="89">
        <v>14150</v>
      </c>
      <c r="J103" s="91">
        <v>0</v>
      </c>
      <c r="K103" s="89">
        <v>25299</v>
      </c>
      <c r="L103" s="89">
        <v>30036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20996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18790</v>
      </c>
      <c r="AD103" s="61">
        <v>38006</v>
      </c>
      <c r="AE103" s="65">
        <v>0</v>
      </c>
      <c r="AF103" s="61">
        <v>76331</v>
      </c>
      <c r="AG103" s="66">
        <v>0</v>
      </c>
      <c r="AH103" s="65">
        <v>0</v>
      </c>
      <c r="AI103" s="66">
        <v>0</v>
      </c>
      <c r="AJ103" s="10"/>
      <c r="AK103" s="89">
        <v>56796</v>
      </c>
      <c r="AL103" s="89">
        <v>76331</v>
      </c>
      <c r="AM103" s="89">
        <v>0</v>
      </c>
      <c r="AN103" s="91">
        <v>0</v>
      </c>
      <c r="AO103" s="93"/>
      <c r="AP103" s="86">
        <v>0.42663021025036246</v>
      </c>
      <c r="AQ103" s="87">
        <v>0.57336978974963759</v>
      </c>
      <c r="AR103" s="87">
        <v>0</v>
      </c>
      <c r="AS103" s="88">
        <v>0</v>
      </c>
      <c r="AT103" s="10"/>
    </row>
    <row r="104" spans="1:46" x14ac:dyDescent="0.25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5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974</v>
      </c>
      <c r="H105" s="89">
        <v>119</v>
      </c>
      <c r="I105" s="89">
        <v>363</v>
      </c>
      <c r="J105" s="91">
        <v>0</v>
      </c>
      <c r="K105" s="89">
        <v>649</v>
      </c>
      <c r="L105" s="89">
        <v>770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539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482</v>
      </c>
      <c r="AD105" s="61">
        <v>974</v>
      </c>
      <c r="AE105" s="65">
        <v>0</v>
      </c>
      <c r="AF105" s="61">
        <v>1958</v>
      </c>
      <c r="AG105" s="66">
        <v>0</v>
      </c>
      <c r="AH105" s="65">
        <v>0</v>
      </c>
      <c r="AI105" s="66">
        <v>0</v>
      </c>
      <c r="AJ105" s="10"/>
      <c r="AK105" s="89">
        <v>1456</v>
      </c>
      <c r="AL105" s="89">
        <v>1958</v>
      </c>
      <c r="AM105" s="89">
        <v>0</v>
      </c>
      <c r="AN105" s="91">
        <v>0</v>
      </c>
      <c r="AO105" s="93"/>
      <c r="AP105" s="86">
        <v>0.42647920328060923</v>
      </c>
      <c r="AQ105" s="87">
        <v>0.57352079671939071</v>
      </c>
      <c r="AR105" s="87">
        <v>0</v>
      </c>
      <c r="AS105" s="88">
        <v>0</v>
      </c>
      <c r="AT105" s="10"/>
    </row>
    <row r="106" spans="1:46" x14ac:dyDescent="0.25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5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5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5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5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5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14637</v>
      </c>
      <c r="F111" s="10"/>
      <c r="G111" s="90">
        <v>17919</v>
      </c>
      <c r="H111" s="89">
        <v>1795</v>
      </c>
      <c r="I111" s="89">
        <v>0</v>
      </c>
      <c r="J111" s="91">
        <v>182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7467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27363</v>
      </c>
      <c r="AB111" s="10"/>
      <c r="AC111" s="61">
        <v>1795</v>
      </c>
      <c r="AD111" s="61">
        <v>18101</v>
      </c>
      <c r="AE111" s="65">
        <v>0</v>
      </c>
      <c r="AF111" s="61">
        <v>0</v>
      </c>
      <c r="AG111" s="66">
        <v>7467</v>
      </c>
      <c r="AH111" s="65">
        <v>0</v>
      </c>
      <c r="AI111" s="66">
        <v>0</v>
      </c>
      <c r="AJ111" s="10"/>
      <c r="AK111" s="89">
        <v>19896</v>
      </c>
      <c r="AL111" s="89">
        <v>7467</v>
      </c>
      <c r="AM111" s="89">
        <v>0</v>
      </c>
      <c r="AN111" s="91">
        <v>0</v>
      </c>
      <c r="AO111" s="93"/>
      <c r="AP111" s="86">
        <v>0.4737142857142857</v>
      </c>
      <c r="AQ111" s="87">
        <v>0.1777857142857143</v>
      </c>
      <c r="AR111" s="87">
        <v>0</v>
      </c>
      <c r="AS111" s="88">
        <v>0</v>
      </c>
      <c r="AT111" s="10"/>
    </row>
    <row r="112" spans="1:46" x14ac:dyDescent="0.25">
      <c r="A112" s="69" t="s">
        <v>166</v>
      </c>
      <c r="B112" s="1" t="s">
        <v>163</v>
      </c>
      <c r="C112" s="10"/>
      <c r="D112" s="89">
        <v>3413</v>
      </c>
      <c r="E112" s="61">
        <f t="shared" si="6"/>
        <v>1193</v>
      </c>
      <c r="F112" s="10"/>
      <c r="G112" s="90">
        <v>1456</v>
      </c>
      <c r="H112" s="89">
        <v>146</v>
      </c>
      <c r="I112" s="89">
        <v>0</v>
      </c>
      <c r="J112" s="91">
        <v>14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604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2220</v>
      </c>
      <c r="AB112" s="10"/>
      <c r="AC112" s="61">
        <v>146</v>
      </c>
      <c r="AD112" s="61">
        <v>1470</v>
      </c>
      <c r="AE112" s="65">
        <v>0</v>
      </c>
      <c r="AF112" s="61">
        <v>0</v>
      </c>
      <c r="AG112" s="66">
        <v>604</v>
      </c>
      <c r="AH112" s="65">
        <v>0</v>
      </c>
      <c r="AI112" s="66">
        <v>0</v>
      </c>
      <c r="AJ112" s="10"/>
      <c r="AK112" s="89">
        <v>1616</v>
      </c>
      <c r="AL112" s="89">
        <v>604</v>
      </c>
      <c r="AM112" s="89">
        <v>0</v>
      </c>
      <c r="AN112" s="91">
        <v>0</v>
      </c>
      <c r="AO112" s="93"/>
      <c r="AP112" s="86">
        <v>0.47348373864635218</v>
      </c>
      <c r="AQ112" s="87">
        <v>0.17697040726633459</v>
      </c>
      <c r="AR112" s="87">
        <v>0</v>
      </c>
      <c r="AS112" s="88">
        <v>0</v>
      </c>
      <c r="AT112" s="10"/>
    </row>
    <row r="113" spans="1:46" x14ac:dyDescent="0.25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20024</v>
      </c>
      <c r="F113" s="10"/>
      <c r="G113" s="90">
        <v>24517</v>
      </c>
      <c r="H113" s="89">
        <v>2458</v>
      </c>
      <c r="I113" s="89">
        <v>0</v>
      </c>
      <c r="J113" s="91">
        <v>251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10215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37441</v>
      </c>
      <c r="AB113" s="10"/>
      <c r="AC113" s="61">
        <v>2458</v>
      </c>
      <c r="AD113" s="61">
        <v>24768</v>
      </c>
      <c r="AE113" s="65">
        <v>0</v>
      </c>
      <c r="AF113" s="61">
        <v>0</v>
      </c>
      <c r="AG113" s="66">
        <v>10215</v>
      </c>
      <c r="AH113" s="65">
        <v>0</v>
      </c>
      <c r="AI113" s="66">
        <v>0</v>
      </c>
      <c r="AJ113" s="10"/>
      <c r="AK113" s="89">
        <v>27226</v>
      </c>
      <c r="AL113" s="89">
        <v>10215</v>
      </c>
      <c r="AM113" s="89">
        <v>0</v>
      </c>
      <c r="AN113" s="91">
        <v>0</v>
      </c>
      <c r="AO113" s="93"/>
      <c r="AP113" s="86">
        <v>0.47378404246062822</v>
      </c>
      <c r="AQ113" s="87">
        <v>0.17776037588097102</v>
      </c>
      <c r="AR113" s="87">
        <v>0</v>
      </c>
      <c r="AS113" s="88">
        <v>0</v>
      </c>
      <c r="AT113" s="10"/>
    </row>
    <row r="114" spans="1:46" x14ac:dyDescent="0.25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23367</v>
      </c>
      <c r="F114" s="10"/>
      <c r="G114" s="90">
        <v>28611</v>
      </c>
      <c r="H114" s="89">
        <v>2868</v>
      </c>
      <c r="I114" s="89">
        <v>0</v>
      </c>
      <c r="J114" s="91">
        <v>292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11924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43695</v>
      </c>
      <c r="AB114" s="10"/>
      <c r="AC114" s="61">
        <v>2868</v>
      </c>
      <c r="AD114" s="61">
        <v>28903</v>
      </c>
      <c r="AE114" s="65">
        <v>0</v>
      </c>
      <c r="AF114" s="61">
        <v>0</v>
      </c>
      <c r="AG114" s="66">
        <v>11924</v>
      </c>
      <c r="AH114" s="65">
        <v>0</v>
      </c>
      <c r="AI114" s="66">
        <v>0</v>
      </c>
      <c r="AJ114" s="10"/>
      <c r="AK114" s="89">
        <v>31771</v>
      </c>
      <c r="AL114" s="89">
        <v>11924</v>
      </c>
      <c r="AM114" s="89">
        <v>0</v>
      </c>
      <c r="AN114" s="91">
        <v>0</v>
      </c>
      <c r="AO114" s="93"/>
      <c r="AP114" s="86">
        <v>0.4737556291193224</v>
      </c>
      <c r="AQ114" s="87">
        <v>0.17780561271659062</v>
      </c>
      <c r="AR114" s="87">
        <v>0</v>
      </c>
      <c r="AS114" s="88">
        <v>0</v>
      </c>
      <c r="AT114" s="10"/>
    </row>
    <row r="115" spans="1:46" x14ac:dyDescent="0.25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18991</v>
      </c>
      <c r="F115" s="10"/>
      <c r="G115" s="90">
        <v>23251</v>
      </c>
      <c r="H115" s="89">
        <v>2330</v>
      </c>
      <c r="I115" s="89">
        <v>0</v>
      </c>
      <c r="J115" s="91">
        <v>237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9689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35507</v>
      </c>
      <c r="AB115" s="10"/>
      <c r="AC115" s="61">
        <v>2330</v>
      </c>
      <c r="AD115" s="61">
        <v>23488</v>
      </c>
      <c r="AE115" s="65">
        <v>0</v>
      </c>
      <c r="AF115" s="61">
        <v>0</v>
      </c>
      <c r="AG115" s="66">
        <v>9689</v>
      </c>
      <c r="AH115" s="65">
        <v>0</v>
      </c>
      <c r="AI115" s="66">
        <v>0</v>
      </c>
      <c r="AJ115" s="10"/>
      <c r="AK115" s="89">
        <v>25818</v>
      </c>
      <c r="AL115" s="89">
        <v>9689</v>
      </c>
      <c r="AM115" s="89">
        <v>0</v>
      </c>
      <c r="AN115" s="91">
        <v>0</v>
      </c>
      <c r="AO115" s="93"/>
      <c r="AP115" s="86">
        <v>0.47374215567543765</v>
      </c>
      <c r="AQ115" s="87">
        <v>0.17778634078314801</v>
      </c>
      <c r="AR115" s="87">
        <v>0</v>
      </c>
      <c r="AS115" s="88">
        <v>0</v>
      </c>
      <c r="AT115" s="10"/>
    </row>
    <row r="116" spans="1:46" x14ac:dyDescent="0.25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5">
      <c r="A117" s="69" t="s">
        <v>172</v>
      </c>
      <c r="B117" s="1" t="s">
        <v>173</v>
      </c>
      <c r="C117" s="10"/>
      <c r="D117" s="89">
        <v>13000</v>
      </c>
      <c r="E117" s="61">
        <f t="shared" si="6"/>
        <v>4698</v>
      </c>
      <c r="F117" s="10"/>
      <c r="G117" s="90">
        <v>5546</v>
      </c>
      <c r="H117" s="89">
        <v>0</v>
      </c>
      <c r="I117" s="89">
        <v>302</v>
      </c>
      <c r="J117" s="91">
        <v>58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2396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8302</v>
      </c>
      <c r="AB117" s="10"/>
      <c r="AC117" s="61">
        <v>302</v>
      </c>
      <c r="AD117" s="61">
        <v>5604</v>
      </c>
      <c r="AE117" s="65">
        <v>0</v>
      </c>
      <c r="AF117" s="61">
        <v>0</v>
      </c>
      <c r="AG117" s="66">
        <v>2396</v>
      </c>
      <c r="AH117" s="65">
        <v>0</v>
      </c>
      <c r="AI117" s="66">
        <v>0</v>
      </c>
      <c r="AJ117" s="10"/>
      <c r="AK117" s="89">
        <v>5906</v>
      </c>
      <c r="AL117" s="89">
        <v>2396</v>
      </c>
      <c r="AM117" s="89">
        <v>0</v>
      </c>
      <c r="AN117" s="91">
        <v>0</v>
      </c>
      <c r="AO117" s="93"/>
      <c r="AP117" s="86">
        <v>0.4543076923076923</v>
      </c>
      <c r="AQ117" s="87">
        <v>0.18430769230769231</v>
      </c>
      <c r="AR117" s="87">
        <v>0</v>
      </c>
      <c r="AS117" s="88">
        <v>0</v>
      </c>
      <c r="AT117" s="10"/>
    </row>
    <row r="118" spans="1:46" x14ac:dyDescent="0.25">
      <c r="A118" s="69" t="s">
        <v>174</v>
      </c>
      <c r="B118" s="1" t="s">
        <v>175</v>
      </c>
      <c r="C118" s="10"/>
      <c r="D118" s="89">
        <v>7281</v>
      </c>
      <c r="E118" s="61">
        <f t="shared" si="6"/>
        <v>3000</v>
      </c>
      <c r="F118" s="10"/>
      <c r="G118" s="90">
        <v>0</v>
      </c>
      <c r="H118" s="89">
        <v>311</v>
      </c>
      <c r="I118" s="89">
        <v>3106</v>
      </c>
      <c r="J118" s="91">
        <v>31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341</v>
      </c>
      <c r="T118" s="89">
        <v>0</v>
      </c>
      <c r="U118" s="91">
        <v>492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4281</v>
      </c>
      <c r="AB118" s="10"/>
      <c r="AC118" s="61">
        <v>3417</v>
      </c>
      <c r="AD118" s="61">
        <v>31</v>
      </c>
      <c r="AE118" s="65">
        <v>0</v>
      </c>
      <c r="AF118" s="61">
        <v>341</v>
      </c>
      <c r="AG118" s="66">
        <v>492</v>
      </c>
      <c r="AH118" s="65">
        <v>0</v>
      </c>
      <c r="AI118" s="66">
        <v>0</v>
      </c>
      <c r="AJ118" s="10"/>
      <c r="AK118" s="89">
        <v>3448</v>
      </c>
      <c r="AL118" s="89">
        <v>833</v>
      </c>
      <c r="AM118" s="89">
        <v>0</v>
      </c>
      <c r="AN118" s="91">
        <v>0</v>
      </c>
      <c r="AO118" s="93"/>
      <c r="AP118" s="86">
        <v>0.4735613239939569</v>
      </c>
      <c r="AQ118" s="87">
        <v>0.11440736162615026</v>
      </c>
      <c r="AR118" s="87">
        <v>0</v>
      </c>
      <c r="AS118" s="88">
        <v>0</v>
      </c>
      <c r="AT118" s="10"/>
    </row>
    <row r="119" spans="1:46" x14ac:dyDescent="0.25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5006</v>
      </c>
      <c r="F119" s="10"/>
      <c r="G119" s="90">
        <v>0</v>
      </c>
      <c r="H119" s="89">
        <v>519</v>
      </c>
      <c r="I119" s="89">
        <v>5186</v>
      </c>
      <c r="J119" s="91">
        <v>52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570</v>
      </c>
      <c r="T119" s="89">
        <v>0</v>
      </c>
      <c r="U119" s="91">
        <v>823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7150</v>
      </c>
      <c r="AB119" s="10"/>
      <c r="AC119" s="61">
        <v>5705</v>
      </c>
      <c r="AD119" s="61">
        <v>52</v>
      </c>
      <c r="AE119" s="65">
        <v>0</v>
      </c>
      <c r="AF119" s="61">
        <v>570</v>
      </c>
      <c r="AG119" s="66">
        <v>823</v>
      </c>
      <c r="AH119" s="65">
        <v>0</v>
      </c>
      <c r="AI119" s="66">
        <v>0</v>
      </c>
      <c r="AJ119" s="10"/>
      <c r="AK119" s="89">
        <v>5757</v>
      </c>
      <c r="AL119" s="89">
        <v>1393</v>
      </c>
      <c r="AM119" s="89">
        <v>0</v>
      </c>
      <c r="AN119" s="91">
        <v>0</v>
      </c>
      <c r="AO119" s="93"/>
      <c r="AP119" s="86">
        <v>0.47359328726554789</v>
      </c>
      <c r="AQ119" s="87">
        <v>0.11459361632115828</v>
      </c>
      <c r="AR119" s="87">
        <v>0</v>
      </c>
      <c r="AS119" s="88">
        <v>0</v>
      </c>
      <c r="AT119" s="10"/>
    </row>
    <row r="120" spans="1:46" x14ac:dyDescent="0.25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5">
      <c r="A121" s="69" t="s">
        <v>179</v>
      </c>
      <c r="B121" s="1" t="s">
        <v>178</v>
      </c>
      <c r="C121" s="10"/>
      <c r="D121" s="89">
        <v>236</v>
      </c>
      <c r="E121" s="61">
        <f t="shared" si="6"/>
        <v>88</v>
      </c>
      <c r="F121" s="10"/>
      <c r="G121" s="90">
        <v>100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43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148</v>
      </c>
      <c r="AB121" s="10"/>
      <c r="AC121" s="61">
        <v>5</v>
      </c>
      <c r="AD121" s="61">
        <v>100</v>
      </c>
      <c r="AE121" s="65">
        <v>0</v>
      </c>
      <c r="AF121" s="61">
        <v>0</v>
      </c>
      <c r="AG121" s="66">
        <v>43</v>
      </c>
      <c r="AH121" s="65">
        <v>0</v>
      </c>
      <c r="AI121" s="66">
        <v>0</v>
      </c>
      <c r="AJ121" s="10"/>
      <c r="AK121" s="89">
        <v>105</v>
      </c>
      <c r="AL121" s="89">
        <v>43</v>
      </c>
      <c r="AM121" s="89">
        <v>0</v>
      </c>
      <c r="AN121" s="91">
        <v>0</v>
      </c>
      <c r="AO121" s="93"/>
      <c r="AP121" s="86">
        <v>0.44491525423728812</v>
      </c>
      <c r="AQ121" s="87">
        <v>0.18220338983050846</v>
      </c>
      <c r="AR121" s="87">
        <v>0</v>
      </c>
      <c r="AS121" s="88">
        <v>0</v>
      </c>
      <c r="AT121" s="10"/>
    </row>
    <row r="122" spans="1:46" x14ac:dyDescent="0.25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22137</v>
      </c>
      <c r="F122" s="10"/>
      <c r="G122" s="90">
        <v>27106</v>
      </c>
      <c r="H122" s="89">
        <v>2716</v>
      </c>
      <c r="I122" s="89">
        <v>0</v>
      </c>
      <c r="J122" s="91">
        <v>277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11296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41395</v>
      </c>
      <c r="AB122" s="10"/>
      <c r="AC122" s="61">
        <v>2716</v>
      </c>
      <c r="AD122" s="61">
        <v>27383</v>
      </c>
      <c r="AE122" s="65">
        <v>0</v>
      </c>
      <c r="AF122" s="61">
        <v>0</v>
      </c>
      <c r="AG122" s="66">
        <v>11296</v>
      </c>
      <c r="AH122" s="65">
        <v>0</v>
      </c>
      <c r="AI122" s="66">
        <v>0</v>
      </c>
      <c r="AJ122" s="10"/>
      <c r="AK122" s="89">
        <v>30099</v>
      </c>
      <c r="AL122" s="89">
        <v>11296</v>
      </c>
      <c r="AM122" s="89">
        <v>0</v>
      </c>
      <c r="AN122" s="91">
        <v>0</v>
      </c>
      <c r="AO122" s="93"/>
      <c r="AP122" s="86">
        <v>0.47376125417112636</v>
      </c>
      <c r="AQ122" s="87">
        <v>0.17780016369703455</v>
      </c>
      <c r="AR122" s="87">
        <v>0</v>
      </c>
      <c r="AS122" s="88">
        <v>0</v>
      </c>
      <c r="AT122" s="10"/>
    </row>
    <row r="123" spans="1:46" x14ac:dyDescent="0.25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13260</v>
      </c>
      <c r="F123" s="10"/>
      <c r="G123" s="90">
        <v>16234</v>
      </c>
      <c r="H123" s="89">
        <v>1627</v>
      </c>
      <c r="I123" s="89">
        <v>0</v>
      </c>
      <c r="J123" s="91">
        <v>166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6766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24793</v>
      </c>
      <c r="AB123" s="10"/>
      <c r="AC123" s="61">
        <v>1627</v>
      </c>
      <c r="AD123" s="61">
        <v>16400</v>
      </c>
      <c r="AE123" s="65">
        <v>0</v>
      </c>
      <c r="AF123" s="61">
        <v>0</v>
      </c>
      <c r="AG123" s="66">
        <v>6766</v>
      </c>
      <c r="AH123" s="65">
        <v>0</v>
      </c>
      <c r="AI123" s="66">
        <v>0</v>
      </c>
      <c r="AJ123" s="10"/>
      <c r="AK123" s="89">
        <v>18027</v>
      </c>
      <c r="AL123" s="89">
        <v>6766</v>
      </c>
      <c r="AM123" s="89">
        <v>0</v>
      </c>
      <c r="AN123" s="91">
        <v>0</v>
      </c>
      <c r="AO123" s="93"/>
      <c r="AP123" s="86">
        <v>0.47373400257535542</v>
      </c>
      <c r="AQ123" s="87">
        <v>0.177804640895593</v>
      </c>
      <c r="AR123" s="87">
        <v>0</v>
      </c>
      <c r="AS123" s="88">
        <v>0</v>
      </c>
      <c r="AT123" s="10"/>
    </row>
    <row r="124" spans="1:46" x14ac:dyDescent="0.25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5">
      <c r="A125" s="69"/>
      <c r="B125" s="71" t="s">
        <v>42</v>
      </c>
      <c r="C125" s="10"/>
      <c r="D125" s="94">
        <f>SUM(D24:D124)</f>
        <v>3208310</v>
      </c>
      <c r="E125" s="94">
        <f>SUM(E24:E124)</f>
        <v>470178</v>
      </c>
      <c r="F125" s="10"/>
      <c r="G125" s="95">
        <f t="shared" ref="G125:Y125" si="7">SUM(G24:G124)</f>
        <v>889123</v>
      </c>
      <c r="H125" s="94">
        <f t="shared" si="7"/>
        <v>72552</v>
      </c>
      <c r="I125" s="94">
        <f t="shared" si="7"/>
        <v>166443</v>
      </c>
      <c r="J125" s="96">
        <f t="shared" si="7"/>
        <v>10432</v>
      </c>
      <c r="K125" s="94">
        <f t="shared" si="7"/>
        <v>586877</v>
      </c>
      <c r="L125" s="94">
        <f t="shared" si="7"/>
        <v>349912</v>
      </c>
      <c r="M125" s="94">
        <f t="shared" si="7"/>
        <v>0</v>
      </c>
      <c r="N125" s="94">
        <f t="shared" si="7"/>
        <v>0</v>
      </c>
      <c r="O125" s="94">
        <f t="shared" si="7"/>
        <v>283</v>
      </c>
      <c r="P125" s="94">
        <f t="shared" si="7"/>
        <v>13828</v>
      </c>
      <c r="Q125" s="94">
        <f t="shared" si="7"/>
        <v>11418</v>
      </c>
      <c r="R125" s="94">
        <f t="shared" si="7"/>
        <v>0</v>
      </c>
      <c r="S125" s="94">
        <f t="shared" si="7"/>
        <v>218783</v>
      </c>
      <c r="T125" s="94">
        <f t="shared" si="7"/>
        <v>1601</v>
      </c>
      <c r="U125" s="96">
        <f t="shared" si="7"/>
        <v>416880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2738132</v>
      </c>
      <c r="AB125" s="10"/>
      <c r="AC125" s="94">
        <f t="shared" ref="AC125:AI125" si="8">SUM(AC24:AC124)</f>
        <v>238995</v>
      </c>
      <c r="AD125" s="94">
        <f t="shared" si="8"/>
        <v>899555</v>
      </c>
      <c r="AE125" s="95">
        <f t="shared" si="8"/>
        <v>0</v>
      </c>
      <c r="AF125" s="94">
        <f t="shared" si="8"/>
        <v>1181101</v>
      </c>
      <c r="AG125" s="96">
        <f t="shared" si="8"/>
        <v>418481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1138550</v>
      </c>
      <c r="AL125" s="94">
        <f>SUM(AL24:AL124)</f>
        <v>1599582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5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5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5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5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1143</v>
      </c>
      <c r="I129" s="89">
        <v>9478</v>
      </c>
      <c r="J129" s="91">
        <v>116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14838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10621</v>
      </c>
      <c r="AD129" s="61">
        <v>116</v>
      </c>
      <c r="AE129" s="65">
        <v>0</v>
      </c>
      <c r="AF129" s="61">
        <v>0</v>
      </c>
      <c r="AG129" s="66">
        <v>14838</v>
      </c>
      <c r="AH129" s="65">
        <v>0</v>
      </c>
      <c r="AI129" s="66">
        <v>0</v>
      </c>
      <c r="AJ129" s="10"/>
      <c r="AK129" s="89">
        <v>10737</v>
      </c>
      <c r="AL129" s="89">
        <v>14838</v>
      </c>
      <c r="AM129" s="89">
        <v>0</v>
      </c>
      <c r="AN129" s="91">
        <v>0</v>
      </c>
      <c r="AO129" s="93"/>
      <c r="AP129" s="86">
        <v>0.41982404692082109</v>
      </c>
      <c r="AQ129" s="87">
        <v>0.58017595307917891</v>
      </c>
      <c r="AR129" s="87">
        <v>0</v>
      </c>
      <c r="AS129" s="88">
        <v>0</v>
      </c>
      <c r="AT129" s="10"/>
    </row>
    <row r="130" spans="1:46" x14ac:dyDescent="0.25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5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5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17061</v>
      </c>
      <c r="H132" s="89">
        <v>0</v>
      </c>
      <c r="I132" s="89">
        <v>1119</v>
      </c>
      <c r="J132" s="91">
        <v>218</v>
      </c>
      <c r="K132" s="89">
        <v>0</v>
      </c>
      <c r="L132" s="89">
        <v>7128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20509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1119</v>
      </c>
      <c r="AD132" s="61">
        <v>17279</v>
      </c>
      <c r="AE132" s="65">
        <v>0</v>
      </c>
      <c r="AF132" s="61">
        <v>7128</v>
      </c>
      <c r="AG132" s="66">
        <v>20509</v>
      </c>
      <c r="AH132" s="65">
        <v>0</v>
      </c>
      <c r="AI132" s="66">
        <v>0</v>
      </c>
      <c r="AJ132" s="10"/>
      <c r="AK132" s="89">
        <v>18398</v>
      </c>
      <c r="AL132" s="89">
        <v>27637</v>
      </c>
      <c r="AM132" s="89">
        <v>0</v>
      </c>
      <c r="AN132" s="91">
        <v>0</v>
      </c>
      <c r="AO132" s="93"/>
      <c r="AP132" s="86">
        <v>0.39965243836211578</v>
      </c>
      <c r="AQ132" s="87">
        <v>0.60034756163788416</v>
      </c>
      <c r="AR132" s="87">
        <v>0</v>
      </c>
      <c r="AS132" s="88">
        <v>0</v>
      </c>
      <c r="AT132" s="10"/>
    </row>
    <row r="133" spans="1:46" x14ac:dyDescent="0.25">
      <c r="A133" s="69" t="s">
        <v>193</v>
      </c>
      <c r="B133" s="1" t="s">
        <v>194</v>
      </c>
      <c r="C133" s="10"/>
      <c r="D133" s="89">
        <v>7000</v>
      </c>
      <c r="E133" s="61">
        <f t="shared" si="9"/>
        <v>2989</v>
      </c>
      <c r="F133" s="10"/>
      <c r="G133" s="90">
        <v>2987</v>
      </c>
      <c r="H133" s="89">
        <v>0</v>
      </c>
      <c r="I133" s="89">
        <v>162</v>
      </c>
      <c r="J133" s="91">
        <v>31</v>
      </c>
      <c r="K133" s="89">
        <v>340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4011</v>
      </c>
      <c r="AB133" s="10"/>
      <c r="AC133" s="61">
        <v>162</v>
      </c>
      <c r="AD133" s="61">
        <v>3018</v>
      </c>
      <c r="AE133" s="65">
        <v>0</v>
      </c>
      <c r="AF133" s="61">
        <v>340</v>
      </c>
      <c r="AG133" s="66">
        <v>491</v>
      </c>
      <c r="AH133" s="65">
        <v>0</v>
      </c>
      <c r="AI133" s="66">
        <v>0</v>
      </c>
      <c r="AJ133" s="10"/>
      <c r="AK133" s="89">
        <v>3180</v>
      </c>
      <c r="AL133" s="89">
        <v>831</v>
      </c>
      <c r="AM133" s="89">
        <v>0</v>
      </c>
      <c r="AN133" s="91">
        <v>0</v>
      </c>
      <c r="AO133" s="93"/>
      <c r="AP133" s="86">
        <v>0.45428571428571429</v>
      </c>
      <c r="AQ133" s="87">
        <v>0.11871428571428572</v>
      </c>
      <c r="AR133" s="87">
        <v>0</v>
      </c>
      <c r="AS133" s="88">
        <v>0</v>
      </c>
      <c r="AT133" s="10"/>
    </row>
    <row r="134" spans="1:46" x14ac:dyDescent="0.25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6113</v>
      </c>
      <c r="H134" s="89">
        <v>0</v>
      </c>
      <c r="I134" s="89">
        <v>401</v>
      </c>
      <c r="J134" s="91">
        <v>78</v>
      </c>
      <c r="K134" s="89">
        <v>0</v>
      </c>
      <c r="L134" s="89">
        <v>2554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7349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401</v>
      </c>
      <c r="AD134" s="61">
        <v>6191</v>
      </c>
      <c r="AE134" s="65">
        <v>0</v>
      </c>
      <c r="AF134" s="61">
        <v>2554</v>
      </c>
      <c r="AG134" s="66">
        <v>7349</v>
      </c>
      <c r="AH134" s="65">
        <v>0</v>
      </c>
      <c r="AI134" s="66">
        <v>0</v>
      </c>
      <c r="AJ134" s="10"/>
      <c r="AK134" s="89">
        <v>6592</v>
      </c>
      <c r="AL134" s="89">
        <v>9903</v>
      </c>
      <c r="AM134" s="89">
        <v>0</v>
      </c>
      <c r="AN134" s="91">
        <v>0</v>
      </c>
      <c r="AO134" s="93"/>
      <c r="AP134" s="86">
        <v>0.39963625341012426</v>
      </c>
      <c r="AQ134" s="87">
        <v>0.60036374658987568</v>
      </c>
      <c r="AR134" s="87">
        <v>0</v>
      </c>
      <c r="AS134" s="88">
        <v>0</v>
      </c>
      <c r="AT134" s="10"/>
    </row>
    <row r="135" spans="1:46" x14ac:dyDescent="0.25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5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5">
      <c r="A137" s="69" t="s">
        <v>199</v>
      </c>
      <c r="B137" s="1" t="s">
        <v>108</v>
      </c>
      <c r="C137" s="10"/>
      <c r="D137" s="89">
        <v>40920</v>
      </c>
      <c r="E137" s="61">
        <f t="shared" si="9"/>
        <v>6794</v>
      </c>
      <c r="F137" s="10"/>
      <c r="G137" s="90">
        <v>15166</v>
      </c>
      <c r="H137" s="89">
        <v>0</v>
      </c>
      <c r="I137" s="89">
        <v>994</v>
      </c>
      <c r="J137" s="91">
        <v>0</v>
      </c>
      <c r="K137" s="89">
        <v>5796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12170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34126</v>
      </c>
      <c r="AB137" s="10"/>
      <c r="AC137" s="61">
        <v>994</v>
      </c>
      <c r="AD137" s="61">
        <v>15166</v>
      </c>
      <c r="AE137" s="65">
        <v>0</v>
      </c>
      <c r="AF137" s="61">
        <v>5796</v>
      </c>
      <c r="AG137" s="66">
        <v>12170</v>
      </c>
      <c r="AH137" s="65">
        <v>0</v>
      </c>
      <c r="AI137" s="66">
        <v>0</v>
      </c>
      <c r="AJ137" s="10"/>
      <c r="AK137" s="89">
        <v>16160</v>
      </c>
      <c r="AL137" s="89">
        <v>17966</v>
      </c>
      <c r="AM137" s="89">
        <v>0</v>
      </c>
      <c r="AN137" s="91">
        <v>0</v>
      </c>
      <c r="AO137" s="93"/>
      <c r="AP137" s="86">
        <v>0.39491691104594329</v>
      </c>
      <c r="AQ137" s="87">
        <v>0.43905180840664709</v>
      </c>
      <c r="AR137" s="87">
        <v>0</v>
      </c>
      <c r="AS137" s="88">
        <v>0</v>
      </c>
      <c r="AT137" s="10"/>
    </row>
    <row r="138" spans="1:46" x14ac:dyDescent="0.25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3399</v>
      </c>
      <c r="F138" s="10"/>
      <c r="G138" s="90">
        <v>7582</v>
      </c>
      <c r="H138" s="89">
        <v>0</v>
      </c>
      <c r="I138" s="89">
        <v>496</v>
      </c>
      <c r="J138" s="91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2898</v>
      </c>
      <c r="R138" s="89">
        <v>0</v>
      </c>
      <c r="S138" s="89">
        <v>0</v>
      </c>
      <c r="T138" s="89">
        <v>0</v>
      </c>
      <c r="U138" s="91">
        <v>6085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17061</v>
      </c>
      <c r="AB138" s="10"/>
      <c r="AC138" s="61">
        <v>496</v>
      </c>
      <c r="AD138" s="61">
        <v>7582</v>
      </c>
      <c r="AE138" s="65">
        <v>0</v>
      </c>
      <c r="AF138" s="61">
        <v>2898</v>
      </c>
      <c r="AG138" s="66">
        <v>6085</v>
      </c>
      <c r="AH138" s="65">
        <v>0</v>
      </c>
      <c r="AI138" s="66">
        <v>0</v>
      </c>
      <c r="AJ138" s="10"/>
      <c r="AK138" s="89">
        <v>8078</v>
      </c>
      <c r="AL138" s="89">
        <v>8983</v>
      </c>
      <c r="AM138" s="89">
        <v>0</v>
      </c>
      <c r="AN138" s="91">
        <v>0</v>
      </c>
      <c r="AO138" s="93"/>
      <c r="AP138" s="86">
        <v>0.39481915933528838</v>
      </c>
      <c r="AQ138" s="87">
        <v>0.43905180840664709</v>
      </c>
      <c r="AR138" s="87">
        <v>0</v>
      </c>
      <c r="AS138" s="88">
        <v>0</v>
      </c>
      <c r="AT138" s="10"/>
    </row>
    <row r="139" spans="1:46" x14ac:dyDescent="0.25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5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5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5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5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5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5">
      <c r="A145" s="69" t="s">
        <v>195</v>
      </c>
      <c r="B145" s="1" t="s">
        <v>31</v>
      </c>
      <c r="C145" s="10"/>
      <c r="D145" s="89">
        <v>30690</v>
      </c>
      <c r="E145" s="61">
        <f t="shared" si="9"/>
        <v>1980</v>
      </c>
      <c r="F145" s="10"/>
      <c r="G145" s="90">
        <v>11358</v>
      </c>
      <c r="H145" s="89">
        <v>579</v>
      </c>
      <c r="I145" s="89">
        <v>774</v>
      </c>
      <c r="J145" s="91">
        <v>598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15401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28710</v>
      </c>
      <c r="AB145" s="10"/>
      <c r="AC145" s="61">
        <v>1353</v>
      </c>
      <c r="AD145" s="61">
        <v>11956</v>
      </c>
      <c r="AE145" s="65">
        <v>0</v>
      </c>
      <c r="AF145" s="61">
        <v>0</v>
      </c>
      <c r="AG145" s="66">
        <v>15401</v>
      </c>
      <c r="AH145" s="65">
        <v>0</v>
      </c>
      <c r="AI145" s="66">
        <v>0</v>
      </c>
      <c r="AJ145" s="10"/>
      <c r="AK145" s="89">
        <v>13309</v>
      </c>
      <c r="AL145" s="89">
        <v>15401</v>
      </c>
      <c r="AM145" s="89">
        <v>0</v>
      </c>
      <c r="AN145" s="91">
        <v>0</v>
      </c>
      <c r="AO145" s="93"/>
      <c r="AP145" s="86">
        <v>0.43365917236884977</v>
      </c>
      <c r="AQ145" s="87">
        <v>0.50182469859889212</v>
      </c>
      <c r="AR145" s="87">
        <v>0</v>
      </c>
      <c r="AS145" s="88">
        <v>0</v>
      </c>
      <c r="AT145" s="10"/>
    </row>
    <row r="146" spans="1:46" x14ac:dyDescent="0.25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18531</v>
      </c>
      <c r="H146" s="89">
        <v>0</v>
      </c>
      <c r="I146" s="89">
        <v>1215</v>
      </c>
      <c r="J146" s="91">
        <v>237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30017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1215</v>
      </c>
      <c r="AD146" s="61">
        <v>18768</v>
      </c>
      <c r="AE146" s="65">
        <v>0</v>
      </c>
      <c r="AF146" s="61">
        <v>0</v>
      </c>
      <c r="AG146" s="66">
        <v>30017</v>
      </c>
      <c r="AH146" s="65">
        <v>0</v>
      </c>
      <c r="AI146" s="66">
        <v>0</v>
      </c>
      <c r="AJ146" s="10"/>
      <c r="AK146" s="89">
        <v>19983</v>
      </c>
      <c r="AL146" s="89">
        <v>30017</v>
      </c>
      <c r="AM146" s="89">
        <v>0</v>
      </c>
      <c r="AN146" s="91">
        <v>0</v>
      </c>
      <c r="AO146" s="93"/>
      <c r="AP146" s="86">
        <v>0.39966000000000002</v>
      </c>
      <c r="AQ146" s="87">
        <v>0.60033999999999998</v>
      </c>
      <c r="AR146" s="87">
        <v>0</v>
      </c>
      <c r="AS146" s="88">
        <v>0</v>
      </c>
      <c r="AT146" s="10"/>
    </row>
    <row r="147" spans="1:46" x14ac:dyDescent="0.25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9478</v>
      </c>
      <c r="H147" s="89">
        <v>1143</v>
      </c>
      <c r="I147" s="89">
        <v>0</v>
      </c>
      <c r="J147" s="91">
        <v>0</v>
      </c>
      <c r="K147" s="89">
        <v>3500</v>
      </c>
      <c r="L147" s="89">
        <v>0</v>
      </c>
      <c r="M147" s="89">
        <v>0</v>
      </c>
      <c r="N147" s="89">
        <v>0</v>
      </c>
      <c r="O147" s="89">
        <v>2954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8500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1143</v>
      </c>
      <c r="AD147" s="61">
        <v>9478</v>
      </c>
      <c r="AE147" s="65">
        <v>0</v>
      </c>
      <c r="AF147" s="61">
        <v>6454</v>
      </c>
      <c r="AG147" s="66">
        <v>8500</v>
      </c>
      <c r="AH147" s="65">
        <v>0</v>
      </c>
      <c r="AI147" s="66">
        <v>0</v>
      </c>
      <c r="AJ147" s="10"/>
      <c r="AK147" s="89">
        <v>10621</v>
      </c>
      <c r="AL147" s="89">
        <v>14954</v>
      </c>
      <c r="AM147" s="89">
        <v>0</v>
      </c>
      <c r="AN147" s="91">
        <v>0</v>
      </c>
      <c r="AO147" s="93"/>
      <c r="AP147" s="86">
        <v>0.41528836754643206</v>
      </c>
      <c r="AQ147" s="87">
        <v>0.58471163245356794</v>
      </c>
      <c r="AR147" s="87">
        <v>0</v>
      </c>
      <c r="AS147" s="88">
        <v>0</v>
      </c>
      <c r="AT147" s="10"/>
    </row>
    <row r="148" spans="1:46" x14ac:dyDescent="0.25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2643</v>
      </c>
      <c r="F148" s="10"/>
      <c r="G148" s="90">
        <v>4548</v>
      </c>
      <c r="H148" s="89">
        <v>0</v>
      </c>
      <c r="I148" s="89">
        <v>297</v>
      </c>
      <c r="J148" s="91">
        <v>58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4730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9633</v>
      </c>
      <c r="AB148" s="10"/>
      <c r="AC148" s="61">
        <v>297</v>
      </c>
      <c r="AD148" s="61">
        <v>4606</v>
      </c>
      <c r="AE148" s="65">
        <v>0</v>
      </c>
      <c r="AF148" s="61">
        <v>0</v>
      </c>
      <c r="AG148" s="66">
        <v>4730</v>
      </c>
      <c r="AH148" s="65">
        <v>0</v>
      </c>
      <c r="AI148" s="66">
        <v>0</v>
      </c>
      <c r="AJ148" s="10"/>
      <c r="AK148" s="89">
        <v>4903</v>
      </c>
      <c r="AL148" s="89">
        <v>4730</v>
      </c>
      <c r="AM148" s="89">
        <v>0</v>
      </c>
      <c r="AN148" s="91">
        <v>0</v>
      </c>
      <c r="AO148" s="93"/>
      <c r="AP148" s="86">
        <v>0.39939719778429456</v>
      </c>
      <c r="AQ148" s="87">
        <v>0.38530465949820786</v>
      </c>
      <c r="AR148" s="87">
        <v>0</v>
      </c>
      <c r="AS148" s="88">
        <v>0</v>
      </c>
      <c r="AT148" s="10"/>
    </row>
    <row r="149" spans="1:46" x14ac:dyDescent="0.25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5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63838</v>
      </c>
      <c r="F150" s="10"/>
      <c r="G150" s="90">
        <v>75402</v>
      </c>
      <c r="H150" s="89">
        <v>0</v>
      </c>
      <c r="I150" s="89">
        <v>4109</v>
      </c>
      <c r="J150" s="91">
        <v>800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32582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112893</v>
      </c>
      <c r="AB150" s="10"/>
      <c r="AC150" s="61">
        <v>4109</v>
      </c>
      <c r="AD150" s="61">
        <v>76202</v>
      </c>
      <c r="AE150" s="65">
        <v>0</v>
      </c>
      <c r="AF150" s="61">
        <v>0</v>
      </c>
      <c r="AG150" s="66">
        <v>32582</v>
      </c>
      <c r="AH150" s="65">
        <v>0</v>
      </c>
      <c r="AI150" s="66">
        <v>0</v>
      </c>
      <c r="AJ150" s="10"/>
      <c r="AK150" s="89">
        <v>80311</v>
      </c>
      <c r="AL150" s="89">
        <v>32582</v>
      </c>
      <c r="AM150" s="89">
        <v>0</v>
      </c>
      <c r="AN150" s="91">
        <v>0</v>
      </c>
      <c r="AO150" s="93"/>
      <c r="AP150" s="86">
        <v>0.45442508671370613</v>
      </c>
      <c r="AQ150" s="87">
        <v>0.18435928048842593</v>
      </c>
      <c r="AR150" s="87">
        <v>0</v>
      </c>
      <c r="AS150" s="88">
        <v>0</v>
      </c>
      <c r="AT150" s="10"/>
    </row>
    <row r="151" spans="1:46" x14ac:dyDescent="0.25">
      <c r="A151" s="69" t="s">
        <v>196</v>
      </c>
      <c r="B151" s="1" t="s">
        <v>197</v>
      </c>
      <c r="C151" s="10"/>
      <c r="D151" s="89">
        <v>1490</v>
      </c>
      <c r="E151" s="61">
        <f t="shared" si="9"/>
        <v>87</v>
      </c>
      <c r="F151" s="10"/>
      <c r="G151" s="90">
        <v>546</v>
      </c>
      <c r="H151" s="89">
        <v>24</v>
      </c>
      <c r="I151" s="89">
        <v>34</v>
      </c>
      <c r="J151" s="91">
        <v>27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772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1403</v>
      </c>
      <c r="AB151" s="10"/>
      <c r="AC151" s="61">
        <v>58</v>
      </c>
      <c r="AD151" s="61">
        <v>573</v>
      </c>
      <c r="AE151" s="65">
        <v>0</v>
      </c>
      <c r="AF151" s="61">
        <v>0</v>
      </c>
      <c r="AG151" s="66">
        <v>772</v>
      </c>
      <c r="AH151" s="65">
        <v>0</v>
      </c>
      <c r="AI151" s="66">
        <v>0</v>
      </c>
      <c r="AJ151" s="10"/>
      <c r="AK151" s="89">
        <v>631</v>
      </c>
      <c r="AL151" s="89">
        <v>772</v>
      </c>
      <c r="AM151" s="89">
        <v>0</v>
      </c>
      <c r="AN151" s="91">
        <v>0</v>
      </c>
      <c r="AO151" s="93"/>
      <c r="AP151" s="86">
        <v>0.42348993288590603</v>
      </c>
      <c r="AQ151" s="87">
        <v>0.51812080536912752</v>
      </c>
      <c r="AR151" s="87">
        <v>0</v>
      </c>
      <c r="AS151" s="88">
        <v>0</v>
      </c>
      <c r="AT151" s="10"/>
    </row>
    <row r="152" spans="1:46" x14ac:dyDescent="0.25">
      <c r="A152" s="69"/>
      <c r="B152" s="71" t="s">
        <v>42</v>
      </c>
      <c r="C152" s="10"/>
      <c r="D152" s="94">
        <f>SUM(D128:D151)</f>
        <v>908459</v>
      </c>
      <c r="E152" s="94">
        <f>SUM(E128:E151)</f>
        <v>81730</v>
      </c>
      <c r="F152" s="10"/>
      <c r="G152" s="95">
        <f t="shared" ref="G152:Y152" si="10">SUM(G128:G151)</f>
        <v>311996</v>
      </c>
      <c r="H152" s="94">
        <f t="shared" si="10"/>
        <v>2889</v>
      </c>
      <c r="I152" s="94">
        <f t="shared" si="10"/>
        <v>253854</v>
      </c>
      <c r="J152" s="96">
        <f t="shared" si="10"/>
        <v>2163</v>
      </c>
      <c r="K152" s="94">
        <f t="shared" si="10"/>
        <v>17861</v>
      </c>
      <c r="L152" s="94">
        <f t="shared" si="10"/>
        <v>49682</v>
      </c>
      <c r="M152" s="94">
        <f t="shared" si="10"/>
        <v>0</v>
      </c>
      <c r="N152" s="94">
        <f t="shared" si="10"/>
        <v>0</v>
      </c>
      <c r="O152" s="94">
        <f t="shared" si="10"/>
        <v>2954</v>
      </c>
      <c r="P152" s="94">
        <f t="shared" si="10"/>
        <v>0</v>
      </c>
      <c r="Q152" s="94">
        <f t="shared" si="10"/>
        <v>2898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164249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826729</v>
      </c>
      <c r="AB152" s="10"/>
      <c r="AC152" s="94">
        <f t="shared" ref="AC152:AI152" si="11">SUM(AC128:AC151)</f>
        <v>256743</v>
      </c>
      <c r="AD152" s="94">
        <f t="shared" si="11"/>
        <v>314159</v>
      </c>
      <c r="AE152" s="95">
        <f t="shared" si="11"/>
        <v>7388</v>
      </c>
      <c r="AF152" s="94">
        <f t="shared" si="11"/>
        <v>84190</v>
      </c>
      <c r="AG152" s="96">
        <f t="shared" si="11"/>
        <v>164249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570902</v>
      </c>
      <c r="AL152" s="94">
        <f>SUM(AL128:AL151)</f>
        <v>255827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5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5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5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5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5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5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5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5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5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5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5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5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5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5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5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5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5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5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5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5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5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5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5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5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5">
      <c r="A177" s="69" t="s">
        <v>267</v>
      </c>
      <c r="B177" s="1" t="s">
        <v>268</v>
      </c>
      <c r="C177" s="10"/>
      <c r="D177" s="89">
        <v>3000</v>
      </c>
      <c r="E177" s="61">
        <f t="shared" si="12"/>
        <v>0</v>
      </c>
      <c r="F177" s="10"/>
      <c r="G177" s="90">
        <v>0</v>
      </c>
      <c r="H177" s="89">
        <v>2993</v>
      </c>
      <c r="I177" s="89">
        <v>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3000</v>
      </c>
      <c r="AB177" s="10"/>
      <c r="AC177" s="61">
        <v>3000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3000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5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5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5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5">
      <c r="A181" s="69"/>
      <c r="B181" s="71" t="s">
        <v>275</v>
      </c>
      <c r="C181" s="10"/>
      <c r="D181" s="94">
        <f>SUM(D155:D180)</f>
        <v>46982</v>
      </c>
      <c r="E181" s="94">
        <f>SUM(E155:E180)</f>
        <v>415</v>
      </c>
      <c r="F181" s="10"/>
      <c r="G181" s="95">
        <f t="shared" ref="G181:Y181" si="13">SUM(G155:G180)</f>
        <v>24511</v>
      </c>
      <c r="H181" s="94">
        <f t="shared" si="13"/>
        <v>17829</v>
      </c>
      <c r="I181" s="94">
        <f t="shared" si="13"/>
        <v>1010</v>
      </c>
      <c r="J181" s="96">
        <f t="shared" si="13"/>
        <v>0</v>
      </c>
      <c r="K181" s="94">
        <f t="shared" si="13"/>
        <v>2208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46567</v>
      </c>
      <c r="AB181" s="10"/>
      <c r="AC181" s="94">
        <f t="shared" ref="AC181:AI181" si="14">SUM(AC155:AC180)</f>
        <v>18839</v>
      </c>
      <c r="AD181" s="94">
        <f t="shared" si="14"/>
        <v>24511</v>
      </c>
      <c r="AE181" s="95">
        <f t="shared" si="14"/>
        <v>101</v>
      </c>
      <c r="AF181" s="94">
        <f t="shared" si="14"/>
        <v>2409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43350</v>
      </c>
      <c r="AL181" s="94">
        <f>SUM(AL155:AL180)</f>
        <v>3217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5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5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5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18521</v>
      </c>
      <c r="F184" s="10"/>
      <c r="G184" s="90">
        <v>17267</v>
      </c>
      <c r="H184" s="89">
        <v>0</v>
      </c>
      <c r="I184" s="89">
        <v>1132</v>
      </c>
      <c r="J184" s="91">
        <v>221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9449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28069</v>
      </c>
      <c r="AB184" s="10"/>
      <c r="AC184" s="61">
        <v>1132</v>
      </c>
      <c r="AD184" s="61">
        <v>17488</v>
      </c>
      <c r="AE184" s="65">
        <v>0</v>
      </c>
      <c r="AF184" s="61">
        <v>0</v>
      </c>
      <c r="AG184" s="66">
        <v>9449</v>
      </c>
      <c r="AH184" s="65">
        <v>0</v>
      </c>
      <c r="AI184" s="66">
        <v>0</v>
      </c>
      <c r="AJ184" s="10"/>
      <c r="AK184" s="89">
        <v>18620</v>
      </c>
      <c r="AL184" s="89">
        <v>9449</v>
      </c>
      <c r="AM184" s="89">
        <v>0</v>
      </c>
      <c r="AN184" s="91">
        <v>0</v>
      </c>
      <c r="AO184" s="93"/>
      <c r="AP184" s="86">
        <v>0.39965657866494958</v>
      </c>
      <c r="AQ184" s="87">
        <v>0.20281176218072547</v>
      </c>
      <c r="AR184" s="87">
        <v>0</v>
      </c>
      <c r="AS184" s="88">
        <v>0</v>
      </c>
      <c r="AT184" s="10"/>
    </row>
    <row r="185" spans="1:46" x14ac:dyDescent="0.25">
      <c r="A185" s="69" t="s">
        <v>279</v>
      </c>
      <c r="B185" s="1" t="s">
        <v>280</v>
      </c>
      <c r="C185" s="10"/>
      <c r="D185" s="89">
        <v>299000</v>
      </c>
      <c r="E185" s="61">
        <f t="shared" si="15"/>
        <v>118840</v>
      </c>
      <c r="F185" s="10"/>
      <c r="G185" s="90">
        <v>110817</v>
      </c>
      <c r="H185" s="89">
        <v>0</v>
      </c>
      <c r="I185" s="89">
        <v>7272</v>
      </c>
      <c r="J185" s="91">
        <v>1421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60650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180160</v>
      </c>
      <c r="AB185" s="10"/>
      <c r="AC185" s="61">
        <v>7272</v>
      </c>
      <c r="AD185" s="61">
        <v>112238</v>
      </c>
      <c r="AE185" s="65">
        <v>0</v>
      </c>
      <c r="AF185" s="61">
        <v>0</v>
      </c>
      <c r="AG185" s="66">
        <v>60650</v>
      </c>
      <c r="AH185" s="65">
        <v>0</v>
      </c>
      <c r="AI185" s="66">
        <v>0</v>
      </c>
      <c r="AJ185" s="10"/>
      <c r="AK185" s="89">
        <v>119510</v>
      </c>
      <c r="AL185" s="89">
        <v>60650</v>
      </c>
      <c r="AM185" s="89">
        <v>0</v>
      </c>
      <c r="AN185" s="91">
        <v>0</v>
      </c>
      <c r="AO185" s="93"/>
      <c r="AP185" s="86">
        <v>0.39969899665551839</v>
      </c>
      <c r="AQ185" s="87">
        <v>0.20284280936454849</v>
      </c>
      <c r="AR185" s="87">
        <v>0</v>
      </c>
      <c r="AS185" s="88">
        <v>0</v>
      </c>
      <c r="AT185" s="10"/>
    </row>
    <row r="186" spans="1:46" x14ac:dyDescent="0.25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1594</v>
      </c>
      <c r="F186" s="10"/>
      <c r="G186" s="90">
        <v>1481</v>
      </c>
      <c r="H186" s="89">
        <v>0</v>
      </c>
      <c r="I186" s="89">
        <v>97</v>
      </c>
      <c r="J186" s="91">
        <v>18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810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2406</v>
      </c>
      <c r="AB186" s="10"/>
      <c r="AC186" s="61">
        <v>97</v>
      </c>
      <c r="AD186" s="61">
        <v>1499</v>
      </c>
      <c r="AE186" s="65">
        <v>0</v>
      </c>
      <c r="AF186" s="61">
        <v>0</v>
      </c>
      <c r="AG186" s="66">
        <v>810</v>
      </c>
      <c r="AH186" s="65">
        <v>0</v>
      </c>
      <c r="AI186" s="66">
        <v>0</v>
      </c>
      <c r="AJ186" s="10"/>
      <c r="AK186" s="89">
        <v>1596</v>
      </c>
      <c r="AL186" s="89">
        <v>810</v>
      </c>
      <c r="AM186" s="89">
        <v>0</v>
      </c>
      <c r="AN186" s="91">
        <v>0</v>
      </c>
      <c r="AO186" s="93"/>
      <c r="AP186" s="86">
        <v>0.39900000000000002</v>
      </c>
      <c r="AQ186" s="87">
        <v>0.20250000000000001</v>
      </c>
      <c r="AR186" s="87">
        <v>0</v>
      </c>
      <c r="AS186" s="88">
        <v>0</v>
      </c>
      <c r="AT186" s="10"/>
    </row>
    <row r="187" spans="1:46" x14ac:dyDescent="0.25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2373</v>
      </c>
      <c r="F187" s="10"/>
      <c r="G187" s="90">
        <v>2208</v>
      </c>
      <c r="H187" s="89">
        <v>0</v>
      </c>
      <c r="I187" s="89">
        <v>144</v>
      </c>
      <c r="J187" s="91">
        <v>28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1209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3589</v>
      </c>
      <c r="AB187" s="10"/>
      <c r="AC187" s="61">
        <v>144</v>
      </c>
      <c r="AD187" s="61">
        <v>2236</v>
      </c>
      <c r="AE187" s="65">
        <v>0</v>
      </c>
      <c r="AF187" s="61">
        <v>0</v>
      </c>
      <c r="AG187" s="66">
        <v>1209</v>
      </c>
      <c r="AH187" s="65">
        <v>0</v>
      </c>
      <c r="AI187" s="66">
        <v>0</v>
      </c>
      <c r="AJ187" s="10"/>
      <c r="AK187" s="89">
        <v>2380</v>
      </c>
      <c r="AL187" s="89">
        <v>1209</v>
      </c>
      <c r="AM187" s="89">
        <v>0</v>
      </c>
      <c r="AN187" s="91">
        <v>0</v>
      </c>
      <c r="AO187" s="93"/>
      <c r="AP187" s="86">
        <v>0.3991949010399195</v>
      </c>
      <c r="AQ187" s="87">
        <v>0.20278430057027844</v>
      </c>
      <c r="AR187" s="87">
        <v>0</v>
      </c>
      <c r="AS187" s="88">
        <v>0</v>
      </c>
      <c r="AT187" s="10"/>
    </row>
    <row r="188" spans="1:46" x14ac:dyDescent="0.25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8960</v>
      </c>
      <c r="F188" s="10"/>
      <c r="G188" s="90">
        <v>8349</v>
      </c>
      <c r="H188" s="89">
        <v>0</v>
      </c>
      <c r="I188" s="89">
        <v>547</v>
      </c>
      <c r="J188" s="91">
        <v>107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4569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13572</v>
      </c>
      <c r="AB188" s="10"/>
      <c r="AC188" s="61">
        <v>547</v>
      </c>
      <c r="AD188" s="61">
        <v>8456</v>
      </c>
      <c r="AE188" s="65">
        <v>0</v>
      </c>
      <c r="AF188" s="61">
        <v>0</v>
      </c>
      <c r="AG188" s="66">
        <v>4569</v>
      </c>
      <c r="AH188" s="65">
        <v>0</v>
      </c>
      <c r="AI188" s="66">
        <v>0</v>
      </c>
      <c r="AJ188" s="10"/>
      <c r="AK188" s="89">
        <v>9003</v>
      </c>
      <c r="AL188" s="89">
        <v>4569</v>
      </c>
      <c r="AM188" s="89">
        <v>0</v>
      </c>
      <c r="AN188" s="91">
        <v>0</v>
      </c>
      <c r="AO188" s="93"/>
      <c r="AP188" s="86">
        <v>0.39956506302148054</v>
      </c>
      <c r="AQ188" s="87">
        <v>0.20277827090360376</v>
      </c>
      <c r="AR188" s="87">
        <v>0</v>
      </c>
      <c r="AS188" s="88">
        <v>0</v>
      </c>
      <c r="AT188" s="10"/>
    </row>
    <row r="189" spans="1:46" x14ac:dyDescent="0.25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6083</v>
      </c>
      <c r="F189" s="10"/>
      <c r="G189" s="90">
        <v>2528</v>
      </c>
      <c r="H189" s="89">
        <v>0</v>
      </c>
      <c r="I189" s="89">
        <v>165</v>
      </c>
      <c r="J189" s="91">
        <v>32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1384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4109</v>
      </c>
      <c r="AB189" s="10"/>
      <c r="AC189" s="61">
        <v>165</v>
      </c>
      <c r="AD189" s="61">
        <v>2560</v>
      </c>
      <c r="AE189" s="65">
        <v>0</v>
      </c>
      <c r="AF189" s="61">
        <v>0</v>
      </c>
      <c r="AG189" s="66">
        <v>1384</v>
      </c>
      <c r="AH189" s="65">
        <v>0</v>
      </c>
      <c r="AI189" s="66">
        <v>0</v>
      </c>
      <c r="AJ189" s="10"/>
      <c r="AK189" s="89">
        <v>2725</v>
      </c>
      <c r="AL189" s="89">
        <v>1384</v>
      </c>
      <c r="AM189" s="89">
        <v>0</v>
      </c>
      <c r="AN189" s="91">
        <v>0</v>
      </c>
      <c r="AO189" s="93"/>
      <c r="AP189" s="86">
        <v>0.26736656200941916</v>
      </c>
      <c r="AQ189" s="87">
        <v>0.13579277864992151</v>
      </c>
      <c r="AR189" s="87">
        <v>0</v>
      </c>
      <c r="AS189" s="88">
        <v>0</v>
      </c>
      <c r="AT189" s="10"/>
    </row>
    <row r="190" spans="1:46" x14ac:dyDescent="0.25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47908</v>
      </c>
      <c r="F190" s="10"/>
      <c r="G190" s="90">
        <v>55799</v>
      </c>
      <c r="H190" s="89">
        <v>0</v>
      </c>
      <c r="I190" s="89">
        <v>3069</v>
      </c>
      <c r="J190" s="91">
        <v>594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24430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83892</v>
      </c>
      <c r="AB190" s="10"/>
      <c r="AC190" s="61">
        <v>3069</v>
      </c>
      <c r="AD190" s="61">
        <v>56393</v>
      </c>
      <c r="AE190" s="65">
        <v>0</v>
      </c>
      <c r="AF190" s="61">
        <v>0</v>
      </c>
      <c r="AG190" s="66">
        <v>24430</v>
      </c>
      <c r="AH190" s="65">
        <v>0</v>
      </c>
      <c r="AI190" s="66">
        <v>0</v>
      </c>
      <c r="AJ190" s="10"/>
      <c r="AK190" s="89">
        <v>59462</v>
      </c>
      <c r="AL190" s="89">
        <v>24430</v>
      </c>
      <c r="AM190" s="89">
        <v>0</v>
      </c>
      <c r="AN190" s="91">
        <v>0</v>
      </c>
      <c r="AO190" s="93"/>
      <c r="AP190" s="86">
        <v>0.45115326251896815</v>
      </c>
      <c r="AQ190" s="87">
        <v>0.1853566009104704</v>
      </c>
      <c r="AR190" s="87">
        <v>0</v>
      </c>
      <c r="AS190" s="88">
        <v>0</v>
      </c>
      <c r="AT190" s="10"/>
    </row>
    <row r="191" spans="1:46" x14ac:dyDescent="0.25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11523</v>
      </c>
      <c r="F191" s="10"/>
      <c r="G191" s="90">
        <v>0</v>
      </c>
      <c r="H191" s="89">
        <v>1342</v>
      </c>
      <c r="I191" s="89">
        <v>11117</v>
      </c>
      <c r="J191" s="91">
        <v>138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5880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18477</v>
      </c>
      <c r="AB191" s="10"/>
      <c r="AC191" s="61">
        <v>12459</v>
      </c>
      <c r="AD191" s="61">
        <v>138</v>
      </c>
      <c r="AE191" s="65">
        <v>0</v>
      </c>
      <c r="AF191" s="61">
        <v>0</v>
      </c>
      <c r="AG191" s="66">
        <v>5880</v>
      </c>
      <c r="AH191" s="65">
        <v>0</v>
      </c>
      <c r="AI191" s="66">
        <v>0</v>
      </c>
      <c r="AJ191" s="10"/>
      <c r="AK191" s="89">
        <v>12597</v>
      </c>
      <c r="AL191" s="89">
        <v>5880</v>
      </c>
      <c r="AM191" s="89">
        <v>0</v>
      </c>
      <c r="AN191" s="91">
        <v>0</v>
      </c>
      <c r="AO191" s="93"/>
      <c r="AP191" s="86">
        <v>0.4199</v>
      </c>
      <c r="AQ191" s="87">
        <v>0.19600000000000001</v>
      </c>
      <c r="AR191" s="87">
        <v>0</v>
      </c>
      <c r="AS191" s="88">
        <v>0</v>
      </c>
      <c r="AT191" s="10"/>
    </row>
    <row r="192" spans="1:46" x14ac:dyDescent="0.25">
      <c r="A192" s="69" t="s">
        <v>293</v>
      </c>
      <c r="B192" s="1" t="s">
        <v>294</v>
      </c>
      <c r="C192" s="10"/>
      <c r="D192" s="89">
        <v>795</v>
      </c>
      <c r="E192" s="61">
        <f t="shared" si="15"/>
        <v>322</v>
      </c>
      <c r="F192" s="10"/>
      <c r="G192" s="90">
        <v>292</v>
      </c>
      <c r="H192" s="89">
        <v>0</v>
      </c>
      <c r="I192" s="89">
        <v>18</v>
      </c>
      <c r="J192" s="91">
        <v>3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160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473</v>
      </c>
      <c r="AB192" s="10"/>
      <c r="AC192" s="61">
        <v>18</v>
      </c>
      <c r="AD192" s="61">
        <v>295</v>
      </c>
      <c r="AE192" s="65">
        <v>0</v>
      </c>
      <c r="AF192" s="61">
        <v>0</v>
      </c>
      <c r="AG192" s="66">
        <v>160</v>
      </c>
      <c r="AH192" s="65">
        <v>0</v>
      </c>
      <c r="AI192" s="66">
        <v>0</v>
      </c>
      <c r="AJ192" s="10"/>
      <c r="AK192" s="89">
        <v>313</v>
      </c>
      <c r="AL192" s="89">
        <v>160</v>
      </c>
      <c r="AM192" s="89">
        <v>0</v>
      </c>
      <c r="AN192" s="91">
        <v>0</v>
      </c>
      <c r="AO192" s="93"/>
      <c r="AP192" s="86">
        <v>0.39371069182389939</v>
      </c>
      <c r="AQ192" s="87">
        <v>0.20125786163522014</v>
      </c>
      <c r="AR192" s="87">
        <v>0</v>
      </c>
      <c r="AS192" s="88">
        <v>0</v>
      </c>
      <c r="AT192" s="10"/>
    </row>
    <row r="193" spans="1:46" x14ac:dyDescent="0.25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11146</v>
      </c>
      <c r="F193" s="10"/>
      <c r="G193" s="90">
        <v>1296</v>
      </c>
      <c r="H193" s="89">
        <v>0</v>
      </c>
      <c r="I193" s="89">
        <v>10745</v>
      </c>
      <c r="J193" s="91">
        <v>132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5681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17854</v>
      </c>
      <c r="AB193" s="10"/>
      <c r="AC193" s="61">
        <v>10745</v>
      </c>
      <c r="AD193" s="61">
        <v>1428</v>
      </c>
      <c r="AE193" s="65">
        <v>0</v>
      </c>
      <c r="AF193" s="61">
        <v>0</v>
      </c>
      <c r="AG193" s="66">
        <v>5681</v>
      </c>
      <c r="AH193" s="65">
        <v>0</v>
      </c>
      <c r="AI193" s="66">
        <v>0</v>
      </c>
      <c r="AJ193" s="10"/>
      <c r="AK193" s="89">
        <v>12173</v>
      </c>
      <c r="AL193" s="89">
        <v>5681</v>
      </c>
      <c r="AM193" s="89">
        <v>0</v>
      </c>
      <c r="AN193" s="91">
        <v>0</v>
      </c>
      <c r="AO193" s="93"/>
      <c r="AP193" s="86">
        <v>0.41975862068965519</v>
      </c>
      <c r="AQ193" s="87">
        <v>0.19589655172413792</v>
      </c>
      <c r="AR193" s="87">
        <v>0</v>
      </c>
      <c r="AS193" s="88">
        <v>0</v>
      </c>
      <c r="AT193" s="10"/>
    </row>
    <row r="194" spans="1:46" x14ac:dyDescent="0.25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49904</v>
      </c>
      <c r="F194" s="10"/>
      <c r="G194" s="90">
        <v>40767</v>
      </c>
      <c r="H194" s="89">
        <v>0</v>
      </c>
      <c r="I194" s="89">
        <v>504</v>
      </c>
      <c r="J194" s="91">
        <v>4921</v>
      </c>
      <c r="K194" s="89">
        <v>5686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8218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60096</v>
      </c>
      <c r="AB194" s="10"/>
      <c r="AC194" s="61">
        <v>504</v>
      </c>
      <c r="AD194" s="61">
        <v>45688</v>
      </c>
      <c r="AE194" s="65">
        <v>0</v>
      </c>
      <c r="AF194" s="61">
        <v>5686</v>
      </c>
      <c r="AG194" s="66">
        <v>8218</v>
      </c>
      <c r="AH194" s="65">
        <v>0</v>
      </c>
      <c r="AI194" s="66">
        <v>0</v>
      </c>
      <c r="AJ194" s="10"/>
      <c r="AK194" s="89">
        <v>46192</v>
      </c>
      <c r="AL194" s="89">
        <v>13904</v>
      </c>
      <c r="AM194" s="89">
        <v>0</v>
      </c>
      <c r="AN194" s="91">
        <v>0</v>
      </c>
      <c r="AO194" s="93"/>
      <c r="AP194" s="86">
        <v>0.4199272727272727</v>
      </c>
      <c r="AQ194" s="87">
        <v>0.12640000000000001</v>
      </c>
      <c r="AR194" s="87">
        <v>0</v>
      </c>
      <c r="AS194" s="88">
        <v>0</v>
      </c>
      <c r="AT194" s="10"/>
    </row>
    <row r="195" spans="1:46" x14ac:dyDescent="0.25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11927</v>
      </c>
      <c r="F195" s="10"/>
      <c r="G195" s="90">
        <v>11117</v>
      </c>
      <c r="H195" s="89">
        <v>0</v>
      </c>
      <c r="I195" s="89">
        <v>729</v>
      </c>
      <c r="J195" s="91">
        <v>142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6085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18073</v>
      </c>
      <c r="AB195" s="10"/>
      <c r="AC195" s="61">
        <v>729</v>
      </c>
      <c r="AD195" s="61">
        <v>11259</v>
      </c>
      <c r="AE195" s="65">
        <v>0</v>
      </c>
      <c r="AF195" s="61">
        <v>0</v>
      </c>
      <c r="AG195" s="66">
        <v>6085</v>
      </c>
      <c r="AH195" s="65">
        <v>0</v>
      </c>
      <c r="AI195" s="66">
        <v>0</v>
      </c>
      <c r="AJ195" s="10"/>
      <c r="AK195" s="89">
        <v>11988</v>
      </c>
      <c r="AL195" s="89">
        <v>6085</v>
      </c>
      <c r="AM195" s="89">
        <v>0</v>
      </c>
      <c r="AN195" s="91">
        <v>0</v>
      </c>
      <c r="AO195" s="93"/>
      <c r="AP195" s="86">
        <v>0.39960000000000001</v>
      </c>
      <c r="AQ195" s="87">
        <v>0.20283333333333334</v>
      </c>
      <c r="AR195" s="87">
        <v>0</v>
      </c>
      <c r="AS195" s="88">
        <v>0</v>
      </c>
      <c r="AT195" s="10"/>
    </row>
    <row r="196" spans="1:46" x14ac:dyDescent="0.25">
      <c r="A196" s="69" t="s">
        <v>301</v>
      </c>
      <c r="B196" s="1" t="s">
        <v>302</v>
      </c>
      <c r="C196" s="10"/>
      <c r="D196" s="89">
        <v>24000</v>
      </c>
      <c r="E196" s="61">
        <f t="shared" si="15"/>
        <v>36</v>
      </c>
      <c r="F196" s="10"/>
      <c r="G196" s="90">
        <v>597</v>
      </c>
      <c r="H196" s="89">
        <v>2644</v>
      </c>
      <c r="I196" s="89">
        <v>20560</v>
      </c>
      <c r="J196" s="91">
        <v>149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23964</v>
      </c>
      <c r="AB196" s="10"/>
      <c r="AC196" s="61">
        <v>23204</v>
      </c>
      <c r="AD196" s="61">
        <v>746</v>
      </c>
      <c r="AE196" s="65">
        <v>0</v>
      </c>
      <c r="AF196" s="61">
        <v>0</v>
      </c>
      <c r="AG196" s="66">
        <v>14</v>
      </c>
      <c r="AH196" s="65">
        <v>0</v>
      </c>
      <c r="AI196" s="66">
        <v>0</v>
      </c>
      <c r="AJ196" s="10"/>
      <c r="AK196" s="89">
        <v>23950</v>
      </c>
      <c r="AL196" s="89">
        <v>14</v>
      </c>
      <c r="AM196" s="89">
        <v>0</v>
      </c>
      <c r="AN196" s="91">
        <v>0</v>
      </c>
      <c r="AO196" s="93"/>
      <c r="AP196" s="86">
        <v>0.99791666666666667</v>
      </c>
      <c r="AQ196" s="87">
        <v>5.8333333333333338E-4</v>
      </c>
      <c r="AR196" s="87">
        <v>0</v>
      </c>
      <c r="AS196" s="88">
        <v>0</v>
      </c>
      <c r="AT196" s="10"/>
    </row>
    <row r="197" spans="1:46" x14ac:dyDescent="0.25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19854</v>
      </c>
      <c r="F197" s="10"/>
      <c r="G197" s="90">
        <v>18469</v>
      </c>
      <c r="H197" s="89">
        <v>0</v>
      </c>
      <c r="I197" s="89">
        <v>1205</v>
      </c>
      <c r="J197" s="91">
        <v>232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10110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30016</v>
      </c>
      <c r="AB197" s="10"/>
      <c r="AC197" s="61">
        <v>1205</v>
      </c>
      <c r="AD197" s="61">
        <v>18701</v>
      </c>
      <c r="AE197" s="65">
        <v>0</v>
      </c>
      <c r="AF197" s="61">
        <v>0</v>
      </c>
      <c r="AG197" s="66">
        <v>10110</v>
      </c>
      <c r="AH197" s="65">
        <v>0</v>
      </c>
      <c r="AI197" s="66">
        <v>0</v>
      </c>
      <c r="AJ197" s="10"/>
      <c r="AK197" s="89">
        <v>19906</v>
      </c>
      <c r="AL197" s="89">
        <v>10110</v>
      </c>
      <c r="AM197" s="89">
        <v>0</v>
      </c>
      <c r="AN197" s="91">
        <v>0</v>
      </c>
      <c r="AO197" s="93"/>
      <c r="AP197" s="86">
        <v>0.3991578103067977</v>
      </c>
      <c r="AQ197" s="87">
        <v>0.20272709043513135</v>
      </c>
      <c r="AR197" s="87">
        <v>0</v>
      </c>
      <c r="AS197" s="88">
        <v>0</v>
      </c>
      <c r="AT197" s="10"/>
    </row>
    <row r="198" spans="1:46" x14ac:dyDescent="0.25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26119</v>
      </c>
      <c r="F198" s="10"/>
      <c r="G198" s="90">
        <v>85112</v>
      </c>
      <c r="H198" s="89">
        <v>12780</v>
      </c>
      <c r="I198" s="89">
        <v>10217</v>
      </c>
      <c r="J198" s="91">
        <v>11292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37541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156942</v>
      </c>
      <c r="AB198" s="10"/>
      <c r="AC198" s="61">
        <v>22997</v>
      </c>
      <c r="AD198" s="61">
        <v>96404</v>
      </c>
      <c r="AE198" s="65">
        <v>0</v>
      </c>
      <c r="AF198" s="61">
        <v>0</v>
      </c>
      <c r="AG198" s="66">
        <v>37541</v>
      </c>
      <c r="AH198" s="65">
        <v>0</v>
      </c>
      <c r="AI198" s="66">
        <v>0</v>
      </c>
      <c r="AJ198" s="10"/>
      <c r="AK198" s="89">
        <v>119401</v>
      </c>
      <c r="AL198" s="89">
        <v>37541</v>
      </c>
      <c r="AM198" s="89">
        <v>0</v>
      </c>
      <c r="AN198" s="91">
        <v>0</v>
      </c>
      <c r="AO198" s="93"/>
      <c r="AP198" s="86">
        <v>0.65224706518592168</v>
      </c>
      <c r="AQ198" s="87">
        <v>0.20507371859653339</v>
      </c>
      <c r="AR198" s="87">
        <v>0</v>
      </c>
      <c r="AS198" s="88">
        <v>0</v>
      </c>
      <c r="AT198" s="10"/>
    </row>
    <row r="199" spans="1:46" x14ac:dyDescent="0.25">
      <c r="A199" s="69" t="s">
        <v>307</v>
      </c>
      <c r="B199" s="1" t="s">
        <v>308</v>
      </c>
      <c r="C199" s="10"/>
      <c r="D199" s="89">
        <v>230000</v>
      </c>
      <c r="E199" s="61">
        <f t="shared" si="15"/>
        <v>2059</v>
      </c>
      <c r="F199" s="10"/>
      <c r="G199" s="90">
        <v>53704</v>
      </c>
      <c r="H199" s="89">
        <v>6818</v>
      </c>
      <c r="I199" s="89">
        <v>19606</v>
      </c>
      <c r="J199" s="91">
        <v>3408</v>
      </c>
      <c r="K199" s="89">
        <v>15257</v>
      </c>
      <c r="L199" s="89">
        <v>18114</v>
      </c>
      <c r="M199" s="89">
        <v>637</v>
      </c>
      <c r="N199" s="89">
        <v>5988</v>
      </c>
      <c r="O199" s="89">
        <v>4043</v>
      </c>
      <c r="P199" s="89">
        <v>4670</v>
      </c>
      <c r="Q199" s="89">
        <v>5762</v>
      </c>
      <c r="R199" s="89">
        <v>18626</v>
      </c>
      <c r="S199" s="89">
        <v>12661</v>
      </c>
      <c r="T199" s="89">
        <v>4577</v>
      </c>
      <c r="U199" s="91">
        <v>48257</v>
      </c>
      <c r="V199" s="89">
        <v>0</v>
      </c>
      <c r="W199" s="89">
        <v>987</v>
      </c>
      <c r="X199" s="89">
        <v>832</v>
      </c>
      <c r="Y199" s="92">
        <v>3994</v>
      </c>
      <c r="Z199" s="10"/>
      <c r="AA199" s="92">
        <v>227941</v>
      </c>
      <c r="AB199" s="10"/>
      <c r="AC199" s="61">
        <v>26424</v>
      </c>
      <c r="AD199" s="61">
        <v>57112</v>
      </c>
      <c r="AE199" s="65">
        <v>18626</v>
      </c>
      <c r="AF199" s="61">
        <v>67132</v>
      </c>
      <c r="AG199" s="66">
        <v>52834</v>
      </c>
      <c r="AH199" s="65">
        <v>1819</v>
      </c>
      <c r="AI199" s="66">
        <v>3994</v>
      </c>
      <c r="AJ199" s="10"/>
      <c r="AK199" s="89">
        <v>83536</v>
      </c>
      <c r="AL199" s="89">
        <v>138592</v>
      </c>
      <c r="AM199" s="89">
        <v>1819</v>
      </c>
      <c r="AN199" s="91">
        <v>3994</v>
      </c>
      <c r="AO199" s="93"/>
      <c r="AP199" s="86">
        <v>0.36320000000000002</v>
      </c>
      <c r="AQ199" s="87">
        <v>0.60257391304347829</v>
      </c>
      <c r="AR199" s="87">
        <v>7.9086956521739124E-3</v>
      </c>
      <c r="AS199" s="88">
        <v>1.7365217391304349E-2</v>
      </c>
      <c r="AT199" s="10"/>
    </row>
    <row r="200" spans="1:46" x14ac:dyDescent="0.25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5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96280</v>
      </c>
      <c r="F201" s="10"/>
      <c r="G201" s="90">
        <v>103993</v>
      </c>
      <c r="H201" s="89">
        <v>388</v>
      </c>
      <c r="I201" s="89">
        <v>6844</v>
      </c>
      <c r="J201" s="91">
        <v>1644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71451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184320</v>
      </c>
      <c r="AB201" s="10"/>
      <c r="AC201" s="61">
        <v>7232</v>
      </c>
      <c r="AD201" s="61">
        <v>105637</v>
      </c>
      <c r="AE201" s="65">
        <v>0</v>
      </c>
      <c r="AF201" s="61">
        <v>0</v>
      </c>
      <c r="AG201" s="66">
        <v>71451</v>
      </c>
      <c r="AH201" s="65">
        <v>0</v>
      </c>
      <c r="AI201" s="66">
        <v>0</v>
      </c>
      <c r="AJ201" s="10"/>
      <c r="AK201" s="89">
        <v>112869</v>
      </c>
      <c r="AL201" s="89">
        <v>71451</v>
      </c>
      <c r="AM201" s="89">
        <v>0</v>
      </c>
      <c r="AN201" s="91">
        <v>0</v>
      </c>
      <c r="AO201" s="93"/>
      <c r="AP201" s="86">
        <v>0.40224162508909478</v>
      </c>
      <c r="AQ201" s="87">
        <v>0.25463649322879545</v>
      </c>
      <c r="AR201" s="87">
        <v>0</v>
      </c>
      <c r="AS201" s="88">
        <v>0</v>
      </c>
      <c r="AT201" s="10"/>
    </row>
    <row r="202" spans="1:46" x14ac:dyDescent="0.25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378331</v>
      </c>
      <c r="F202" s="10"/>
      <c r="G202" s="90">
        <v>353614</v>
      </c>
      <c r="H202" s="89">
        <v>0</v>
      </c>
      <c r="I202" s="89">
        <v>23162</v>
      </c>
      <c r="J202" s="91">
        <v>4529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193063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574368</v>
      </c>
      <c r="AB202" s="10"/>
      <c r="AC202" s="61">
        <v>23162</v>
      </c>
      <c r="AD202" s="61">
        <v>358143</v>
      </c>
      <c r="AE202" s="65">
        <v>0</v>
      </c>
      <c r="AF202" s="61">
        <v>0</v>
      </c>
      <c r="AG202" s="66">
        <v>193063</v>
      </c>
      <c r="AH202" s="65">
        <v>0</v>
      </c>
      <c r="AI202" s="66">
        <v>0</v>
      </c>
      <c r="AJ202" s="10"/>
      <c r="AK202" s="89">
        <v>381305</v>
      </c>
      <c r="AL202" s="89">
        <v>193063</v>
      </c>
      <c r="AM202" s="89">
        <v>0</v>
      </c>
      <c r="AN202" s="91">
        <v>0</v>
      </c>
      <c r="AO202" s="93"/>
      <c r="AP202" s="86">
        <v>0.40023659099043873</v>
      </c>
      <c r="AQ202" s="87">
        <v>0.20264847554159288</v>
      </c>
      <c r="AR202" s="87">
        <v>0</v>
      </c>
      <c r="AS202" s="88">
        <v>0</v>
      </c>
      <c r="AT202" s="10"/>
    </row>
    <row r="203" spans="1:46" x14ac:dyDescent="0.25">
      <c r="A203" s="69"/>
      <c r="B203" s="71" t="s">
        <v>275</v>
      </c>
      <c r="C203" s="10"/>
      <c r="D203" s="94">
        <f>SUM(D184:D202)</f>
        <v>2440103</v>
      </c>
      <c r="E203" s="94">
        <f>SUM(E184:E202)</f>
        <v>811782</v>
      </c>
      <c r="F203" s="10"/>
      <c r="G203" s="95">
        <f t="shared" ref="G203:Y203" si="16">SUM(G184:G202)</f>
        <v>867410</v>
      </c>
      <c r="H203" s="94">
        <f t="shared" si="16"/>
        <v>23972</v>
      </c>
      <c r="I203" s="94">
        <f t="shared" si="16"/>
        <v>117133</v>
      </c>
      <c r="J203" s="96">
        <f t="shared" si="16"/>
        <v>29011</v>
      </c>
      <c r="K203" s="94">
        <f t="shared" si="16"/>
        <v>20943</v>
      </c>
      <c r="L203" s="94">
        <f t="shared" si="16"/>
        <v>18114</v>
      </c>
      <c r="M203" s="94">
        <f t="shared" si="16"/>
        <v>637</v>
      </c>
      <c r="N203" s="94">
        <f t="shared" si="16"/>
        <v>5988</v>
      </c>
      <c r="O203" s="94">
        <f t="shared" si="16"/>
        <v>4043</v>
      </c>
      <c r="P203" s="94">
        <f t="shared" si="16"/>
        <v>4670</v>
      </c>
      <c r="Q203" s="94">
        <f t="shared" si="16"/>
        <v>5762</v>
      </c>
      <c r="R203" s="94">
        <f t="shared" si="16"/>
        <v>18626</v>
      </c>
      <c r="S203" s="94">
        <f t="shared" si="16"/>
        <v>12661</v>
      </c>
      <c r="T203" s="94">
        <f t="shared" si="16"/>
        <v>4577</v>
      </c>
      <c r="U203" s="96">
        <f t="shared" si="16"/>
        <v>488961</v>
      </c>
      <c r="V203" s="94">
        <f t="shared" si="16"/>
        <v>0</v>
      </c>
      <c r="W203" s="94">
        <f t="shared" si="16"/>
        <v>987</v>
      </c>
      <c r="X203" s="94">
        <f t="shared" si="16"/>
        <v>832</v>
      </c>
      <c r="Y203" s="97">
        <f t="shared" si="16"/>
        <v>3994</v>
      </c>
      <c r="Z203" s="10"/>
      <c r="AA203" s="97">
        <f>SUM(AA184:AA202)</f>
        <v>1628321</v>
      </c>
      <c r="AB203" s="10"/>
      <c r="AC203" s="94">
        <f t="shared" ref="AC203:AI203" si="17">SUM(AC184:AC202)</f>
        <v>141105</v>
      </c>
      <c r="AD203" s="94">
        <f t="shared" si="17"/>
        <v>896421</v>
      </c>
      <c r="AE203" s="95">
        <f t="shared" si="17"/>
        <v>18626</v>
      </c>
      <c r="AF203" s="94">
        <f t="shared" si="17"/>
        <v>72818</v>
      </c>
      <c r="AG203" s="96">
        <f t="shared" si="17"/>
        <v>493538</v>
      </c>
      <c r="AH203" s="95">
        <f t="shared" si="17"/>
        <v>1819</v>
      </c>
      <c r="AI203" s="96">
        <f t="shared" si="17"/>
        <v>3994</v>
      </c>
      <c r="AJ203" s="10"/>
      <c r="AK203" s="94">
        <f>SUM(AK184:AK202)</f>
        <v>1037526</v>
      </c>
      <c r="AL203" s="94">
        <f>SUM(AL184:AL202)</f>
        <v>584982</v>
      </c>
      <c r="AM203" s="94">
        <f>SUM(AM184:AM202)</f>
        <v>1819</v>
      </c>
      <c r="AN203" s="96">
        <f>SUM(AN184:AN202)</f>
        <v>3994</v>
      </c>
      <c r="AO203" s="93"/>
      <c r="AP203" s="86"/>
      <c r="AS203" s="88"/>
      <c r="AT203" s="10"/>
    </row>
    <row r="204" spans="1:46" x14ac:dyDescent="0.25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5">
      <c r="A205" s="69"/>
      <c r="B205" s="70" t="s">
        <v>314</v>
      </c>
      <c r="C205" s="10"/>
      <c r="D205" s="89">
        <f>D21+D125+D152</f>
        <v>4338994</v>
      </c>
      <c r="E205" s="89">
        <f>E21+E125+E152</f>
        <v>551908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5">
      <c r="A206" s="69"/>
      <c r="B206" s="70" t="s">
        <v>315</v>
      </c>
      <c r="C206" s="10"/>
      <c r="D206" s="89">
        <f>D181+D203</f>
        <v>2487085</v>
      </c>
      <c r="E206" s="89">
        <f>E181+E203</f>
        <v>812197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5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5">
      <c r="A208" s="69"/>
      <c r="B208" s="70" t="s">
        <v>5</v>
      </c>
      <c r="C208" s="10"/>
      <c r="D208" s="89">
        <f>D206+D205</f>
        <v>6826079</v>
      </c>
      <c r="E208" s="89">
        <f>E206+E205</f>
        <v>1364105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5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5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-76371</v>
      </c>
      <c r="H210" s="89">
        <f t="shared" si="18"/>
        <v>13936</v>
      </c>
      <c r="I210" s="89">
        <f t="shared" si="18"/>
        <v>31508</v>
      </c>
      <c r="J210" s="91">
        <f t="shared" si="18"/>
        <v>39356</v>
      </c>
      <c r="K210" s="89">
        <f t="shared" si="18"/>
        <v>-54275</v>
      </c>
      <c r="L210" s="89">
        <f t="shared" si="18"/>
        <v>56398</v>
      </c>
      <c r="M210" s="89">
        <f t="shared" si="18"/>
        <v>325</v>
      </c>
      <c r="N210" s="89">
        <f t="shared" si="18"/>
        <v>5185</v>
      </c>
      <c r="O210" s="89">
        <f t="shared" si="18"/>
        <v>6738</v>
      </c>
      <c r="P210" s="89">
        <f t="shared" si="18"/>
        <v>2129</v>
      </c>
      <c r="Q210" s="89">
        <f t="shared" si="18"/>
        <v>7887</v>
      </c>
      <c r="R210" s="89">
        <f t="shared" si="18"/>
        <v>16179</v>
      </c>
      <c r="S210" s="89">
        <f t="shared" si="18"/>
        <v>67020</v>
      </c>
      <c r="T210" s="89">
        <f t="shared" si="18"/>
        <v>5593</v>
      </c>
      <c r="U210" s="91">
        <f t="shared" si="18"/>
        <v>231743</v>
      </c>
      <c r="V210" s="89">
        <f t="shared" si="18"/>
        <v>0</v>
      </c>
      <c r="W210" s="89">
        <f t="shared" si="18"/>
        <v>987</v>
      </c>
      <c r="X210" s="89">
        <f t="shared" si="18"/>
        <v>832</v>
      </c>
      <c r="Y210" s="92">
        <f t="shared" si="18"/>
        <v>3052</v>
      </c>
      <c r="Z210" s="10"/>
      <c r="AA210" s="92">
        <f>AA203+AA181+AA152+AA125+AA21-AA208</f>
        <v>358222</v>
      </c>
      <c r="AB210" s="10"/>
      <c r="AC210" s="61">
        <f t="shared" ref="AC210:AI210" si="19">AC203+AC181+AC152+AC125+AC21-AC208</f>
        <v>45444</v>
      </c>
      <c r="AD210" s="61">
        <f t="shared" si="19"/>
        <v>-37015</v>
      </c>
      <c r="AE210" s="65">
        <f t="shared" si="19"/>
        <v>16179</v>
      </c>
      <c r="AF210" s="61">
        <f t="shared" si="19"/>
        <v>91407</v>
      </c>
      <c r="AG210" s="66">
        <f t="shared" si="19"/>
        <v>237336</v>
      </c>
      <c r="AH210" s="65">
        <f t="shared" si="19"/>
        <v>1819</v>
      </c>
      <c r="AI210" s="66">
        <f t="shared" si="19"/>
        <v>3052</v>
      </c>
      <c r="AJ210" s="10"/>
      <c r="AK210" s="89">
        <f>AK203+AK181+AK152+AK125+AK21-AK208</f>
        <v>8429</v>
      </c>
      <c r="AL210" s="89">
        <f>AL203+AL181+AL152+AL125+AL21-AL208</f>
        <v>344922</v>
      </c>
      <c r="AM210" s="89">
        <f>AM203+AM181+AM152+AM125+AM21-AM208</f>
        <v>1819</v>
      </c>
      <c r="AN210" s="91">
        <f>AN203+AN181+AN152+AN125+AN21-AN208</f>
        <v>3052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Study 2</vt:lpstr>
      <vt:lpstr>Study 2 Delv Dth By Location</vt:lpstr>
      <vt:lpstr>Study 1</vt:lpstr>
      <vt:lpstr>Study 1b</vt:lpstr>
      <vt:lpstr>Study 3</vt:lpstr>
      <vt:lpstr>Study 3b</vt:lpstr>
      <vt:lpstr>Study 4a</vt:lpstr>
      <vt:lpstr>Study 4b</vt:lpstr>
      <vt:lpstr>Customer Request Matrix</vt:lpstr>
      <vt:lpstr>'Customer Request Matrix'!Print_Area</vt:lpstr>
      <vt:lpstr>'Customer Request Matrix'!Print_Titles</vt:lpstr>
      <vt:lpstr>'Study 1'!Print_Titles</vt:lpstr>
      <vt:lpstr>'Study 1b'!Print_Titles</vt:lpstr>
      <vt:lpstr>'Study 2'!Print_Titles</vt:lpstr>
      <vt:lpstr>'Study 2 Delv Dth By Location'!Print_Titles</vt:lpstr>
      <vt:lpstr>'Study 3'!Print_Titles</vt:lpstr>
      <vt:lpstr>'Study 3b'!Print_Titles</vt:lpstr>
      <vt:lpstr>'Study 4a'!Print_Titles</vt:lpstr>
      <vt:lpstr>'Study 4b'!Print_Titles</vt:lpstr>
      <vt:lpstr>Summary!Print_Titles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Havlíček Jan</cp:lastModifiedBy>
  <cp:lastPrinted>2001-08-15T19:17:00Z</cp:lastPrinted>
  <dcterms:created xsi:type="dcterms:W3CDTF">2001-08-11T20:49:18Z</dcterms:created>
  <dcterms:modified xsi:type="dcterms:W3CDTF">2023-09-10T11:49:09Z</dcterms:modified>
</cp:coreProperties>
</file>