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2120" windowHeight="8448"/>
  </bookViews>
  <sheets>
    <sheet name="Budget" sheetId="1" r:id="rId1"/>
    <sheet name="CAPEX" sheetId="2" r:id="rId2"/>
    <sheet name="Sheet3" sheetId="3" r:id="rId3"/>
  </sheets>
  <externalReferences>
    <externalReference r:id="rId4"/>
  </externalReferences>
  <definedNames>
    <definedName name="_xlnm.Print_Area" localSheetId="0">Budget!$B$1:$T$72</definedName>
  </definedNames>
  <calcPr calcId="0" iterate="1"/>
</workbook>
</file>

<file path=xl/calcChain.xml><?xml version="1.0" encoding="utf-8"?>
<calcChain xmlns="http://schemas.openxmlformats.org/spreadsheetml/2006/main">
  <c r="P9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N39" i="1"/>
  <c r="P40" i="1"/>
  <c r="P41" i="1"/>
  <c r="P42" i="1"/>
  <c r="C44" i="1"/>
  <c r="D44" i="1"/>
  <c r="E44" i="1"/>
  <c r="F44" i="1"/>
  <c r="G44" i="1"/>
  <c r="H44" i="1"/>
  <c r="I44" i="1"/>
  <c r="J44" i="1"/>
  <c r="K44" i="1"/>
  <c r="L44" i="1"/>
  <c r="M44" i="1"/>
  <c r="N44" i="1"/>
  <c r="P44" i="1"/>
  <c r="P47" i="1"/>
  <c r="P48" i="1"/>
  <c r="C50" i="1"/>
  <c r="D50" i="1"/>
  <c r="E50" i="1"/>
  <c r="F50" i="1"/>
  <c r="G50" i="1"/>
  <c r="H50" i="1"/>
  <c r="I50" i="1"/>
  <c r="J50" i="1"/>
  <c r="K50" i="1"/>
  <c r="L50" i="1"/>
  <c r="M50" i="1"/>
  <c r="N50" i="1"/>
  <c r="P50" i="1"/>
  <c r="P52" i="1"/>
  <c r="C54" i="1"/>
  <c r="D54" i="1"/>
  <c r="E54" i="1"/>
  <c r="F54" i="1"/>
  <c r="G54" i="1"/>
  <c r="H54" i="1"/>
  <c r="I54" i="1"/>
  <c r="J54" i="1"/>
  <c r="K54" i="1"/>
  <c r="L54" i="1"/>
  <c r="M54" i="1"/>
  <c r="N54" i="1"/>
  <c r="P54" i="1"/>
  <c r="P57" i="1"/>
  <c r="P58" i="1"/>
  <c r="P59" i="1"/>
  <c r="P60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P62" i="1"/>
  <c r="P65" i="1"/>
  <c r="P66" i="1"/>
  <c r="C68" i="1"/>
  <c r="D68" i="1"/>
  <c r="E68" i="1"/>
  <c r="F68" i="1"/>
  <c r="G68" i="1"/>
  <c r="H68" i="1"/>
  <c r="I68" i="1"/>
  <c r="J68" i="1"/>
  <c r="K68" i="1"/>
  <c r="L68" i="1"/>
  <c r="M68" i="1"/>
  <c r="N68" i="1"/>
  <c r="P68" i="1"/>
  <c r="C70" i="1"/>
  <c r="D70" i="1"/>
  <c r="E70" i="1"/>
  <c r="F70" i="1"/>
  <c r="G70" i="1"/>
  <c r="H70" i="1"/>
  <c r="I70" i="1"/>
  <c r="J70" i="1"/>
  <c r="K70" i="1"/>
  <c r="L70" i="1"/>
  <c r="M70" i="1"/>
  <c r="N70" i="1"/>
  <c r="P70" i="1"/>
  <c r="B4" i="2"/>
  <c r="P15" i="2"/>
  <c r="P16" i="2"/>
  <c r="P17" i="2"/>
  <c r="P18" i="2"/>
  <c r="P19" i="2"/>
  <c r="F20" i="2"/>
  <c r="P20" i="2"/>
  <c r="P21" i="2"/>
  <c r="P22" i="2"/>
  <c r="P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P30" i="2"/>
</calcChain>
</file>

<file path=xl/comments1.xml><?xml version="1.0" encoding="utf-8"?>
<comments xmlns="http://schemas.openxmlformats.org/spreadsheetml/2006/main">
  <authors>
    <author>Enron Technology</author>
  </authors>
  <commentList>
    <comment ref="C15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16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17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18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19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20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21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22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23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24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35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36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37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38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39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40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41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42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43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</commentList>
</comments>
</file>

<file path=xl/sharedStrings.xml><?xml version="1.0" encoding="utf-8"?>
<sst xmlns="http://schemas.openxmlformats.org/spreadsheetml/2006/main" count="154" uniqueCount="115">
  <si>
    <t>New Albany</t>
  </si>
  <si>
    <t>PRELIMINARY BUDGET</t>
  </si>
  <si>
    <t>Expense Analysis Summary</t>
  </si>
  <si>
    <t>NOT YET APPROVED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</si>
  <si>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</si>
  <si>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</si>
  <si>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</si>
  <si>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</si>
  <si>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</si>
  <si>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</si>
  <si>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</si>
  <si>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</si>
  <si>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</si>
  <si>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</si>
  <si>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</si>
  <si>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</si>
  <si>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</si>
  <si>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</si>
  <si>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</si>
  <si>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</si>
  <si>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</si>
  <si>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</si>
  <si>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</si>
  <si>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</si>
  <si>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</si>
  <si>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</si>
  <si>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</si>
  <si>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</si>
  <si>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</si>
  <si>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</si>
  <si>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</si>
  <si>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</si>
  <si>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</si>
  <si>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</si>
  <si>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</si>
  <si>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</si>
  <si>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</si>
  <si>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Electricity - Fixed Component</t>
  </si>
  <si>
    <t>Subtotal Fixed O&amp;M</t>
  </si>
  <si>
    <t>Variable O&amp;M</t>
  </si>
  <si>
    <t>Demineralized Water System</t>
  </si>
  <si>
    <t>Electricity - Variable Component</t>
  </si>
  <si>
    <t>Subtotal Variable O&amp;M</t>
  </si>
  <si>
    <t>O&amp;M Management Fee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</si>
  <si>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</si>
  <si>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</si>
  <si>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</si>
  <si>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</si>
  <si>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</si>
  <si>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</si>
  <si>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</si>
  <si>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</si>
  <si>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</si>
  <si>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</si>
  <si>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</si>
  <si>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</si>
  <si>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</si>
  <si>
    <t xml:space="preserve"> </t>
  </si>
  <si>
    <t>GT Major Maintenance &amp; CAPEX</t>
  </si>
  <si>
    <t>NEW POWER I, LLC.</t>
  </si>
  <si>
    <t>R.000172</t>
  </si>
  <si>
    <t>BUDGET MONITORING REPORT</t>
  </si>
  <si>
    <t>OPERATING MONTHS</t>
  </si>
  <si>
    <t>OPERATING YEAR</t>
  </si>
  <si>
    <t>Detailed PI</t>
  </si>
  <si>
    <t>2001</t>
  </si>
  <si>
    <t>Breakdown</t>
  </si>
  <si>
    <t xml:space="preserve">  Account / Subaccount</t>
  </si>
  <si>
    <t>BUDGET</t>
  </si>
  <si>
    <t>TOTALS</t>
  </si>
  <si>
    <t>PI  38: CAPITAL EXPENDITURES</t>
  </si>
  <si>
    <t>0100</t>
  </si>
  <si>
    <t>PROJECT #1</t>
  </si>
  <si>
    <t>0101</t>
  </si>
  <si>
    <t>PROJECT #2</t>
  </si>
  <si>
    <t>0102</t>
  </si>
  <si>
    <t>PROJECT #3</t>
  </si>
  <si>
    <t>0103</t>
  </si>
  <si>
    <t>PROJECT #4</t>
  </si>
  <si>
    <t>0104</t>
  </si>
  <si>
    <t>PROJECT #5</t>
  </si>
  <si>
    <t>0105</t>
  </si>
  <si>
    <t>PROJECT #6</t>
  </si>
  <si>
    <t>0106</t>
  </si>
  <si>
    <t>PROJECT #7</t>
  </si>
  <si>
    <t>0107</t>
  </si>
  <si>
    <t>PROJECT #8</t>
  </si>
  <si>
    <t>0108</t>
  </si>
  <si>
    <t>PROJECT #9</t>
  </si>
  <si>
    <t>0109</t>
  </si>
  <si>
    <t>PROJECT #10</t>
  </si>
  <si>
    <t>TOTAL</t>
  </si>
  <si>
    <t>2000 Budget =</t>
  </si>
  <si>
    <t>Difference =</t>
  </si>
  <si>
    <t>PI - 38</t>
  </si>
  <si>
    <t>Monthly</t>
  </si>
  <si>
    <t>Comment</t>
  </si>
  <si>
    <t xml:space="preserve">Annual </t>
  </si>
  <si>
    <t>Amount</t>
  </si>
  <si>
    <t>or</t>
  </si>
  <si>
    <t>Planning Section</t>
  </si>
  <si>
    <t>(if equal)</t>
  </si>
  <si>
    <t>Note #</t>
  </si>
  <si>
    <t>PROJECT #1-</t>
  </si>
  <si>
    <t>Warehouse and Drum storage 40x60x18</t>
  </si>
  <si>
    <t>Install transmitters on all unit</t>
  </si>
  <si>
    <t>PROJECT #4-</t>
  </si>
  <si>
    <t>Gas recirc line for winter operation</t>
  </si>
  <si>
    <t>PROJECT #5 -</t>
  </si>
  <si>
    <t>Mercapitan bleed off burner</t>
  </si>
  <si>
    <t xml:space="preserve">PROJECT #6 </t>
  </si>
  <si>
    <t xml:space="preserve">PROJECT #9 </t>
  </si>
  <si>
    <t>Generator # 5 Repair, partial rewind</t>
  </si>
  <si>
    <t>Replace flame scanners with the BF Goodrich type</t>
  </si>
  <si>
    <t>FINAL 2001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</si>
</sst>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name val="SWISS"/>
    </font>
    <font>
      <sz val="12"/>
      <name val="SWISS"/>
    </font>
    <font>
      <sz val="10"/>
      <color indexed="12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5" fillId="0" borderId="0"/>
  </cellStyleXfs>
  <cellXfs count="73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right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1" fillId="0" borderId="0" xfId="1" applyNumberFormat="1"/>
    <xf numFmtId="0" fontId="6" fillId="0" borderId="0" xfId="0" applyFont="1"/>
    <xf numFmtId="164" fontId="1" fillId="0" borderId="1" xfId="1" applyNumberFormat="1" applyBorder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4" fontId="1" fillId="0" borderId="0" xfId="1" applyNumberFormat="1" applyFont="1"/>
    <xf numFmtId="0" fontId="7" fillId="0" borderId="0" xfId="0" applyFont="1" applyAlignment="1">
      <alignment horizontal="left" indent="3"/>
    </xf>
    <xf numFmtId="164" fontId="1" fillId="0" borderId="2" xfId="1" applyNumberFormat="1" applyBorder="1"/>
    <xf numFmtId="164" fontId="1" fillId="0" borderId="0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  <xf numFmtId="3" fontId="0" fillId="0" borderId="0" xfId="0" applyNumberFormat="1"/>
    <xf numFmtId="3" fontId="9" fillId="0" borderId="0" xfId="0" applyNumberFormat="1" applyFont="1"/>
    <xf numFmtId="3" fontId="9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7" fillId="2" borderId="0" xfId="0" applyFont="1" applyFill="1" applyAlignment="1">
      <alignment horizontal="left" indent="2"/>
    </xf>
    <xf numFmtId="164" fontId="1" fillId="2" borderId="0" xfId="1" applyNumberFormat="1" applyFill="1"/>
    <xf numFmtId="0" fontId="0" fillId="2" borderId="0" xfId="0" applyFill="1"/>
    <xf numFmtId="3" fontId="0" fillId="2" borderId="0" xfId="0" applyNumberFormat="1" applyFill="1"/>
    <xf numFmtId="0" fontId="6" fillId="2" borderId="0" xfId="0" applyFont="1" applyFill="1"/>
    <xf numFmtId="164" fontId="1" fillId="2" borderId="0" xfId="1" applyNumberFormat="1" applyFont="1" applyFill="1"/>
    <xf numFmtId="0" fontId="10" fillId="3" borderId="0" xfId="0" applyFont="1" applyFill="1" applyAlignment="1">
      <alignment horizontal="left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11" fillId="3" borderId="0" xfId="0" applyNumberFormat="1" applyFont="1" applyFill="1" applyAlignment="1">
      <alignment horizontal="right"/>
    </xf>
    <xf numFmtId="0" fontId="12" fillId="3" borderId="0" xfId="0" applyFont="1" applyFill="1"/>
    <xf numFmtId="0" fontId="12" fillId="3" borderId="6" xfId="0" applyFont="1" applyFill="1" applyBorder="1" applyAlignment="1">
      <alignment horizontal="center"/>
    </xf>
    <xf numFmtId="0" fontId="12" fillId="3" borderId="6" xfId="0" applyFont="1" applyFill="1" applyBorder="1"/>
    <xf numFmtId="17" fontId="13" fillId="3" borderId="7" xfId="1" applyNumberFormat="1" applyFont="1" applyFill="1" applyBorder="1" applyAlignment="1">
      <alignment horizontal="center"/>
    </xf>
    <xf numFmtId="17" fontId="12" fillId="3" borderId="7" xfId="1" quotePrefix="1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/>
    <xf numFmtId="1" fontId="13" fillId="3" borderId="10" xfId="1" applyNumberFormat="1" applyFont="1" applyFill="1" applyBorder="1" applyAlignment="1">
      <alignment horizontal="center"/>
    </xf>
    <xf numFmtId="1" fontId="12" fillId="3" borderId="10" xfId="1" applyNumberFormat="1" applyFont="1" applyFill="1" applyBorder="1" applyAlignment="1">
      <alignment horizontal="center"/>
    </xf>
    <xf numFmtId="0" fontId="12" fillId="3" borderId="11" xfId="0" applyFont="1" applyFill="1" applyBorder="1"/>
    <xf numFmtId="0" fontId="12" fillId="3" borderId="12" xfId="0" applyFont="1" applyFill="1" applyBorder="1"/>
    <xf numFmtId="1" fontId="13" fillId="3" borderId="13" xfId="1" applyNumberFormat="1" applyFont="1" applyFill="1" applyBorder="1" applyProtection="1"/>
    <xf numFmtId="1" fontId="12" fillId="3" borderId="13" xfId="1" applyNumberFormat="1" applyFont="1" applyFill="1" applyBorder="1" applyProtection="1"/>
    <xf numFmtId="0" fontId="12" fillId="3" borderId="14" xfId="0" applyFont="1" applyFill="1" applyBorder="1"/>
    <xf numFmtId="0" fontId="12" fillId="3" borderId="0" xfId="0" applyFont="1" applyFill="1" applyBorder="1"/>
    <xf numFmtId="4" fontId="14" fillId="3" borderId="15" xfId="2" applyNumberFormat="1" applyFont="1" applyFill="1" applyBorder="1" applyProtection="1"/>
    <xf numFmtId="4" fontId="12" fillId="3" borderId="16" xfId="1" applyNumberFormat="1" applyFont="1" applyFill="1" applyBorder="1" applyProtection="1"/>
    <xf numFmtId="49" fontId="12" fillId="3" borderId="17" xfId="0" applyNumberFormat="1" applyFont="1" applyFill="1" applyBorder="1" applyAlignment="1">
      <alignment horizontal="center"/>
    </xf>
    <xf numFmtId="0" fontId="12" fillId="3" borderId="17" xfId="0" applyFont="1" applyFill="1" applyBorder="1"/>
    <xf numFmtId="4" fontId="13" fillId="3" borderId="18" xfId="1" applyNumberFormat="1" applyFont="1" applyFill="1" applyBorder="1" applyProtection="1"/>
    <xf numFmtId="4" fontId="12" fillId="3" borderId="18" xfId="1" applyNumberFormat="1" applyFont="1" applyFill="1" applyBorder="1" applyProtection="1"/>
    <xf numFmtId="0" fontId="12" fillId="3" borderId="19" xfId="0" applyFont="1" applyFill="1" applyBorder="1"/>
    <xf numFmtId="0" fontId="12" fillId="3" borderId="20" xfId="0" applyFont="1" applyFill="1" applyBorder="1"/>
    <xf numFmtId="4" fontId="13" fillId="3" borderId="19" xfId="1" applyNumberFormat="1" applyFont="1" applyFill="1" applyBorder="1" applyProtection="1"/>
    <xf numFmtId="4" fontId="12" fillId="3" borderId="19" xfId="1" applyNumberFormat="1" applyFont="1" applyFill="1" applyBorder="1" applyProtection="1"/>
    <xf numFmtId="4" fontId="0" fillId="0" borderId="0" xfId="0" applyNumberFormat="1"/>
    <xf numFmtId="4" fontId="0" fillId="0" borderId="0" xfId="0" quotePrefix="1" applyNumberFormat="1"/>
    <xf numFmtId="0" fontId="0" fillId="0" borderId="0" xfId="0" applyBorder="1"/>
    <xf numFmtId="4" fontId="0" fillId="0" borderId="0" xfId="0" applyNumberFormat="1" applyBorder="1"/>
    <xf numFmtId="4" fontId="0" fillId="0" borderId="0" xfId="0" applyNumberFormat="1" applyBorder="1" applyAlignment="1">
      <alignment horizontal="center"/>
    </xf>
    <xf numFmtId="0" fontId="0" fillId="0" borderId="0" xfId="0" applyBorder="1" applyAlignment="1"/>
    <xf numFmtId="4" fontId="0" fillId="0" borderId="0" xfId="0" applyNumberFormat="1" applyBorder="1" applyAlignment="1"/>
    <xf numFmtId="49" fontId="12" fillId="3" borderId="0" xfId="0" applyNumberFormat="1" applyFont="1" applyFill="1" applyBorder="1" applyAlignment="1">
      <alignment horizontal="center"/>
    </xf>
    <xf numFmtId="4" fontId="16" fillId="0" borderId="0" xfId="0" applyNumberFormat="1" applyFont="1" applyBorder="1" applyAlignment="1"/>
    <xf numFmtId="0" fontId="12" fillId="3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OEC O&amp;M Budget Templat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EC%20CO%20Budget%20Model-06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arryover"/>
      <sheetName val="comp bud v act"/>
      <sheetName val="variance"/>
      <sheetName val="comp commit bud v com"/>
      <sheetName val="comp commit act v com"/>
      <sheetName val="actuals"/>
      <sheetName val="commits"/>
      <sheetName val="orig bud"/>
      <sheetName val="suppl bud"/>
      <sheetName val="forecast"/>
    </sheetNames>
    <sheetDataSet>
      <sheetData sheetId="0" refreshError="1">
        <row r="30">
          <cell r="B30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2"/>
  <sheetViews>
    <sheetView tabSelected="1" workbookViewId="0">
      <pane xSplit="2" topLeftCell="C1" activePane="topRight" state="frozen"/>
      <selection pane="topRight" activeCell="B5" sqref="B5"/>
    </sheetView>
  </sheetViews>
  <sheetFormatPr defaultRowHeight="13.2"/>
  <cols>
    <col min="2" max="2" width="31.5546875" customWidth="1"/>
    <col min="15" max="15" width="1.6640625" customWidth="1"/>
    <col min="16" max="16" width="10.33203125" bestFit="1" customWidth="1"/>
    <col min="17" max="17" width="2.5546875" customWidth="1"/>
    <col min="18" max="18" width="13.44140625" style="24" bestFit="1" customWidth="1"/>
    <col min="19" max="19" width="9.44140625" style="24" bestFit="1" customWidth="1"/>
    <col min="20" max="20" width="10.44140625" customWidth="1"/>
  </cols>
  <sheetData>
    <row r="3" spans="2:19" ht="15.6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  <c r="O3" s="2"/>
      <c r="P3" s="3" t="s">
        <v>1</v>
      </c>
    </row>
    <row r="4" spans="2:19" ht="15.6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3" t="s">
        <v>3</v>
      </c>
    </row>
    <row r="5" spans="2:19" ht="15.6">
      <c r="B5" s="4" t="s">
        <v>114</v>
      </c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5"/>
      <c r="O5" s="5"/>
      <c r="P5" s="5"/>
    </row>
    <row r="6" spans="2:19" ht="15.6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R6" s="25"/>
      <c r="S6" s="26"/>
    </row>
    <row r="7" spans="2:19">
      <c r="B7" s="7"/>
      <c r="C7" s="8">
        <v>36892</v>
      </c>
      <c r="D7" s="8">
        <v>36923</v>
      </c>
      <c r="E7" s="8">
        <v>36951</v>
      </c>
      <c r="F7" s="8">
        <v>36982</v>
      </c>
      <c r="G7" s="8">
        <v>37012</v>
      </c>
      <c r="H7" s="8">
        <v>37043</v>
      </c>
      <c r="I7" s="8">
        <v>37073</v>
      </c>
      <c r="J7" s="8">
        <v>37104</v>
      </c>
      <c r="K7" s="8">
        <v>37135</v>
      </c>
      <c r="L7" s="8">
        <v>37165</v>
      </c>
      <c r="M7" s="8">
        <v>37196</v>
      </c>
      <c r="N7" s="8">
        <v>37226</v>
      </c>
      <c r="O7" s="8"/>
      <c r="P7" s="9" t="s">
        <v>4</v>
      </c>
      <c r="R7" s="26"/>
    </row>
    <row r="8" spans="2:19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2:19" ht="13.8" thickBot="1">
      <c r="B9" s="11" t="s">
        <v>5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0"/>
      <c r="P9" s="12">
        <f>SUM(C9:N9)</f>
        <v>0</v>
      </c>
    </row>
    <row r="10" spans="2:19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2:19">
      <c r="B11" s="11" t="s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2:19">
      <c r="B12" s="13" t="s">
        <v>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2:19">
      <c r="B13" s="14" t="s">
        <v>8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  <c r="P13" s="10">
        <f t="shared" ref="P13:P42" si="0">SUM(C13:N13)</f>
        <v>0</v>
      </c>
    </row>
    <row r="14" spans="2:19">
      <c r="B14" s="14" t="s">
        <v>9</v>
      </c>
      <c r="C14" s="10">
        <v>0</v>
      </c>
      <c r="D14" s="10">
        <v>500</v>
      </c>
      <c r="E14" s="10">
        <v>0</v>
      </c>
      <c r="F14" s="10">
        <v>2020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2020</v>
      </c>
      <c r="M14" s="10">
        <v>0</v>
      </c>
      <c r="N14" s="10">
        <v>0</v>
      </c>
      <c r="O14" s="10"/>
      <c r="P14" s="10">
        <f t="shared" si="0"/>
        <v>4540</v>
      </c>
    </row>
    <row r="15" spans="2:19">
      <c r="B15" s="14" t="s">
        <v>10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  <c r="P15" s="10">
        <f t="shared" si="0"/>
        <v>0</v>
      </c>
      <c r="R15" s="27"/>
    </row>
    <row r="16" spans="2:19">
      <c r="B16" s="14" t="s">
        <v>11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  <c r="P16" s="10">
        <f t="shared" si="0"/>
        <v>0</v>
      </c>
    </row>
    <row r="17" spans="2:19">
      <c r="B17" s="14" t="s">
        <v>12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  <c r="P17" s="10">
        <f t="shared" si="0"/>
        <v>0</v>
      </c>
    </row>
    <row r="18" spans="2:19">
      <c r="B18" s="14" t="s">
        <v>13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  <c r="P18" s="10">
        <f t="shared" si="0"/>
        <v>0</v>
      </c>
    </row>
    <row r="19" spans="2:19">
      <c r="B19" s="14" t="s">
        <v>14</v>
      </c>
      <c r="C19" s="10">
        <v>2800</v>
      </c>
      <c r="D19" s="10">
        <v>2800</v>
      </c>
      <c r="E19" s="10">
        <v>2800</v>
      </c>
      <c r="F19" s="10">
        <v>7800</v>
      </c>
      <c r="G19" s="10">
        <v>2800</v>
      </c>
      <c r="H19" s="10">
        <v>2800</v>
      </c>
      <c r="I19" s="10">
        <v>2800</v>
      </c>
      <c r="J19" s="10">
        <v>4500</v>
      </c>
      <c r="K19" s="10">
        <v>14800</v>
      </c>
      <c r="L19" s="10">
        <v>3800</v>
      </c>
      <c r="M19" s="10">
        <v>2800</v>
      </c>
      <c r="N19" s="10">
        <v>2800</v>
      </c>
      <c r="O19" s="10"/>
      <c r="P19" s="10">
        <f t="shared" si="0"/>
        <v>53300</v>
      </c>
    </row>
    <row r="20" spans="2:19">
      <c r="B20" s="14" t="s">
        <v>15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  <c r="P20" s="10">
        <f t="shared" si="0"/>
        <v>0</v>
      </c>
    </row>
    <row r="21" spans="2:19">
      <c r="B21" s="14" t="s">
        <v>16</v>
      </c>
      <c r="C21" s="10">
        <v>0</v>
      </c>
      <c r="D21" s="10">
        <v>0</v>
      </c>
      <c r="E21" s="10">
        <v>700</v>
      </c>
      <c r="F21" s="10">
        <v>1440</v>
      </c>
      <c r="G21" s="10">
        <v>0</v>
      </c>
      <c r="H21" s="10">
        <v>0</v>
      </c>
      <c r="I21" s="10">
        <v>700</v>
      </c>
      <c r="J21" s="10">
        <v>0</v>
      </c>
      <c r="K21" s="10">
        <v>0</v>
      </c>
      <c r="L21" s="10">
        <v>0</v>
      </c>
      <c r="M21" s="10">
        <v>1500</v>
      </c>
      <c r="N21" s="10">
        <v>3200</v>
      </c>
      <c r="O21" s="10"/>
      <c r="P21" s="10">
        <f t="shared" si="0"/>
        <v>7540</v>
      </c>
    </row>
    <row r="22" spans="2:19">
      <c r="B22" s="14" t="s">
        <v>17</v>
      </c>
      <c r="C22" s="10">
        <v>0</v>
      </c>
      <c r="D22" s="10">
        <v>0</v>
      </c>
      <c r="E22" s="10">
        <v>0</v>
      </c>
      <c r="F22" s="10">
        <v>300</v>
      </c>
      <c r="G22" s="10">
        <v>300</v>
      </c>
      <c r="H22" s="10">
        <v>300</v>
      </c>
      <c r="I22" s="10">
        <v>0</v>
      </c>
      <c r="J22" s="10">
        <v>300</v>
      </c>
      <c r="K22" s="10">
        <v>300</v>
      </c>
      <c r="L22" s="10">
        <v>300</v>
      </c>
      <c r="M22" s="10">
        <v>0</v>
      </c>
      <c r="N22" s="10">
        <v>0</v>
      </c>
      <c r="O22" s="10"/>
      <c r="P22" s="10">
        <f t="shared" si="0"/>
        <v>1800</v>
      </c>
    </row>
    <row r="23" spans="2:19">
      <c r="B23" s="14" t="s">
        <v>18</v>
      </c>
      <c r="C23" s="10">
        <v>0</v>
      </c>
      <c r="D23" s="10">
        <v>0</v>
      </c>
      <c r="E23" s="10">
        <v>0</v>
      </c>
      <c r="F23" s="10">
        <v>500</v>
      </c>
      <c r="G23" s="10">
        <v>500</v>
      </c>
      <c r="H23" s="10">
        <v>600</v>
      </c>
      <c r="I23" s="10">
        <v>100</v>
      </c>
      <c r="J23" s="10">
        <v>200</v>
      </c>
      <c r="K23" s="10">
        <v>100</v>
      </c>
      <c r="L23" s="10">
        <v>200</v>
      </c>
      <c r="M23" s="10">
        <v>0</v>
      </c>
      <c r="N23" s="10">
        <v>500</v>
      </c>
      <c r="O23" s="10"/>
      <c r="P23" s="10">
        <f t="shared" si="0"/>
        <v>2700</v>
      </c>
    </row>
    <row r="24" spans="2:19">
      <c r="B24" s="14" t="s">
        <v>19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  <c r="P24" s="10">
        <f t="shared" si="0"/>
        <v>0</v>
      </c>
    </row>
    <row r="25" spans="2:19">
      <c r="B25" s="14" t="s">
        <v>20</v>
      </c>
      <c r="C25" s="10">
        <v>500</v>
      </c>
      <c r="D25" s="10">
        <v>0</v>
      </c>
      <c r="E25" s="10">
        <v>0</v>
      </c>
      <c r="F25" s="10">
        <v>2000</v>
      </c>
      <c r="G25" s="10">
        <v>500</v>
      </c>
      <c r="H25" s="10">
        <v>500</v>
      </c>
      <c r="I25" s="10">
        <v>500</v>
      </c>
      <c r="J25" s="10">
        <v>500</v>
      </c>
      <c r="K25" s="10">
        <v>0</v>
      </c>
      <c r="L25" s="10">
        <v>0</v>
      </c>
      <c r="M25" s="10">
        <v>0</v>
      </c>
      <c r="N25" s="10">
        <v>300</v>
      </c>
      <c r="O25" s="10"/>
      <c r="P25" s="10">
        <f t="shared" si="0"/>
        <v>4800</v>
      </c>
    </row>
    <row r="26" spans="2:19">
      <c r="B26" s="14" t="s">
        <v>21</v>
      </c>
      <c r="C26" s="10">
        <v>500</v>
      </c>
      <c r="D26" s="10">
        <v>6500</v>
      </c>
      <c r="E26" s="10">
        <v>500</v>
      </c>
      <c r="F26" s="10">
        <v>25500</v>
      </c>
      <c r="G26" s="10">
        <v>500</v>
      </c>
      <c r="H26" s="10">
        <v>500</v>
      </c>
      <c r="I26" s="10">
        <v>500</v>
      </c>
      <c r="J26" s="10">
        <v>5500</v>
      </c>
      <c r="K26" s="10">
        <v>500</v>
      </c>
      <c r="L26" s="10">
        <v>500</v>
      </c>
      <c r="M26" s="10">
        <v>500</v>
      </c>
      <c r="N26" s="10">
        <v>5500</v>
      </c>
      <c r="O26" s="10"/>
      <c r="P26" s="10">
        <f t="shared" si="0"/>
        <v>47000</v>
      </c>
    </row>
    <row r="27" spans="2:19">
      <c r="B27" s="14" t="s">
        <v>22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  <c r="P27" s="10">
        <f t="shared" si="0"/>
        <v>0</v>
      </c>
    </row>
    <row r="28" spans="2:19">
      <c r="B28" s="14" t="s">
        <v>23</v>
      </c>
      <c r="C28" s="10">
        <v>0</v>
      </c>
      <c r="D28" s="10">
        <v>0</v>
      </c>
      <c r="E28" s="10">
        <v>0</v>
      </c>
      <c r="F28" s="10">
        <v>1200</v>
      </c>
      <c r="G28" s="10">
        <v>3000</v>
      </c>
      <c r="H28" s="10">
        <v>0</v>
      </c>
      <c r="I28" s="10">
        <v>0</v>
      </c>
      <c r="J28" s="10">
        <v>0</v>
      </c>
      <c r="K28" s="10">
        <v>3000</v>
      </c>
      <c r="L28" s="10">
        <v>1200</v>
      </c>
      <c r="M28" s="10">
        <v>0</v>
      </c>
      <c r="N28" s="10">
        <v>10000</v>
      </c>
      <c r="O28" s="10"/>
      <c r="P28" s="10">
        <f t="shared" si="0"/>
        <v>18400</v>
      </c>
    </row>
    <row r="29" spans="2:19" s="30" customFormat="1">
      <c r="B29" s="28" t="s">
        <v>24</v>
      </c>
      <c r="C29" s="29">
        <v>3600</v>
      </c>
      <c r="D29" s="29">
        <v>4400</v>
      </c>
      <c r="E29" s="29">
        <v>3000</v>
      </c>
      <c r="F29" s="29">
        <v>28000</v>
      </c>
      <c r="G29" s="29">
        <v>3600</v>
      </c>
      <c r="H29" s="29">
        <v>4200</v>
      </c>
      <c r="I29" s="29">
        <v>7200</v>
      </c>
      <c r="J29" s="29">
        <v>4500</v>
      </c>
      <c r="K29" s="29">
        <v>3000</v>
      </c>
      <c r="L29" s="29">
        <v>25000</v>
      </c>
      <c r="M29" s="29">
        <v>3600</v>
      </c>
      <c r="N29" s="29">
        <v>20680</v>
      </c>
      <c r="O29" s="29"/>
      <c r="P29" s="10">
        <f t="shared" si="0"/>
        <v>110780</v>
      </c>
      <c r="R29" s="31"/>
      <c r="S29" s="31"/>
    </row>
    <row r="30" spans="2:19">
      <c r="B30" s="14" t="s">
        <v>25</v>
      </c>
      <c r="C30" s="10">
        <v>10035</v>
      </c>
      <c r="D30" s="10">
        <v>10035</v>
      </c>
      <c r="E30" s="10">
        <v>20035</v>
      </c>
      <c r="F30" s="10">
        <v>10035</v>
      </c>
      <c r="G30" s="10">
        <v>19601</v>
      </c>
      <c r="H30" s="10">
        <v>19601</v>
      </c>
      <c r="I30" s="10">
        <v>19601</v>
      </c>
      <c r="J30" s="10">
        <v>19601</v>
      </c>
      <c r="K30" s="10">
        <v>19601</v>
      </c>
      <c r="L30" s="10">
        <v>25035</v>
      </c>
      <c r="M30" s="10">
        <v>14035</v>
      </c>
      <c r="N30" s="10">
        <v>14035</v>
      </c>
      <c r="O30" s="10"/>
      <c r="P30" s="10">
        <f t="shared" si="0"/>
        <v>201250</v>
      </c>
    </row>
    <row r="31" spans="2:19" s="30" customFormat="1">
      <c r="B31" s="28" t="s">
        <v>26</v>
      </c>
      <c r="C31" s="29">
        <v>74447</v>
      </c>
      <c r="D31" s="29">
        <v>74447</v>
      </c>
      <c r="E31" s="29">
        <v>74447</v>
      </c>
      <c r="F31" s="29">
        <v>74447</v>
      </c>
      <c r="G31" s="29">
        <v>106504</v>
      </c>
      <c r="H31" s="29">
        <v>74447</v>
      </c>
      <c r="I31" s="29">
        <v>74447</v>
      </c>
      <c r="J31" s="29">
        <v>74447</v>
      </c>
      <c r="K31" s="29">
        <v>74447</v>
      </c>
      <c r="L31" s="29">
        <v>74447</v>
      </c>
      <c r="M31" s="29">
        <v>106519</v>
      </c>
      <c r="N31" s="29">
        <v>74447</v>
      </c>
      <c r="O31" s="29"/>
      <c r="P31" s="29">
        <f t="shared" si="0"/>
        <v>957493</v>
      </c>
      <c r="R31" s="31"/>
      <c r="S31" s="31"/>
    </row>
    <row r="32" spans="2:19">
      <c r="B32" s="14" t="s">
        <v>27</v>
      </c>
      <c r="C32" s="10">
        <v>4281</v>
      </c>
      <c r="D32" s="10">
        <v>4181</v>
      </c>
      <c r="E32" s="10">
        <v>4181</v>
      </c>
      <c r="F32" s="10">
        <v>9880</v>
      </c>
      <c r="G32" s="10">
        <v>4281</v>
      </c>
      <c r="H32" s="10">
        <v>4281</v>
      </c>
      <c r="I32" s="10">
        <v>4281</v>
      </c>
      <c r="J32" s="10">
        <v>4281</v>
      </c>
      <c r="K32" s="10">
        <v>4281</v>
      </c>
      <c r="L32" s="10">
        <v>13420</v>
      </c>
      <c r="M32" s="10">
        <v>4281</v>
      </c>
      <c r="N32" s="10">
        <v>6004</v>
      </c>
      <c r="O32" s="10"/>
      <c r="P32" s="10">
        <f t="shared" si="0"/>
        <v>67633</v>
      </c>
    </row>
    <row r="33" spans="1:20" s="30" customFormat="1">
      <c r="B33" s="28" t="s">
        <v>28</v>
      </c>
      <c r="C33" s="29">
        <v>1200</v>
      </c>
      <c r="D33" s="29">
        <v>1200</v>
      </c>
      <c r="E33" s="29">
        <v>1200</v>
      </c>
      <c r="F33" s="29">
        <v>1200</v>
      </c>
      <c r="G33" s="29">
        <v>1200</v>
      </c>
      <c r="H33" s="29">
        <v>1200</v>
      </c>
      <c r="I33" s="29">
        <v>1200</v>
      </c>
      <c r="J33" s="29">
        <v>1200</v>
      </c>
      <c r="K33" s="29">
        <v>1200</v>
      </c>
      <c r="L33" s="29">
        <v>1200</v>
      </c>
      <c r="M33" s="29">
        <v>1200</v>
      </c>
      <c r="N33" s="29">
        <v>1200</v>
      </c>
      <c r="O33" s="29"/>
      <c r="P33" s="29">
        <f t="shared" si="0"/>
        <v>14400</v>
      </c>
      <c r="R33" s="31"/>
      <c r="S33" s="31"/>
    </row>
    <row r="34" spans="1:20">
      <c r="B34" s="14" t="s">
        <v>29</v>
      </c>
      <c r="C34" s="10">
        <v>3000</v>
      </c>
      <c r="D34" s="10">
        <v>3000</v>
      </c>
      <c r="E34" s="10">
        <v>3000</v>
      </c>
      <c r="F34" s="10">
        <v>3000</v>
      </c>
      <c r="G34" s="10">
        <v>3000</v>
      </c>
      <c r="H34" s="10">
        <v>3000</v>
      </c>
      <c r="I34" s="10">
        <v>3000</v>
      </c>
      <c r="J34" s="10">
        <v>3000</v>
      </c>
      <c r="K34" s="10">
        <v>3000</v>
      </c>
      <c r="L34" s="10">
        <v>3000</v>
      </c>
      <c r="M34" s="10">
        <v>3000</v>
      </c>
      <c r="N34" s="10">
        <v>3000</v>
      </c>
      <c r="O34" s="10"/>
      <c r="P34" s="10">
        <f t="shared" si="0"/>
        <v>36000</v>
      </c>
    </row>
    <row r="35" spans="1:20">
      <c r="B35" s="14" t="s">
        <v>30</v>
      </c>
      <c r="C35" s="10">
        <v>240</v>
      </c>
      <c r="D35" s="10">
        <v>240</v>
      </c>
      <c r="E35" s="10">
        <v>240</v>
      </c>
      <c r="F35" s="10">
        <v>240</v>
      </c>
      <c r="G35" s="10">
        <v>240</v>
      </c>
      <c r="H35" s="10">
        <v>240</v>
      </c>
      <c r="I35" s="10">
        <v>240</v>
      </c>
      <c r="J35" s="10">
        <v>240</v>
      </c>
      <c r="K35" s="10">
        <v>240</v>
      </c>
      <c r="L35" s="10">
        <v>240</v>
      </c>
      <c r="M35" s="10">
        <v>240</v>
      </c>
      <c r="N35" s="10">
        <v>240</v>
      </c>
      <c r="O35" s="10"/>
      <c r="P35" s="10">
        <f t="shared" si="0"/>
        <v>2880</v>
      </c>
    </row>
    <row r="36" spans="1:20">
      <c r="B36" s="14" t="s">
        <v>31</v>
      </c>
      <c r="C36" s="10">
        <v>420</v>
      </c>
      <c r="D36" s="10">
        <v>420</v>
      </c>
      <c r="E36" s="10">
        <v>420</v>
      </c>
      <c r="F36" s="10">
        <v>420</v>
      </c>
      <c r="G36" s="10">
        <v>420</v>
      </c>
      <c r="H36" s="10">
        <v>420</v>
      </c>
      <c r="I36" s="10">
        <v>420</v>
      </c>
      <c r="J36" s="10">
        <v>420</v>
      </c>
      <c r="K36" s="10">
        <v>420</v>
      </c>
      <c r="L36" s="10">
        <v>420</v>
      </c>
      <c r="M36" s="10">
        <v>420</v>
      </c>
      <c r="N36" s="10">
        <v>420</v>
      </c>
      <c r="O36" s="10"/>
      <c r="P36" s="10">
        <f t="shared" si="0"/>
        <v>5040</v>
      </c>
    </row>
    <row r="37" spans="1:20">
      <c r="B37" s="14" t="s">
        <v>32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/>
      <c r="P37" s="10">
        <f t="shared" si="0"/>
        <v>0</v>
      </c>
    </row>
    <row r="38" spans="1:20">
      <c r="B38" s="14" t="s">
        <v>33</v>
      </c>
      <c r="C38" s="10">
        <v>0</v>
      </c>
      <c r="D38" s="10">
        <v>0</v>
      </c>
      <c r="E38" s="10">
        <v>400</v>
      </c>
      <c r="F38" s="10">
        <v>800</v>
      </c>
      <c r="G38" s="10">
        <v>100</v>
      </c>
      <c r="H38" s="10">
        <v>0</v>
      </c>
      <c r="I38" s="10">
        <v>0</v>
      </c>
      <c r="J38" s="10">
        <v>200</v>
      </c>
      <c r="K38" s="10">
        <v>100</v>
      </c>
      <c r="L38" s="10">
        <v>0</v>
      </c>
      <c r="M38" s="10">
        <v>0</v>
      </c>
      <c r="N38" s="10">
        <v>700</v>
      </c>
      <c r="O38" s="10"/>
      <c r="P38" s="10">
        <f t="shared" si="0"/>
        <v>2300</v>
      </c>
    </row>
    <row r="39" spans="1:20" s="30" customFormat="1">
      <c r="B39" s="28" t="s">
        <v>34</v>
      </c>
      <c r="C39" s="33">
        <v>27633</v>
      </c>
      <c r="D39" s="33">
        <v>27633</v>
      </c>
      <c r="E39" s="33">
        <v>27633</v>
      </c>
      <c r="F39" s="33" t="s">
        <v>57</v>
      </c>
      <c r="G39" s="33" t="s">
        <v>57</v>
      </c>
      <c r="H39" s="33" t="s">
        <v>57</v>
      </c>
      <c r="I39" s="33" t="s">
        <v>57</v>
      </c>
      <c r="J39" s="33" t="s">
        <v>57</v>
      </c>
      <c r="K39" s="33" t="s">
        <v>57</v>
      </c>
      <c r="L39" s="33">
        <v>27633</v>
      </c>
      <c r="M39" s="33">
        <v>27633</v>
      </c>
      <c r="N39" s="33">
        <f>165800/6</f>
        <v>27633.333333333332</v>
      </c>
      <c r="O39" s="29"/>
      <c r="P39" s="29">
        <v>165800</v>
      </c>
      <c r="R39" s="31"/>
      <c r="S39" s="31"/>
    </row>
    <row r="40" spans="1:20">
      <c r="B40" s="14" t="s">
        <v>35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/>
      <c r="P40" s="10">
        <f t="shared" si="0"/>
        <v>0</v>
      </c>
    </row>
    <row r="41" spans="1:20" s="30" customFormat="1">
      <c r="B41" s="28" t="s">
        <v>36</v>
      </c>
      <c r="C41" s="29">
        <v>0</v>
      </c>
      <c r="D41" s="33" t="s">
        <v>57</v>
      </c>
      <c r="E41" s="33" t="s">
        <v>57</v>
      </c>
      <c r="F41" s="33" t="s">
        <v>57</v>
      </c>
      <c r="G41" s="33" t="s">
        <v>57</v>
      </c>
      <c r="H41" s="29">
        <v>0</v>
      </c>
      <c r="I41" s="29">
        <v>0</v>
      </c>
      <c r="J41" s="29">
        <v>0</v>
      </c>
      <c r="K41" s="29">
        <v>0</v>
      </c>
      <c r="L41" s="33" t="s">
        <v>57</v>
      </c>
      <c r="M41" s="33" t="s">
        <v>57</v>
      </c>
      <c r="N41" s="33" t="s">
        <v>57</v>
      </c>
      <c r="O41" s="29"/>
      <c r="P41" s="10">
        <f t="shared" si="0"/>
        <v>0</v>
      </c>
      <c r="R41" s="31" t="s">
        <v>58</v>
      </c>
      <c r="S41" s="31"/>
      <c r="T41" s="32"/>
    </row>
    <row r="42" spans="1:20">
      <c r="A42" s="30"/>
      <c r="B42" s="14" t="s">
        <v>37</v>
      </c>
      <c r="C42" s="10">
        <v>30400</v>
      </c>
      <c r="D42" s="10">
        <v>30400</v>
      </c>
      <c r="E42" s="10">
        <v>30400</v>
      </c>
      <c r="F42" s="10">
        <v>30400</v>
      </c>
      <c r="G42" s="10">
        <v>30400</v>
      </c>
      <c r="H42" s="10">
        <v>30400</v>
      </c>
      <c r="I42" s="10">
        <v>30400</v>
      </c>
      <c r="J42" s="10">
        <v>30400</v>
      </c>
      <c r="K42" s="10">
        <v>30400</v>
      </c>
      <c r="L42" s="10">
        <v>30400</v>
      </c>
      <c r="M42" s="10">
        <v>30400</v>
      </c>
      <c r="N42" s="10">
        <v>30400</v>
      </c>
      <c r="O42" s="10"/>
      <c r="P42" s="10">
        <f t="shared" si="0"/>
        <v>364800</v>
      </c>
      <c r="T42" s="32"/>
    </row>
    <row r="43" spans="1:20">
      <c r="B43" s="14"/>
      <c r="C43" s="10"/>
      <c r="D43" s="1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20">
      <c r="B44" s="16" t="s">
        <v>38</v>
      </c>
      <c r="C44" s="17">
        <f t="shared" ref="C44:N44" si="1">SUM(C12:C42)</f>
        <v>159056</v>
      </c>
      <c r="D44" s="17">
        <f t="shared" si="1"/>
        <v>165756</v>
      </c>
      <c r="E44" s="17">
        <f t="shared" si="1"/>
        <v>168956</v>
      </c>
      <c r="F44" s="17">
        <f t="shared" si="1"/>
        <v>199182</v>
      </c>
      <c r="G44" s="17">
        <f t="shared" si="1"/>
        <v>176946</v>
      </c>
      <c r="H44" s="17">
        <f t="shared" si="1"/>
        <v>142489</v>
      </c>
      <c r="I44" s="17">
        <f t="shared" si="1"/>
        <v>145389</v>
      </c>
      <c r="J44" s="17">
        <f t="shared" si="1"/>
        <v>149289</v>
      </c>
      <c r="K44" s="17">
        <f t="shared" si="1"/>
        <v>155389</v>
      </c>
      <c r="L44" s="17">
        <f t="shared" si="1"/>
        <v>208815</v>
      </c>
      <c r="M44" s="17">
        <f t="shared" si="1"/>
        <v>196128</v>
      </c>
      <c r="N44" s="17">
        <f t="shared" si="1"/>
        <v>201059.33333333334</v>
      </c>
      <c r="O44" s="10"/>
      <c r="P44" s="17">
        <f>SUM(P12:P42)</f>
        <v>2068456</v>
      </c>
      <c r="S44" s="17"/>
    </row>
    <row r="45" spans="1:20">
      <c r="B45" s="16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0"/>
      <c r="P45" s="18"/>
    </row>
    <row r="46" spans="1:20">
      <c r="B46" s="11" t="s">
        <v>39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0"/>
      <c r="P46" s="18"/>
    </row>
    <row r="47" spans="1:20">
      <c r="B47" s="14" t="s">
        <v>40</v>
      </c>
      <c r="C47" s="10">
        <v>0</v>
      </c>
      <c r="D47" s="10">
        <v>0</v>
      </c>
      <c r="E47" s="10">
        <v>0</v>
      </c>
      <c r="F47" s="10">
        <v>250</v>
      </c>
      <c r="G47" s="10">
        <v>10580</v>
      </c>
      <c r="H47" s="10">
        <v>10080</v>
      </c>
      <c r="I47" s="10">
        <v>10080</v>
      </c>
      <c r="J47" s="10">
        <v>10580</v>
      </c>
      <c r="K47" s="10">
        <v>10330</v>
      </c>
      <c r="L47" s="10">
        <v>10080</v>
      </c>
      <c r="M47" s="10">
        <v>10080</v>
      </c>
      <c r="N47" s="10">
        <v>750</v>
      </c>
      <c r="O47" s="10"/>
      <c r="P47" s="10">
        <f>SUM(C47:N47)</f>
        <v>72810</v>
      </c>
    </row>
    <row r="48" spans="1:20">
      <c r="B48" s="14" t="s">
        <v>41</v>
      </c>
      <c r="C48" s="10">
        <v>7600</v>
      </c>
      <c r="D48" s="10">
        <v>7600</v>
      </c>
      <c r="E48" s="10">
        <v>7600</v>
      </c>
      <c r="F48" s="10">
        <v>7600</v>
      </c>
      <c r="G48" s="10">
        <v>7600</v>
      </c>
      <c r="H48" s="10">
        <v>7600</v>
      </c>
      <c r="I48" s="10">
        <v>7600</v>
      </c>
      <c r="J48" s="10">
        <v>7600</v>
      </c>
      <c r="K48" s="10">
        <v>7600</v>
      </c>
      <c r="L48" s="10">
        <v>7600</v>
      </c>
      <c r="M48" s="10">
        <v>7600</v>
      </c>
      <c r="N48" s="10">
        <v>7600</v>
      </c>
      <c r="O48" s="10"/>
      <c r="P48" s="10">
        <f>SUM(C48:N48)</f>
        <v>91200</v>
      </c>
    </row>
    <row r="49" spans="2:19">
      <c r="B49" s="16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0"/>
      <c r="P49" s="18"/>
    </row>
    <row r="50" spans="2:19" ht="13.8" thickBot="1">
      <c r="B50" s="16" t="s">
        <v>42</v>
      </c>
      <c r="C50" s="19">
        <f t="shared" ref="C50:N50" si="2">SUM(C47:C48)</f>
        <v>7600</v>
      </c>
      <c r="D50" s="19">
        <f t="shared" si="2"/>
        <v>7600</v>
      </c>
      <c r="E50" s="19">
        <f t="shared" si="2"/>
        <v>7600</v>
      </c>
      <c r="F50" s="19">
        <f t="shared" si="2"/>
        <v>7850</v>
      </c>
      <c r="G50" s="19">
        <f t="shared" si="2"/>
        <v>18180</v>
      </c>
      <c r="H50" s="19">
        <f t="shared" si="2"/>
        <v>17680</v>
      </c>
      <c r="I50" s="19">
        <f t="shared" si="2"/>
        <v>17680</v>
      </c>
      <c r="J50" s="19">
        <f t="shared" si="2"/>
        <v>18180</v>
      </c>
      <c r="K50" s="19">
        <f t="shared" si="2"/>
        <v>17930</v>
      </c>
      <c r="L50" s="19">
        <f t="shared" si="2"/>
        <v>17680</v>
      </c>
      <c r="M50" s="19">
        <f t="shared" si="2"/>
        <v>17680</v>
      </c>
      <c r="N50" s="19">
        <f t="shared" si="2"/>
        <v>8350</v>
      </c>
      <c r="O50" s="10"/>
      <c r="P50" s="19">
        <f>SUM(P47:P48)</f>
        <v>164010</v>
      </c>
      <c r="S50" s="19"/>
    </row>
    <row r="51" spans="2:19">
      <c r="B51" s="16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0"/>
      <c r="P51" s="18"/>
    </row>
    <row r="52" spans="2:19">
      <c r="B52" s="11" t="s">
        <v>43</v>
      </c>
      <c r="C52" s="18">
        <v>17682</v>
      </c>
      <c r="D52" s="18">
        <v>17682</v>
      </c>
      <c r="E52" s="18">
        <v>17682</v>
      </c>
      <c r="F52" s="18">
        <v>17682</v>
      </c>
      <c r="G52" s="18">
        <v>17682</v>
      </c>
      <c r="H52" s="18">
        <v>17682</v>
      </c>
      <c r="I52" s="18">
        <v>17682</v>
      </c>
      <c r="J52" s="18">
        <v>17682</v>
      </c>
      <c r="K52" s="18">
        <v>17682</v>
      </c>
      <c r="L52" s="18">
        <v>17682</v>
      </c>
      <c r="M52" s="18">
        <v>17682</v>
      </c>
      <c r="N52" s="18">
        <v>17682</v>
      </c>
      <c r="O52" s="10"/>
      <c r="P52" s="10">
        <f>SUM(C52:N52)</f>
        <v>212184</v>
      </c>
    </row>
    <row r="53" spans="2:19">
      <c r="B53" s="16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0"/>
      <c r="P53" s="18"/>
    </row>
    <row r="54" spans="2:19" ht="13.8" thickBot="1">
      <c r="B54" s="11" t="s">
        <v>44</v>
      </c>
      <c r="C54" s="20">
        <f t="shared" ref="C54:N54" si="3">C44+C50+C52</f>
        <v>184338</v>
      </c>
      <c r="D54" s="20">
        <f t="shared" si="3"/>
        <v>191038</v>
      </c>
      <c r="E54" s="20">
        <f t="shared" si="3"/>
        <v>194238</v>
      </c>
      <c r="F54" s="20">
        <f t="shared" si="3"/>
        <v>224714</v>
      </c>
      <c r="G54" s="20">
        <f t="shared" si="3"/>
        <v>212808</v>
      </c>
      <c r="H54" s="20">
        <f t="shared" si="3"/>
        <v>177851</v>
      </c>
      <c r="I54" s="20">
        <f t="shared" si="3"/>
        <v>180751</v>
      </c>
      <c r="J54" s="20">
        <f t="shared" si="3"/>
        <v>185151</v>
      </c>
      <c r="K54" s="20">
        <f t="shared" si="3"/>
        <v>191001</v>
      </c>
      <c r="L54" s="20">
        <f t="shared" si="3"/>
        <v>244177</v>
      </c>
      <c r="M54" s="20">
        <f t="shared" si="3"/>
        <v>231490</v>
      </c>
      <c r="N54" s="20">
        <f t="shared" si="3"/>
        <v>227091.33333333334</v>
      </c>
      <c r="O54" s="10"/>
      <c r="P54" s="20">
        <f>P44+P50+P52</f>
        <v>2444650</v>
      </c>
    </row>
    <row r="55" spans="2:19" ht="13.8" thickTop="1">
      <c r="B55" s="16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0"/>
      <c r="P55" s="18"/>
    </row>
    <row r="56" spans="2:19">
      <c r="B56" s="11" t="s">
        <v>45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2:19">
      <c r="B57" s="21" t="s">
        <v>46</v>
      </c>
      <c r="C57" s="10">
        <v>22783</v>
      </c>
      <c r="D57" s="10">
        <v>22783</v>
      </c>
      <c r="E57" s="10">
        <v>22783</v>
      </c>
      <c r="F57" s="10">
        <v>22783</v>
      </c>
      <c r="G57" s="10">
        <v>22783</v>
      </c>
      <c r="H57" s="10">
        <v>22783</v>
      </c>
      <c r="I57" s="10">
        <v>22783</v>
      </c>
      <c r="J57" s="10">
        <v>22783</v>
      </c>
      <c r="K57" s="10">
        <v>22783</v>
      </c>
      <c r="L57" s="10">
        <v>22783</v>
      </c>
      <c r="M57" s="10">
        <v>22783</v>
      </c>
      <c r="N57" s="10">
        <v>22783</v>
      </c>
      <c r="O57" s="10"/>
      <c r="P57" s="10">
        <f>SUM(C57:N57)</f>
        <v>273396</v>
      </c>
    </row>
    <row r="58" spans="2:19">
      <c r="B58" s="21" t="s">
        <v>47</v>
      </c>
      <c r="C58" s="10">
        <v>8583</v>
      </c>
      <c r="D58" s="10">
        <v>8583</v>
      </c>
      <c r="E58" s="10">
        <v>8583</v>
      </c>
      <c r="F58" s="10">
        <v>8583</v>
      </c>
      <c r="G58" s="10">
        <v>8583</v>
      </c>
      <c r="H58" s="10">
        <v>8583</v>
      </c>
      <c r="I58" s="10">
        <v>8583</v>
      </c>
      <c r="J58" s="10">
        <v>8583</v>
      </c>
      <c r="K58" s="10">
        <v>8583</v>
      </c>
      <c r="L58" s="10">
        <v>8583</v>
      </c>
      <c r="M58" s="10">
        <v>8583</v>
      </c>
      <c r="N58" s="10">
        <v>8583</v>
      </c>
      <c r="O58" s="10"/>
      <c r="P58" s="10">
        <f>SUM(C58:N58)</f>
        <v>102996</v>
      </c>
    </row>
    <row r="59" spans="2:19">
      <c r="B59" s="21" t="s">
        <v>48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/>
      <c r="P59" s="10">
        <f>SUM(C59:N59)</f>
        <v>0</v>
      </c>
    </row>
    <row r="60" spans="2:19">
      <c r="B60" s="21" t="s">
        <v>49</v>
      </c>
      <c r="C60" s="10">
        <v>2000</v>
      </c>
      <c r="D60" s="10">
        <v>2000</v>
      </c>
      <c r="E60" s="10">
        <v>2000</v>
      </c>
      <c r="F60" s="10">
        <v>2000</v>
      </c>
      <c r="G60" s="10">
        <v>2000</v>
      </c>
      <c r="H60" s="10">
        <v>2000</v>
      </c>
      <c r="I60" s="10">
        <v>2000</v>
      </c>
      <c r="J60" s="10">
        <v>2000</v>
      </c>
      <c r="K60" s="10">
        <v>2000</v>
      </c>
      <c r="L60" s="10">
        <v>2000</v>
      </c>
      <c r="M60" s="10">
        <v>2000</v>
      </c>
      <c r="N60" s="10">
        <v>2000</v>
      </c>
      <c r="O60" s="10"/>
      <c r="P60" s="10">
        <f>SUM(C60:N60)</f>
        <v>24000</v>
      </c>
    </row>
    <row r="61" spans="2:19">
      <c r="B61" s="2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>
        <f>SUM(C61:N61)</f>
        <v>0</v>
      </c>
    </row>
    <row r="62" spans="2:19" ht="13.8" thickBot="1">
      <c r="B62" s="22" t="s">
        <v>50</v>
      </c>
      <c r="C62" s="19">
        <f t="shared" ref="C62:N62" si="4">SUM(C56:C61)</f>
        <v>33366</v>
      </c>
      <c r="D62" s="19">
        <f t="shared" si="4"/>
        <v>33366</v>
      </c>
      <c r="E62" s="19">
        <f t="shared" si="4"/>
        <v>33366</v>
      </c>
      <c r="F62" s="19">
        <f t="shared" si="4"/>
        <v>33366</v>
      </c>
      <c r="G62" s="19">
        <f t="shared" si="4"/>
        <v>33366</v>
      </c>
      <c r="H62" s="19">
        <f t="shared" si="4"/>
        <v>33366</v>
      </c>
      <c r="I62" s="19">
        <f t="shared" si="4"/>
        <v>33366</v>
      </c>
      <c r="J62" s="19">
        <f t="shared" si="4"/>
        <v>33366</v>
      </c>
      <c r="K62" s="19">
        <f t="shared" si="4"/>
        <v>33366</v>
      </c>
      <c r="L62" s="19">
        <f t="shared" si="4"/>
        <v>33366</v>
      </c>
      <c r="M62" s="19">
        <f t="shared" si="4"/>
        <v>33366</v>
      </c>
      <c r="N62" s="19">
        <f t="shared" si="4"/>
        <v>33366</v>
      </c>
      <c r="O62" s="10"/>
      <c r="P62" s="19">
        <f>SUM(P56:P61)</f>
        <v>400392</v>
      </c>
    </row>
    <row r="63" spans="2:19">
      <c r="B63" s="2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2:19">
      <c r="B64" s="11" t="s">
        <v>51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2:16">
      <c r="B65" s="21" t="s">
        <v>52</v>
      </c>
      <c r="C65" s="10">
        <v>40733</v>
      </c>
      <c r="D65" s="10">
        <v>40733</v>
      </c>
      <c r="E65" s="10">
        <v>40733</v>
      </c>
      <c r="F65" s="10">
        <v>40733</v>
      </c>
      <c r="G65" s="10">
        <v>40733</v>
      </c>
      <c r="H65" s="10">
        <v>40733</v>
      </c>
      <c r="I65" s="10">
        <v>40733</v>
      </c>
      <c r="J65" s="10">
        <v>40733</v>
      </c>
      <c r="K65" s="10">
        <v>40733</v>
      </c>
      <c r="L65" s="10">
        <v>40733</v>
      </c>
      <c r="M65" s="10">
        <v>40733</v>
      </c>
      <c r="N65" s="10">
        <v>40733</v>
      </c>
      <c r="O65" s="10"/>
      <c r="P65" s="10">
        <f>SUM(C65:N65)</f>
        <v>488796</v>
      </c>
    </row>
    <row r="66" spans="2:16">
      <c r="B66" s="21" t="s">
        <v>53</v>
      </c>
      <c r="C66" s="10">
        <v>0</v>
      </c>
      <c r="D66" s="10">
        <v>0</v>
      </c>
      <c r="E66" s="10">
        <v>0</v>
      </c>
      <c r="F66" s="10">
        <v>0</v>
      </c>
      <c r="G66" s="10">
        <v>100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/>
      <c r="P66" s="10">
        <f>SUM(C66:N66)</f>
        <v>100</v>
      </c>
    </row>
    <row r="67" spans="2:16">
      <c r="B67" s="2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2:16" ht="13.8" thickBot="1">
      <c r="B68" s="22" t="s">
        <v>54</v>
      </c>
      <c r="C68" s="19">
        <f t="shared" ref="C68:N68" si="5">SUM(C64:C67)</f>
        <v>40733</v>
      </c>
      <c r="D68" s="19">
        <f t="shared" si="5"/>
        <v>40733</v>
      </c>
      <c r="E68" s="19">
        <f t="shared" si="5"/>
        <v>40733</v>
      </c>
      <c r="F68" s="19">
        <f t="shared" si="5"/>
        <v>40733</v>
      </c>
      <c r="G68" s="19">
        <f t="shared" si="5"/>
        <v>40833</v>
      </c>
      <c r="H68" s="19">
        <f t="shared" si="5"/>
        <v>40733</v>
      </c>
      <c r="I68" s="19">
        <f t="shared" si="5"/>
        <v>40733</v>
      </c>
      <c r="J68" s="19">
        <f t="shared" si="5"/>
        <v>40733</v>
      </c>
      <c r="K68" s="19">
        <f t="shared" si="5"/>
        <v>40733</v>
      </c>
      <c r="L68" s="19">
        <f t="shared" si="5"/>
        <v>40733</v>
      </c>
      <c r="M68" s="19">
        <f t="shared" si="5"/>
        <v>40733</v>
      </c>
      <c r="N68" s="19">
        <f t="shared" si="5"/>
        <v>40733</v>
      </c>
      <c r="O68" s="10"/>
      <c r="P68" s="19">
        <f>SUM(P64:P67)</f>
        <v>488896</v>
      </c>
    </row>
    <row r="69" spans="2:16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2:16" ht="13.8" thickBot="1">
      <c r="B70" s="11" t="s">
        <v>55</v>
      </c>
      <c r="C70" s="20">
        <f t="shared" ref="C70:N70" si="6">C9+C54+C62+C68</f>
        <v>258437</v>
      </c>
      <c r="D70" s="20">
        <f t="shared" si="6"/>
        <v>265137</v>
      </c>
      <c r="E70" s="20">
        <f t="shared" si="6"/>
        <v>268337</v>
      </c>
      <c r="F70" s="20">
        <f t="shared" si="6"/>
        <v>298813</v>
      </c>
      <c r="G70" s="20">
        <f t="shared" si="6"/>
        <v>287007</v>
      </c>
      <c r="H70" s="20">
        <f t="shared" si="6"/>
        <v>251950</v>
      </c>
      <c r="I70" s="20">
        <f t="shared" si="6"/>
        <v>254850</v>
      </c>
      <c r="J70" s="20">
        <f t="shared" si="6"/>
        <v>259250</v>
      </c>
      <c r="K70" s="20">
        <f t="shared" si="6"/>
        <v>265100</v>
      </c>
      <c r="L70" s="20">
        <f t="shared" si="6"/>
        <v>318276</v>
      </c>
      <c r="M70" s="20">
        <f t="shared" si="6"/>
        <v>305589</v>
      </c>
      <c r="N70" s="20">
        <f t="shared" si="6"/>
        <v>301190.33333333337</v>
      </c>
      <c r="O70" s="20"/>
      <c r="P70" s="20">
        <f>P9+P54+P62+P68</f>
        <v>3333938</v>
      </c>
    </row>
    <row r="71" spans="2:16" ht="14.4" thickTop="1" thickBot="1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2:16" ht="13.8">
      <c r="B72" s="23" t="s">
        <v>56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</sheetData>
  <pageMargins left="0.28000000000000003" right="0.16" top="0.49" bottom="0.64" header="0.32" footer="0.4"/>
  <pageSetup scale="70" orientation="landscape" horizontalDpi="0" verticalDpi="300" r:id="rId1"/>
  <headerFooter alignWithMargins="0">
    <oddFooter>&amp;C&amp;P  of 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2"/>
  <sheetViews>
    <sheetView workbookViewId="0"/>
  </sheetViews>
  <sheetFormatPr defaultRowHeight="13.2"/>
  <cols>
    <col min="3" max="3" width="25.44140625" customWidth="1"/>
    <col min="6" max="6" width="10.109375" bestFit="1" customWidth="1"/>
    <col min="16" max="16" width="10.109375" customWidth="1"/>
  </cols>
  <sheetData>
    <row r="1" spans="1:16">
      <c r="B1" s="34" t="s">
        <v>59</v>
      </c>
      <c r="C1" s="35"/>
    </row>
    <row r="2" spans="1:16">
      <c r="B2" s="34" t="s">
        <v>60</v>
      </c>
      <c r="C2" s="35"/>
    </row>
    <row r="3" spans="1:16">
      <c r="B3" s="36" t="s">
        <v>61</v>
      </c>
      <c r="C3" s="35"/>
    </row>
    <row r="4" spans="1:16">
      <c r="B4" s="35">
        <f>+[1]Instructions!B30</f>
        <v>12</v>
      </c>
      <c r="C4" s="35" t="s">
        <v>62</v>
      </c>
    </row>
    <row r="5" spans="1:16">
      <c r="B5" s="37">
        <v>2001</v>
      </c>
      <c r="C5" s="35" t="s">
        <v>63</v>
      </c>
    </row>
    <row r="9" spans="1:16" ht="13.8" thickBot="1"/>
    <row r="10" spans="1:16" ht="13.8" thickTop="1">
      <c r="A10" s="38">
        <v>670</v>
      </c>
      <c r="B10" s="39" t="s">
        <v>64</v>
      </c>
      <c r="C10" s="40"/>
      <c r="D10" s="41">
        <v>36892</v>
      </c>
      <c r="E10" s="41">
        <v>36923</v>
      </c>
      <c r="F10" s="41">
        <v>36951</v>
      </c>
      <c r="G10" s="41">
        <v>36982</v>
      </c>
      <c r="H10" s="41">
        <v>37012</v>
      </c>
      <c r="I10" s="41">
        <v>37043</v>
      </c>
      <c r="J10" s="41">
        <v>37073</v>
      </c>
      <c r="K10" s="41">
        <v>37104</v>
      </c>
      <c r="L10" s="41">
        <v>37135</v>
      </c>
      <c r="M10" s="41">
        <v>37165</v>
      </c>
      <c r="N10" s="41">
        <v>37196</v>
      </c>
      <c r="O10" s="41">
        <v>37226</v>
      </c>
      <c r="P10" s="42" t="s">
        <v>65</v>
      </c>
    </row>
    <row r="11" spans="1:16" ht="13.8" thickBot="1">
      <c r="A11" s="38">
        <v>671</v>
      </c>
      <c r="B11" s="43" t="s">
        <v>66</v>
      </c>
      <c r="C11" s="44" t="s">
        <v>67</v>
      </c>
      <c r="D11" s="45" t="s">
        <v>68</v>
      </c>
      <c r="E11" s="45" t="s">
        <v>68</v>
      </c>
      <c r="F11" s="45" t="s">
        <v>68</v>
      </c>
      <c r="G11" s="45" t="s">
        <v>68</v>
      </c>
      <c r="H11" s="45" t="s">
        <v>68</v>
      </c>
      <c r="I11" s="45" t="s">
        <v>68</v>
      </c>
      <c r="J11" s="45" t="s">
        <v>68</v>
      </c>
      <c r="K11" s="45" t="s">
        <v>68</v>
      </c>
      <c r="L11" s="45" t="s">
        <v>68</v>
      </c>
      <c r="M11" s="45" t="s">
        <v>68</v>
      </c>
      <c r="N11" s="45" t="s">
        <v>68</v>
      </c>
      <c r="O11" s="45" t="s">
        <v>68</v>
      </c>
      <c r="P11" s="46" t="s">
        <v>69</v>
      </c>
    </row>
    <row r="12" spans="1:16" ht="13.8" thickTop="1">
      <c r="A12" s="38">
        <v>672</v>
      </c>
      <c r="B12" s="47"/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50"/>
    </row>
    <row r="13" spans="1:16">
      <c r="A13" s="38">
        <v>673</v>
      </c>
      <c r="B13" s="51" t="s">
        <v>70</v>
      </c>
      <c r="C13" s="52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50"/>
    </row>
    <row r="14" spans="1:16">
      <c r="A14" s="38">
        <v>674</v>
      </c>
      <c r="B14" s="38"/>
      <c r="C14" s="3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50"/>
    </row>
    <row r="15" spans="1:16">
      <c r="A15" s="38">
        <v>675</v>
      </c>
      <c r="B15" s="55" t="s">
        <v>71</v>
      </c>
      <c r="C15" s="47" t="s">
        <v>72</v>
      </c>
      <c r="D15" s="53">
        <v>75000</v>
      </c>
      <c r="E15" s="53"/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4">
        <f t="shared" ref="P15:P24" si="0">SUM(D15:O15)</f>
        <v>75000</v>
      </c>
    </row>
    <row r="16" spans="1:16">
      <c r="A16" s="38">
        <v>676</v>
      </c>
      <c r="B16" s="55" t="s">
        <v>73</v>
      </c>
      <c r="C16" s="47" t="s">
        <v>74</v>
      </c>
      <c r="D16" s="53">
        <v>0</v>
      </c>
      <c r="E16" s="53">
        <v>30700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/>
      <c r="N16" s="53">
        <v>0</v>
      </c>
      <c r="O16" s="53">
        <v>0</v>
      </c>
      <c r="P16" s="54">
        <f t="shared" si="0"/>
        <v>30700</v>
      </c>
    </row>
    <row r="17" spans="1:16">
      <c r="A17" s="38">
        <v>677</v>
      </c>
      <c r="B17" s="55" t="s">
        <v>75</v>
      </c>
      <c r="C17" s="47" t="s">
        <v>76</v>
      </c>
      <c r="D17" s="53">
        <v>0</v>
      </c>
      <c r="E17" s="53">
        <v>0</v>
      </c>
      <c r="F17" s="53">
        <v>70000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/>
      <c r="N17" s="53">
        <v>0</v>
      </c>
      <c r="O17" s="53">
        <v>0</v>
      </c>
      <c r="P17" s="54">
        <f t="shared" si="0"/>
        <v>70000</v>
      </c>
    </row>
    <row r="18" spans="1:16">
      <c r="A18" s="38">
        <v>678</v>
      </c>
      <c r="B18" s="55" t="s">
        <v>77</v>
      </c>
      <c r="C18" s="47" t="s">
        <v>78</v>
      </c>
      <c r="D18" s="53">
        <v>0</v>
      </c>
      <c r="E18" s="53">
        <v>0</v>
      </c>
      <c r="F18" s="53">
        <v>0</v>
      </c>
      <c r="G18" s="53">
        <v>20000</v>
      </c>
      <c r="H18" s="53"/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4">
        <f t="shared" si="0"/>
        <v>20000</v>
      </c>
    </row>
    <row r="19" spans="1:16">
      <c r="A19" s="38">
        <v>679</v>
      </c>
      <c r="B19" s="55" t="s">
        <v>79</v>
      </c>
      <c r="C19" s="47" t="s">
        <v>80</v>
      </c>
      <c r="D19" s="53">
        <v>0</v>
      </c>
      <c r="E19" s="53">
        <v>0</v>
      </c>
      <c r="F19" s="53">
        <v>0</v>
      </c>
      <c r="G19" s="53"/>
      <c r="H19" s="53">
        <v>10000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f t="shared" si="0"/>
        <v>10000</v>
      </c>
    </row>
    <row r="20" spans="1:16">
      <c r="A20" s="38">
        <v>680</v>
      </c>
      <c r="B20" s="55" t="s">
        <v>81</v>
      </c>
      <c r="C20" s="47" t="s">
        <v>82</v>
      </c>
      <c r="D20" s="53">
        <v>0</v>
      </c>
      <c r="E20" s="53">
        <v>0</v>
      </c>
      <c r="F20" s="53">
        <f>350000/2</f>
        <v>175000</v>
      </c>
      <c r="G20" s="53">
        <v>175000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/>
      <c r="N20" s="53">
        <v>0</v>
      </c>
      <c r="O20" s="53">
        <v>0</v>
      </c>
      <c r="P20" s="54">
        <f t="shared" si="0"/>
        <v>350000</v>
      </c>
    </row>
    <row r="21" spans="1:16">
      <c r="A21" s="38">
        <v>681</v>
      </c>
      <c r="B21" s="55" t="s">
        <v>83</v>
      </c>
      <c r="C21" s="47" t="s">
        <v>84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/>
      <c r="O21" s="53">
        <v>0</v>
      </c>
      <c r="P21" s="54">
        <f t="shared" si="0"/>
        <v>0</v>
      </c>
    </row>
    <row r="22" spans="1:16">
      <c r="A22" s="38">
        <v>682</v>
      </c>
      <c r="B22" s="55" t="s">
        <v>85</v>
      </c>
      <c r="C22" s="47" t="s">
        <v>86</v>
      </c>
      <c r="D22" s="53">
        <v>0</v>
      </c>
      <c r="E22" s="53">
        <v>0</v>
      </c>
      <c r="F22" s="53"/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f t="shared" si="0"/>
        <v>0</v>
      </c>
    </row>
    <row r="23" spans="1:16">
      <c r="A23" s="38">
        <v>683</v>
      </c>
      <c r="B23" s="55" t="s">
        <v>87</v>
      </c>
      <c r="C23" s="47" t="s">
        <v>88</v>
      </c>
      <c r="D23" s="53">
        <v>0</v>
      </c>
      <c r="E23" s="53">
        <v>0</v>
      </c>
      <c r="F23" s="53"/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f t="shared" si="0"/>
        <v>0</v>
      </c>
    </row>
    <row r="24" spans="1:16">
      <c r="A24" s="38">
        <v>684</v>
      </c>
      <c r="B24" s="55" t="s">
        <v>89</v>
      </c>
      <c r="C24" s="47" t="s">
        <v>90</v>
      </c>
      <c r="D24" s="53">
        <f>G44</f>
        <v>0</v>
      </c>
      <c r="E24" s="53">
        <f>G44</f>
        <v>0</v>
      </c>
      <c r="F24" s="53">
        <f>G44</f>
        <v>0</v>
      </c>
      <c r="G24" s="53">
        <f>G44</f>
        <v>0</v>
      </c>
      <c r="H24" s="53">
        <f>G44</f>
        <v>0</v>
      </c>
      <c r="I24" s="53">
        <f>G44</f>
        <v>0</v>
      </c>
      <c r="J24" s="53">
        <f>G44</f>
        <v>0</v>
      </c>
      <c r="K24" s="53">
        <f>G44</f>
        <v>0</v>
      </c>
      <c r="L24" s="53">
        <f>G44</f>
        <v>0</v>
      </c>
      <c r="M24" s="53">
        <f>G44</f>
        <v>0</v>
      </c>
      <c r="N24" s="53">
        <f>G44</f>
        <v>0</v>
      </c>
      <c r="O24" s="53">
        <f>G44</f>
        <v>0</v>
      </c>
      <c r="P24" s="54">
        <f t="shared" si="0"/>
        <v>0</v>
      </c>
    </row>
    <row r="25" spans="1:16" ht="13.8" thickBot="1">
      <c r="A25" s="38">
        <v>685</v>
      </c>
      <c r="B25" s="56"/>
      <c r="C25" s="4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8"/>
    </row>
    <row r="26" spans="1:16" ht="14.4" thickTop="1" thickBot="1">
      <c r="A26" s="38">
        <v>686</v>
      </c>
      <c r="B26" s="59" t="s">
        <v>91</v>
      </c>
      <c r="C26" s="60"/>
      <c r="D26" s="61">
        <f t="shared" ref="D26:P26" si="1">SUM(D15:D25)</f>
        <v>75000</v>
      </c>
      <c r="E26" s="61">
        <f t="shared" si="1"/>
        <v>30700</v>
      </c>
      <c r="F26" s="61">
        <f t="shared" si="1"/>
        <v>245000</v>
      </c>
      <c r="G26" s="61">
        <f t="shared" si="1"/>
        <v>195000</v>
      </c>
      <c r="H26" s="61">
        <f t="shared" si="1"/>
        <v>10000</v>
      </c>
      <c r="I26" s="61">
        <f t="shared" si="1"/>
        <v>0</v>
      </c>
      <c r="J26" s="61">
        <f t="shared" si="1"/>
        <v>0</v>
      </c>
      <c r="K26" s="61">
        <f t="shared" si="1"/>
        <v>0</v>
      </c>
      <c r="L26" s="61">
        <f t="shared" si="1"/>
        <v>0</v>
      </c>
      <c r="M26" s="61">
        <f t="shared" si="1"/>
        <v>0</v>
      </c>
      <c r="N26" s="61">
        <f t="shared" si="1"/>
        <v>0</v>
      </c>
      <c r="O26" s="61">
        <f t="shared" si="1"/>
        <v>0</v>
      </c>
      <c r="P26" s="62">
        <f t="shared" si="1"/>
        <v>555700</v>
      </c>
    </row>
    <row r="27" spans="1:16" ht="13.8" thickTop="1">
      <c r="A27" s="38">
        <v>687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</row>
    <row r="28" spans="1:16">
      <c r="A28" s="38">
        <v>688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4" t="s">
        <v>92</v>
      </c>
      <c r="O28" s="63"/>
      <c r="P28" s="63">
        <v>0</v>
      </c>
    </row>
    <row r="29" spans="1:16">
      <c r="A29" s="38">
        <v>689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</row>
    <row r="30" spans="1:16">
      <c r="A30" s="38">
        <v>690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 t="s">
        <v>93</v>
      </c>
      <c r="O30" s="63"/>
      <c r="P30" s="64">
        <f>P26</f>
        <v>555700</v>
      </c>
    </row>
    <row r="31" spans="1:16">
      <c r="A31" s="38">
        <v>691</v>
      </c>
      <c r="B31" s="65" t="s">
        <v>94</v>
      </c>
      <c r="C31" s="65"/>
      <c r="D31" s="66"/>
      <c r="E31" s="66"/>
      <c r="F31" s="67"/>
      <c r="G31" s="67" t="s">
        <v>95</v>
      </c>
      <c r="H31" s="67" t="s">
        <v>96</v>
      </c>
      <c r="I31" s="63"/>
      <c r="J31" s="63"/>
      <c r="K31" s="63"/>
      <c r="L31" s="63"/>
      <c r="M31" s="63"/>
      <c r="N31" s="63"/>
      <c r="O31" s="63"/>
      <c r="P31" s="63"/>
    </row>
    <row r="32" spans="1:16">
      <c r="A32" s="38">
        <v>692</v>
      </c>
      <c r="B32" s="68"/>
      <c r="C32" s="68"/>
      <c r="D32" s="69"/>
      <c r="E32" s="69"/>
      <c r="F32" s="67" t="s">
        <v>97</v>
      </c>
      <c r="G32" s="67" t="s">
        <v>98</v>
      </c>
      <c r="H32" s="67" t="s">
        <v>99</v>
      </c>
      <c r="I32" s="63"/>
      <c r="J32" s="63"/>
      <c r="K32" s="63"/>
      <c r="L32" s="63"/>
      <c r="M32" s="63"/>
      <c r="N32" s="63"/>
      <c r="O32" s="63"/>
      <c r="P32" s="63"/>
    </row>
    <row r="33" spans="1:16">
      <c r="A33" s="38">
        <v>693</v>
      </c>
      <c r="B33" s="68"/>
      <c r="C33" s="68" t="s">
        <v>100</v>
      </c>
      <c r="D33" s="69"/>
      <c r="E33" s="69"/>
      <c r="F33" s="67" t="s">
        <v>98</v>
      </c>
      <c r="G33" s="67" t="s">
        <v>101</v>
      </c>
      <c r="H33" s="67" t="s">
        <v>102</v>
      </c>
      <c r="I33" s="63"/>
      <c r="J33" s="63"/>
      <c r="K33" s="63"/>
      <c r="L33" s="63"/>
      <c r="M33" s="63"/>
      <c r="N33" s="63"/>
      <c r="O33" s="63"/>
      <c r="P33" s="63"/>
    </row>
    <row r="34" spans="1:16">
      <c r="A34" s="38">
        <v>694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</row>
    <row r="35" spans="1:16">
      <c r="A35" s="38">
        <v>695</v>
      </c>
      <c r="B35" s="70" t="s">
        <v>71</v>
      </c>
      <c r="C35" s="52" t="s">
        <v>103</v>
      </c>
      <c r="D35" s="63"/>
      <c r="E35" s="63"/>
      <c r="F35" s="71">
        <v>75000</v>
      </c>
      <c r="G35" s="69"/>
      <c r="H35" s="63" t="s">
        <v>113</v>
      </c>
      <c r="I35" s="63"/>
      <c r="J35" s="63"/>
      <c r="K35" s="63"/>
      <c r="L35" s="63"/>
      <c r="M35" s="63"/>
      <c r="N35" s="63"/>
      <c r="O35" s="63"/>
      <c r="P35" s="63"/>
    </row>
    <row r="36" spans="1:16">
      <c r="A36" s="38">
        <v>696</v>
      </c>
      <c r="B36" s="70" t="s">
        <v>73</v>
      </c>
      <c r="C36" s="52" t="s">
        <v>74</v>
      </c>
      <c r="D36" s="63"/>
      <c r="E36" s="63"/>
      <c r="F36" s="71">
        <v>30700</v>
      </c>
      <c r="G36" s="69"/>
      <c r="H36" s="63" t="s">
        <v>104</v>
      </c>
      <c r="I36" s="63"/>
      <c r="J36" s="63"/>
      <c r="K36" s="63"/>
      <c r="L36" s="63"/>
      <c r="M36" s="63"/>
      <c r="N36" s="63"/>
      <c r="O36" s="63"/>
      <c r="P36" s="63"/>
    </row>
    <row r="37" spans="1:16">
      <c r="A37" s="38">
        <v>697</v>
      </c>
      <c r="B37" s="70" t="s">
        <v>75</v>
      </c>
      <c r="C37" s="52" t="s">
        <v>76</v>
      </c>
      <c r="D37" s="63"/>
      <c r="E37" s="63"/>
      <c r="F37" s="71">
        <v>70000</v>
      </c>
      <c r="G37" s="69"/>
      <c r="H37" s="63" t="s">
        <v>105</v>
      </c>
      <c r="I37" s="63"/>
      <c r="J37" s="63"/>
      <c r="K37" s="63"/>
      <c r="L37" s="63"/>
      <c r="M37" s="63"/>
      <c r="N37" s="63"/>
      <c r="O37" s="63"/>
      <c r="P37" s="63"/>
    </row>
    <row r="38" spans="1:16">
      <c r="A38" s="38">
        <v>698</v>
      </c>
      <c r="B38" s="70" t="s">
        <v>77</v>
      </c>
      <c r="C38" s="52" t="s">
        <v>106</v>
      </c>
      <c r="D38" s="63"/>
      <c r="E38" s="63"/>
      <c r="F38" s="71">
        <v>20000</v>
      </c>
      <c r="G38" s="69"/>
      <c r="H38" s="63" t="s">
        <v>107</v>
      </c>
      <c r="I38" s="63"/>
      <c r="J38" s="63"/>
      <c r="K38" s="63"/>
      <c r="L38" s="63"/>
      <c r="M38" s="63"/>
      <c r="N38" s="63"/>
      <c r="O38" s="63"/>
      <c r="P38" s="63"/>
    </row>
    <row r="39" spans="1:16">
      <c r="A39" s="38">
        <v>699</v>
      </c>
      <c r="B39" s="70" t="s">
        <v>79</v>
      </c>
      <c r="C39" s="52" t="s">
        <v>108</v>
      </c>
      <c r="D39" s="63"/>
      <c r="E39" s="63"/>
      <c r="F39" s="71">
        <v>10000</v>
      </c>
      <c r="G39" s="69"/>
      <c r="H39" s="63" t="s">
        <v>109</v>
      </c>
      <c r="I39" s="63"/>
      <c r="J39" s="63"/>
      <c r="K39" s="63"/>
      <c r="L39" s="63"/>
      <c r="M39" s="63"/>
      <c r="N39" s="63"/>
      <c r="O39" s="63"/>
      <c r="P39" s="63"/>
    </row>
    <row r="40" spans="1:16">
      <c r="A40" s="38">
        <v>700</v>
      </c>
      <c r="B40" s="70" t="s">
        <v>81</v>
      </c>
      <c r="C40" s="52" t="s">
        <v>110</v>
      </c>
      <c r="D40" s="63"/>
      <c r="E40" s="63"/>
      <c r="F40" s="71">
        <v>350000</v>
      </c>
      <c r="G40" s="69"/>
      <c r="H40" s="63" t="s">
        <v>112</v>
      </c>
      <c r="I40" s="63"/>
      <c r="J40" s="63"/>
      <c r="K40" s="63"/>
      <c r="L40" s="63"/>
      <c r="M40" s="63"/>
      <c r="N40" s="63"/>
      <c r="O40" s="63"/>
      <c r="P40" s="63"/>
    </row>
    <row r="41" spans="1:16">
      <c r="A41" s="38">
        <v>701</v>
      </c>
      <c r="B41" s="70" t="s">
        <v>83</v>
      </c>
      <c r="C41" s="52" t="s">
        <v>84</v>
      </c>
      <c r="D41" s="63"/>
      <c r="E41" s="63"/>
      <c r="F41" s="71">
        <v>0</v>
      </c>
      <c r="G41" s="69"/>
      <c r="H41" s="63"/>
      <c r="I41" s="63"/>
      <c r="J41" s="63"/>
      <c r="K41" s="63"/>
      <c r="L41" s="63"/>
      <c r="M41" s="63"/>
      <c r="N41" s="63"/>
      <c r="O41" s="63"/>
      <c r="P41" s="63"/>
    </row>
    <row r="42" spans="1:16">
      <c r="A42" s="38">
        <v>702</v>
      </c>
      <c r="B42" s="70" t="s">
        <v>85</v>
      </c>
      <c r="C42" s="52" t="s">
        <v>86</v>
      </c>
      <c r="D42" s="63"/>
      <c r="E42" s="63"/>
      <c r="F42" s="71">
        <v>0</v>
      </c>
      <c r="G42" s="69"/>
      <c r="H42" s="63"/>
      <c r="I42" s="63"/>
      <c r="J42" s="63"/>
      <c r="K42" s="63"/>
      <c r="L42" s="63"/>
      <c r="M42" s="63"/>
      <c r="N42" s="63"/>
      <c r="O42" s="63"/>
      <c r="P42" s="63"/>
    </row>
    <row r="43" spans="1:16">
      <c r="A43" s="38">
        <v>703</v>
      </c>
      <c r="B43" s="70" t="s">
        <v>87</v>
      </c>
      <c r="C43" s="52" t="s">
        <v>111</v>
      </c>
      <c r="D43" s="63"/>
      <c r="E43" s="63"/>
      <c r="F43" s="71">
        <v>0</v>
      </c>
      <c r="G43" s="69"/>
      <c r="H43" s="63"/>
      <c r="I43" s="63"/>
      <c r="J43" s="63"/>
      <c r="K43" s="63"/>
      <c r="L43" s="63"/>
      <c r="M43" s="63"/>
      <c r="N43" s="63"/>
      <c r="O43" s="63"/>
      <c r="P43" s="63"/>
    </row>
    <row r="44" spans="1:16">
      <c r="A44" s="38">
        <v>704</v>
      </c>
      <c r="B44" s="70" t="s">
        <v>89</v>
      </c>
      <c r="C44" s="52" t="s">
        <v>90</v>
      </c>
      <c r="D44" s="63"/>
      <c r="E44" s="63"/>
      <c r="F44" s="71">
        <v>0</v>
      </c>
      <c r="G44" s="69"/>
      <c r="H44" s="63"/>
      <c r="I44" s="63"/>
      <c r="J44" s="63"/>
      <c r="K44" s="63"/>
      <c r="L44" s="63"/>
      <c r="M44" s="63"/>
      <c r="N44" s="63"/>
      <c r="O44" s="63"/>
      <c r="P44" s="63"/>
    </row>
    <row r="45" spans="1:16">
      <c r="A45" s="38">
        <v>705</v>
      </c>
      <c r="B45" s="72"/>
      <c r="C45" s="5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</row>
    <row r="46" spans="1:16">
      <c r="A46" s="38">
        <v>706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</row>
    <row r="47" spans="1:16">
      <c r="A47" s="38">
        <v>707</v>
      </c>
      <c r="J47" s="63"/>
      <c r="K47" s="63"/>
      <c r="L47" s="63"/>
      <c r="M47" s="63"/>
      <c r="N47" s="63"/>
      <c r="O47" s="63"/>
      <c r="P47" s="63"/>
    </row>
    <row r="48" spans="1:16">
      <c r="A48" s="38">
        <v>708</v>
      </c>
      <c r="J48" s="63"/>
      <c r="K48" s="63"/>
      <c r="L48" s="63"/>
      <c r="M48" s="63"/>
      <c r="N48" s="63"/>
      <c r="O48" s="63"/>
      <c r="P48" s="63"/>
    </row>
    <row r="49" spans="1:16">
      <c r="A49" s="38">
        <v>709</v>
      </c>
      <c r="J49" s="63"/>
      <c r="K49" s="63"/>
      <c r="L49" s="63"/>
      <c r="M49" s="63"/>
      <c r="N49" s="63"/>
      <c r="O49" s="63"/>
      <c r="P49" s="63"/>
    </row>
    <row r="50" spans="1:16">
      <c r="A50" s="38">
        <v>710</v>
      </c>
      <c r="J50" s="63"/>
      <c r="K50" s="63"/>
      <c r="L50" s="63"/>
      <c r="M50" s="63"/>
      <c r="N50" s="63"/>
      <c r="O50" s="63"/>
      <c r="P50" s="63"/>
    </row>
    <row r="51" spans="1:16">
      <c r="A51" s="38">
        <v>711</v>
      </c>
      <c r="J51" s="63"/>
      <c r="K51" s="63"/>
      <c r="L51" s="63"/>
      <c r="M51" s="63"/>
      <c r="N51" s="63"/>
      <c r="O51" s="63"/>
      <c r="P51" s="63"/>
    </row>
    <row r="52" spans="1:16">
      <c r="A52" s="38">
        <v>712</v>
      </c>
      <c r="J52" s="63"/>
      <c r="K52" s="63"/>
      <c r="L52" s="63"/>
      <c r="M52" s="63"/>
      <c r="N52" s="63"/>
      <c r="O52" s="63"/>
      <c r="P52" s="63"/>
    </row>
    <row r="53" spans="1:16">
      <c r="A53" s="38">
        <v>713</v>
      </c>
      <c r="J53" s="63"/>
      <c r="K53" s="63"/>
      <c r="L53" s="63"/>
      <c r="M53" s="63"/>
      <c r="N53" s="63"/>
      <c r="O53" s="63"/>
      <c r="P53" s="63"/>
    </row>
    <row r="54" spans="1:16">
      <c r="A54" s="38">
        <v>714</v>
      </c>
      <c r="J54" s="63"/>
      <c r="K54" s="63"/>
      <c r="L54" s="63"/>
      <c r="M54" s="63"/>
      <c r="N54" s="63"/>
      <c r="O54" s="63"/>
      <c r="P54" s="63"/>
    </row>
    <row r="55" spans="1:16">
      <c r="A55" s="38">
        <v>715</v>
      </c>
      <c r="J55" s="63"/>
      <c r="K55" s="63"/>
      <c r="L55" s="63"/>
      <c r="M55" s="63"/>
      <c r="N55" s="63"/>
      <c r="O55" s="63"/>
      <c r="P55" s="63"/>
    </row>
    <row r="56" spans="1:16">
      <c r="A56" s="38">
        <v>716</v>
      </c>
      <c r="J56" s="63"/>
      <c r="K56" s="63"/>
      <c r="L56" s="63"/>
      <c r="M56" s="63"/>
      <c r="N56" s="63"/>
      <c r="O56" s="63"/>
      <c r="P56" s="63"/>
    </row>
    <row r="57" spans="1:16">
      <c r="A57" s="38">
        <v>717</v>
      </c>
      <c r="J57" s="63"/>
      <c r="K57" s="63"/>
      <c r="L57" s="63"/>
      <c r="M57" s="63"/>
      <c r="N57" s="63"/>
      <c r="O57" s="63"/>
      <c r="P57" s="63"/>
    </row>
    <row r="58" spans="1:16">
      <c r="A58" s="38">
        <v>718</v>
      </c>
      <c r="J58" s="63"/>
      <c r="K58" s="63"/>
      <c r="L58" s="63"/>
      <c r="M58" s="63"/>
      <c r="N58" s="63"/>
      <c r="O58" s="63"/>
      <c r="P58" s="63"/>
    </row>
    <row r="59" spans="1:16">
      <c r="A59" s="38">
        <v>719</v>
      </c>
      <c r="J59" s="63"/>
      <c r="K59" s="63"/>
      <c r="L59" s="63"/>
      <c r="M59" s="63"/>
      <c r="N59" s="63"/>
      <c r="O59" s="63"/>
      <c r="P59" s="63"/>
    </row>
    <row r="60" spans="1:16">
      <c r="A60" s="38">
        <v>720</v>
      </c>
      <c r="J60" s="63"/>
      <c r="K60" s="63"/>
      <c r="L60" s="63"/>
      <c r="M60" s="63"/>
      <c r="N60" s="63"/>
      <c r="O60" s="63"/>
      <c r="P60" s="63"/>
    </row>
    <row r="61" spans="1:16">
      <c r="A61" s="38">
        <v>721</v>
      </c>
      <c r="J61" s="63"/>
      <c r="K61" s="63"/>
      <c r="L61" s="63"/>
      <c r="M61" s="63"/>
      <c r="N61" s="63"/>
      <c r="O61" s="63"/>
      <c r="P61" s="63"/>
    </row>
    <row r="62" spans="1:16">
      <c r="A62" s="38">
        <v>722</v>
      </c>
      <c r="J62" s="63"/>
      <c r="K62" s="63"/>
      <c r="L62" s="63"/>
      <c r="M62" s="63"/>
      <c r="N62" s="63"/>
      <c r="O62" s="63"/>
      <c r="P62" s="63"/>
    </row>
    <row r="63" spans="1:16">
      <c r="J63" s="63"/>
      <c r="K63" s="63"/>
      <c r="L63" s="63"/>
      <c r="M63" s="63"/>
      <c r="N63" s="63"/>
      <c r="O63" s="63"/>
      <c r="P63" s="63"/>
    </row>
    <row r="64" spans="1:16">
      <c r="J64" s="63"/>
      <c r="K64" s="63"/>
      <c r="L64" s="63"/>
      <c r="M64" s="63"/>
      <c r="N64" s="63"/>
      <c r="O64" s="63"/>
      <c r="P64" s="63"/>
    </row>
    <row r="65" spans="10:16">
      <c r="J65" s="63"/>
      <c r="K65" s="63"/>
      <c r="L65" s="63"/>
      <c r="M65" s="63"/>
      <c r="N65" s="63"/>
      <c r="O65" s="63"/>
      <c r="P65" s="63"/>
    </row>
    <row r="66" spans="10:16">
      <c r="J66" s="63"/>
      <c r="K66" s="63"/>
      <c r="L66" s="63"/>
      <c r="M66" s="63"/>
      <c r="N66" s="63"/>
      <c r="O66" s="63"/>
      <c r="P66" s="63"/>
    </row>
    <row r="67" spans="10:16">
      <c r="J67" s="63"/>
      <c r="K67" s="63"/>
      <c r="L67" s="63"/>
      <c r="M67" s="63"/>
      <c r="N67" s="63"/>
      <c r="O67" s="63"/>
      <c r="P67" s="63"/>
    </row>
    <row r="68" spans="10:16">
      <c r="J68" s="63"/>
      <c r="K68" s="63"/>
      <c r="L68" s="63"/>
      <c r="M68" s="63"/>
      <c r="N68" s="63"/>
      <c r="O68" s="63"/>
      <c r="P68" s="63"/>
    </row>
    <row r="69" spans="10:16">
      <c r="J69" s="63"/>
      <c r="K69" s="63"/>
      <c r="L69" s="63"/>
      <c r="M69" s="63"/>
      <c r="N69" s="63"/>
      <c r="O69" s="63"/>
      <c r="P69" s="63"/>
    </row>
    <row r="70" spans="10:16">
      <c r="J70" s="63"/>
      <c r="K70" s="63"/>
      <c r="L70" s="63"/>
      <c r="M70" s="63"/>
      <c r="N70" s="63"/>
      <c r="O70" s="63"/>
      <c r="P70" s="63"/>
    </row>
    <row r="71" spans="10:16">
      <c r="J71" s="63"/>
      <c r="K71" s="63"/>
      <c r="L71" s="63"/>
      <c r="M71" s="63"/>
      <c r="N71" s="63"/>
      <c r="O71" s="63"/>
      <c r="P71" s="63"/>
    </row>
    <row r="72" spans="10:16">
      <c r="J72" s="63"/>
      <c r="K72" s="63"/>
      <c r="L72" s="63"/>
      <c r="M72" s="63"/>
      <c r="N72" s="63"/>
      <c r="O72" s="63"/>
      <c r="P72" s="63"/>
    </row>
    <row r="73" spans="10:16">
      <c r="J73" s="63"/>
      <c r="K73" s="63"/>
      <c r="L73" s="63"/>
      <c r="M73" s="63"/>
      <c r="N73" s="63"/>
      <c r="O73" s="63"/>
      <c r="P73" s="63"/>
    </row>
    <row r="74" spans="10:16">
      <c r="J74" s="63"/>
      <c r="K74" s="63"/>
      <c r="L74" s="63"/>
      <c r="M74" s="63"/>
      <c r="N74" s="63"/>
      <c r="O74" s="63"/>
      <c r="P74" s="63"/>
    </row>
    <row r="75" spans="10:16">
      <c r="J75" s="63"/>
      <c r="K75" s="63"/>
      <c r="L75" s="63"/>
      <c r="M75" s="63"/>
      <c r="N75" s="63"/>
      <c r="O75" s="63"/>
      <c r="P75" s="63"/>
    </row>
    <row r="76" spans="10:16">
      <c r="J76" s="63"/>
      <c r="K76" s="63"/>
      <c r="L76" s="63"/>
      <c r="M76" s="63"/>
      <c r="N76" s="63"/>
      <c r="O76" s="63"/>
      <c r="P76" s="63"/>
    </row>
    <row r="77" spans="10:16">
      <c r="J77" s="63"/>
      <c r="K77" s="63"/>
      <c r="L77" s="63"/>
      <c r="M77" s="63"/>
      <c r="N77" s="63"/>
      <c r="O77" s="63"/>
      <c r="P77" s="63"/>
    </row>
    <row r="78" spans="10:16">
      <c r="J78" s="63"/>
      <c r="K78" s="63"/>
      <c r="L78" s="63"/>
      <c r="M78" s="63"/>
      <c r="N78" s="63"/>
      <c r="O78" s="63"/>
      <c r="P78" s="63"/>
    </row>
    <row r="79" spans="10:16">
      <c r="J79" s="63"/>
      <c r="K79" s="63"/>
      <c r="L79" s="63"/>
      <c r="M79" s="63"/>
      <c r="N79" s="63"/>
      <c r="O79" s="63"/>
      <c r="P79" s="63"/>
    </row>
    <row r="80" spans="10:16">
      <c r="J80" s="63"/>
      <c r="K80" s="63"/>
      <c r="L80" s="63"/>
      <c r="M80" s="63"/>
      <c r="N80" s="63"/>
      <c r="O80" s="63"/>
      <c r="P80" s="63"/>
    </row>
    <row r="81" spans="10:16">
      <c r="J81" s="63"/>
      <c r="K81" s="63"/>
      <c r="L81" s="63"/>
      <c r="M81" s="63"/>
      <c r="N81" s="63"/>
      <c r="O81" s="63"/>
      <c r="P81" s="63"/>
    </row>
    <row r="82" spans="10:16">
      <c r="J82" s="63"/>
      <c r="K82" s="63"/>
      <c r="L82" s="63"/>
      <c r="M82" s="63"/>
      <c r="N82" s="63"/>
      <c r="O82" s="63"/>
      <c r="P82" s="63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Budget</vt:lpstr>
      <vt:lpstr>CAPEX</vt:lpstr>
      <vt:lpstr>Sheet3</vt:lpstr>
      <vt:lpstr>Budget!Print_Area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dmille2</dc:creator>
  <cp:lastModifiedBy>Havlíček Jan</cp:lastModifiedBy>
  <cp:lastPrinted>2001-01-09T16:57:48Z</cp:lastPrinted>
  <dcterms:created xsi:type="dcterms:W3CDTF">2001-01-08T20:18:06Z</dcterms:created>
  <dcterms:modified xsi:type="dcterms:W3CDTF">2023-09-10T11:51:22Z</dcterms:modified>
</cp:coreProperties>
</file>