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9348"/>
  </bookViews>
  <sheets>
    <sheet name="East Power Position" sheetId="1" r:id="rId1"/>
    <sheet name="E. Power Desk Daily Position" sheetId="2" r:id="rId2"/>
    <sheet name="E. Power Desk Daily Off Peak" sheetId="3" r:id="rId3"/>
    <sheet name="Power Off-Peak Positions" sheetId="4" r:id="rId4"/>
  </sheets>
  <externalReferences>
    <externalReference r:id="rId5"/>
    <externalReference r:id="rId6"/>
    <externalReference r:id="rId7"/>
  </externalReferences>
  <definedNames>
    <definedName name="_xlnm._FilterDatabase" localSheetId="0" hidden="1">'East Power Position'!$A$1:$T$23</definedName>
    <definedName name="cCols">COUNTA([1]DealPositions!$A$1:$IV$2)</definedName>
    <definedName name="cRows">COUNTA([1]DealPositions!$A$1:$B$65536)</definedName>
    <definedName name="_xlnm.Database" localSheetId="2">'E. Power Desk Daily Off Peak'!$E$4</definedName>
    <definedName name="_xlnm.Database" localSheetId="1">'E. Power Desk Daily Position'!$E$4</definedName>
    <definedName name="_xlnm.Database" localSheetId="3">'Power Off-Peak Positions'!#REF!</definedName>
    <definedName name="_xlnm.Database">'East Power Position'!$Y$3</definedName>
    <definedName name="erv14sec1" localSheetId="2">'E. Power Desk Daily Off Peak'!$A$8:$AF$79</definedName>
    <definedName name="erv14sec1">'E. Power Desk Daily Position'!$A$8:$AE$83</definedName>
    <definedName name="erv16sec1">'East Power Position'!$A$8:$S$108</definedName>
    <definedName name="erv20sec1">'Power Off-Peak Positions'!$A$8:$Q$70</definedName>
    <definedName name="erv88sec1">'E. Power Desk Daily Off Peak'!$A$8:$AF$69</definedName>
    <definedName name="fStart">[1]DealPositions!$A$1</definedName>
    <definedName name="Holidays">[1]Holidays!$D$4:$D$17</definedName>
    <definedName name="LCRAFile" localSheetId="2">'E. Power Desk Daily Off Peak'!$H$2</definedName>
    <definedName name="LCRAFile" localSheetId="1">'E. Power Desk Daily Position'!$H$2</definedName>
    <definedName name="LCRAFile" localSheetId="3">'Power Off-Peak Positions'!$X$1</definedName>
    <definedName name="LCRAFile">'East Power Position'!$AA$2</definedName>
    <definedName name="NOTIONALSFile" localSheetId="2">'E. Power Desk Daily Off Peak'!$H$3</definedName>
    <definedName name="NOTIONALSFile" localSheetId="1">'E. Power Desk Daily Position'!$H$3</definedName>
    <definedName name="NOTIONALSFile" localSheetId="3">'Power Off-Peak Positions'!$X$2</definedName>
    <definedName name="NOTIONALSFile">'East Power Position'!$AA$3</definedName>
    <definedName name="nr_east_pow_pos" localSheetId="3">'Power Off-Peak Positions'!$A$8:$T$72</definedName>
    <definedName name="nr_east_pow_pos">'East Power Position'!$A$8:$V$101</definedName>
    <definedName name="nr_EPDDPR" localSheetId="2">'E. Power Desk Daily Off Peak'!$A$8:$AF$79</definedName>
    <definedName name="nr_EPDDPR">'E. Power Desk Daily Position'!$A$8:$AG$79</definedName>
    <definedName name="nr_POPPos">'Power Off-Peak Positions'!$A$6:$U$72</definedName>
    <definedName name="nr_pow_east_price">#REF!</definedName>
    <definedName name="PASSWORD" localSheetId="2">'E. Power Desk Daily Off Peak'!$E$3</definedName>
    <definedName name="PASSWORD" localSheetId="1">'E. Power Desk Daily Position'!$E$3</definedName>
    <definedName name="PASSWORD" localSheetId="3">'Power Off-Peak Positions'!#REF!</definedName>
    <definedName name="PASSWORD">'East Power Position'!$Y$2</definedName>
    <definedName name="PositionsFileFolder">'East Power Position'!#REF!</definedName>
    <definedName name="_xlnm.Print_Area" localSheetId="2">'E. Power Desk Daily Off Peak'!$A$8:$AF$69</definedName>
    <definedName name="_xlnm.Print_Area" localSheetId="1">'E. Power Desk Daily Position'!$A$8:$AE$69</definedName>
    <definedName name="_xlnm.Print_Area" localSheetId="0">'East Power Position'!$A$8:$S$112</definedName>
    <definedName name="_xlnm.Print_Area" localSheetId="3">'Power Off-Peak Positions'!$A$5:$Q$70</definedName>
    <definedName name="ReportDate" localSheetId="3">'East Power Position'!$A$2</definedName>
    <definedName name="ReportDate">'East Power Position'!$A$2</definedName>
    <definedName name="totData" localSheetId="2">OFFSET([0]!fStart, 0, 0, [0]!cRows, [0]!cCols)</definedName>
    <definedName name="totData" localSheetId="1">OFFSET([0]!fStart, 0, 0, [0]!cRows, [0]!cCols)</definedName>
    <definedName name="totData" localSheetId="3">OFFSET([0]!fStart, 0, 0, [0]!cRows, [0]!cCols)</definedName>
    <definedName name="totData">OFFSET([0]!fStart, 0, 0, [0]!cRows, [0]!cCols)</definedName>
    <definedName name="USER" localSheetId="2">'E. Power Desk Daily Off Peak'!$E$2</definedName>
    <definedName name="USER" localSheetId="1">'E. Power Desk Daily Position'!$E$2</definedName>
    <definedName name="USER" localSheetId="3">'Power Off-Peak Positions'!#REF!</definedName>
    <definedName name="USER">'East Power Position'!$Y$1</definedName>
  </definedNames>
  <calcPr calcId="92512" calcMode="manual" fullCalcOnLoad="1"/>
</workbook>
</file>

<file path=xl/calcChain.xml><?xml version="1.0" encoding="utf-8"?>
<calcChain xmlns="http://schemas.openxmlformats.org/spreadsheetml/2006/main">
  <c r="A2" i="3" l="1"/>
  <c r="A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C9" i="3"/>
  <c r="C9" i="3" a="1"/>
  <c r="D9" i="3"/>
  <c r="D9" i="3" a="1"/>
  <c r="E9" i="3"/>
  <c r="E9" i="3" a="1"/>
  <c r="F9" i="3"/>
  <c r="F9" i="3" a="1"/>
  <c r="G9" i="3"/>
  <c r="G9" i="3" a="1"/>
  <c r="H9" i="3"/>
  <c r="H9" i="3" a="1"/>
  <c r="I9" i="3"/>
  <c r="I9" i="3" a="1"/>
  <c r="J9" i="3"/>
  <c r="J9" i="3" a="1"/>
  <c r="K9" i="3"/>
  <c r="K9" i="3" a="1"/>
  <c r="L9" i="3"/>
  <c r="L9" i="3" a="1"/>
  <c r="M9" i="3"/>
  <c r="M9" i="3" a="1"/>
  <c r="N9" i="3"/>
  <c r="N9" i="3" a="1"/>
  <c r="O9" i="3"/>
  <c r="O9" i="3" a="1"/>
  <c r="P9" i="3"/>
  <c r="P9" i="3" a="1"/>
  <c r="Q9" i="3"/>
  <c r="Q9" i="3" a="1"/>
  <c r="R9" i="3"/>
  <c r="R9" i="3" a="1"/>
  <c r="S9" i="3"/>
  <c r="S9" i="3" a="1"/>
  <c r="T9" i="3"/>
  <c r="T9" i="3" a="1"/>
  <c r="U9" i="3"/>
  <c r="U9" i="3" a="1"/>
  <c r="V9" i="3"/>
  <c r="V9" i="3" a="1"/>
  <c r="W9" i="3"/>
  <c r="W9" i="3" a="1"/>
  <c r="X9" i="3"/>
  <c r="X9" i="3" a="1"/>
  <c r="Y9" i="3"/>
  <c r="Y9" i="3" a="1"/>
  <c r="Z9" i="3"/>
  <c r="Z9" i="3" a="1"/>
  <c r="AA9" i="3"/>
  <c r="AA9" i="3" a="1"/>
  <c r="AB9" i="3"/>
  <c r="AB9" i="3" a="1"/>
  <c r="AC9" i="3"/>
  <c r="AC9" i="3" a="1"/>
  <c r="AD9" i="3"/>
  <c r="AD9" i="3" a="1"/>
  <c r="AE9" i="3"/>
  <c r="AE9" i="3" a="1"/>
  <c r="AF9" i="3"/>
  <c r="C10" i="3"/>
  <c r="C10" i="3" a="1"/>
  <c r="D10" i="3"/>
  <c r="D10" i="3" a="1"/>
  <c r="E10" i="3"/>
  <c r="E10" i="3" a="1"/>
  <c r="F10" i="3"/>
  <c r="F10" i="3" a="1"/>
  <c r="G10" i="3"/>
  <c r="G10" i="3" a="1"/>
  <c r="H10" i="3"/>
  <c r="H10" i="3" a="1"/>
  <c r="I10" i="3"/>
  <c r="I10" i="3" a="1"/>
  <c r="J10" i="3"/>
  <c r="J10" i="3" a="1"/>
  <c r="K10" i="3"/>
  <c r="K10" i="3" a="1"/>
  <c r="L10" i="3"/>
  <c r="L10" i="3" a="1"/>
  <c r="M10" i="3"/>
  <c r="M10" i="3" a="1"/>
  <c r="N10" i="3"/>
  <c r="N10" i="3" a="1"/>
  <c r="O10" i="3"/>
  <c r="O10" i="3" a="1"/>
  <c r="P10" i="3"/>
  <c r="P10" i="3" a="1"/>
  <c r="Q10" i="3"/>
  <c r="Q10" i="3" a="1"/>
  <c r="R10" i="3"/>
  <c r="R10" i="3" a="1"/>
  <c r="S10" i="3"/>
  <c r="S10" i="3" a="1"/>
  <c r="T10" i="3"/>
  <c r="T10" i="3" a="1"/>
  <c r="U10" i="3"/>
  <c r="U10" i="3" a="1"/>
  <c r="V10" i="3"/>
  <c r="V10" i="3" a="1"/>
  <c r="W10" i="3"/>
  <c r="W10" i="3" a="1"/>
  <c r="X10" i="3"/>
  <c r="X10" i="3" a="1"/>
  <c r="Y10" i="3"/>
  <c r="Y10" i="3" a="1"/>
  <c r="Z10" i="3"/>
  <c r="Z10" i="3" a="1"/>
  <c r="AA10" i="3"/>
  <c r="AA10" i="3" a="1"/>
  <c r="AB10" i="3"/>
  <c r="AB10" i="3" a="1"/>
  <c r="AC10" i="3"/>
  <c r="AC10" i="3" a="1"/>
  <c r="AD10" i="3"/>
  <c r="AD10" i="3" a="1"/>
  <c r="AE10" i="3"/>
  <c r="AE10" i="3" a="1"/>
  <c r="AF10" i="3"/>
  <c r="C11" i="3"/>
  <c r="C11" i="3" a="1"/>
  <c r="D11" i="3"/>
  <c r="D11" i="3" a="1"/>
  <c r="E11" i="3"/>
  <c r="E11" i="3" a="1"/>
  <c r="F11" i="3"/>
  <c r="F11" i="3" a="1"/>
  <c r="G11" i="3"/>
  <c r="G11" i="3" a="1"/>
  <c r="H11" i="3"/>
  <c r="H11" i="3" a="1"/>
  <c r="I11" i="3"/>
  <c r="I11" i="3" a="1"/>
  <c r="J11" i="3"/>
  <c r="J11" i="3" a="1"/>
  <c r="K11" i="3"/>
  <c r="K11" i="3" a="1"/>
  <c r="L11" i="3"/>
  <c r="L11" i="3" a="1"/>
  <c r="M11" i="3"/>
  <c r="M11" i="3" a="1"/>
  <c r="N11" i="3"/>
  <c r="N11" i="3" a="1"/>
  <c r="O11" i="3"/>
  <c r="O11" i="3" a="1"/>
  <c r="P11" i="3"/>
  <c r="P11" i="3" a="1"/>
  <c r="Q11" i="3"/>
  <c r="Q11" i="3" a="1"/>
  <c r="R11" i="3"/>
  <c r="R11" i="3" a="1"/>
  <c r="S11" i="3"/>
  <c r="S11" i="3" a="1"/>
  <c r="T11" i="3"/>
  <c r="T11" i="3" a="1"/>
  <c r="U11" i="3"/>
  <c r="U11" i="3" a="1"/>
  <c r="V11" i="3"/>
  <c r="V11" i="3" a="1"/>
  <c r="W11" i="3"/>
  <c r="W11" i="3" a="1"/>
  <c r="X11" i="3"/>
  <c r="X11" i="3" a="1"/>
  <c r="Y11" i="3"/>
  <c r="Y11" i="3" a="1"/>
  <c r="Z11" i="3"/>
  <c r="Z11" i="3" a="1"/>
  <c r="AA11" i="3"/>
  <c r="AA11" i="3" a="1"/>
  <c r="AB11" i="3"/>
  <c r="AB11" i="3" a="1"/>
  <c r="AC11" i="3"/>
  <c r="AC11" i="3" a="1"/>
  <c r="AD11" i="3"/>
  <c r="AD11" i="3" a="1"/>
  <c r="AE11" i="3"/>
  <c r="AE11" i="3" a="1"/>
  <c r="AF11" i="3"/>
  <c r="C12" i="3"/>
  <c r="C12" i="3" a="1"/>
  <c r="D12" i="3"/>
  <c r="D12" i="3" a="1"/>
  <c r="E12" i="3"/>
  <c r="E12" i="3" a="1"/>
  <c r="F12" i="3"/>
  <c r="F12" i="3" a="1"/>
  <c r="G12" i="3"/>
  <c r="G12" i="3" a="1"/>
  <c r="H12" i="3"/>
  <c r="H12" i="3" a="1"/>
  <c r="I12" i="3"/>
  <c r="I12" i="3" a="1"/>
  <c r="J12" i="3"/>
  <c r="J12" i="3" a="1"/>
  <c r="K12" i="3"/>
  <c r="K12" i="3" a="1"/>
  <c r="L12" i="3"/>
  <c r="L12" i="3" a="1"/>
  <c r="M12" i="3"/>
  <c r="M12" i="3" a="1"/>
  <c r="N12" i="3"/>
  <c r="N12" i="3" a="1"/>
  <c r="O12" i="3"/>
  <c r="O12" i="3" a="1"/>
  <c r="P12" i="3"/>
  <c r="P12" i="3" a="1"/>
  <c r="Q12" i="3"/>
  <c r="Q12" i="3" a="1"/>
  <c r="R12" i="3"/>
  <c r="R12" i="3" a="1"/>
  <c r="S12" i="3"/>
  <c r="S12" i="3" a="1"/>
  <c r="T12" i="3"/>
  <c r="T12" i="3" a="1"/>
  <c r="U12" i="3"/>
  <c r="U12" i="3" a="1"/>
  <c r="V12" i="3"/>
  <c r="V12" i="3" a="1"/>
  <c r="W12" i="3"/>
  <c r="W12" i="3" a="1"/>
  <c r="X12" i="3"/>
  <c r="X12" i="3" a="1"/>
  <c r="Y12" i="3"/>
  <c r="Y12" i="3" a="1"/>
  <c r="Z12" i="3"/>
  <c r="Z12" i="3" a="1"/>
  <c r="AA12" i="3"/>
  <c r="AA12" i="3" a="1"/>
  <c r="AB12" i="3"/>
  <c r="AB12" i="3" a="1"/>
  <c r="AC12" i="3"/>
  <c r="AC12" i="3" a="1"/>
  <c r="AD12" i="3"/>
  <c r="AD12" i="3" a="1"/>
  <c r="AE12" i="3"/>
  <c r="AE12" i="3" a="1"/>
  <c r="AF12" i="3"/>
  <c r="C13" i="3"/>
  <c r="C13" i="3" a="1"/>
  <c r="D13" i="3"/>
  <c r="D13" i="3" a="1"/>
  <c r="E13" i="3"/>
  <c r="E13" i="3" a="1"/>
  <c r="F13" i="3"/>
  <c r="F13" i="3" a="1"/>
  <c r="G13" i="3"/>
  <c r="G13" i="3" a="1"/>
  <c r="H13" i="3"/>
  <c r="H13" i="3" a="1"/>
  <c r="I13" i="3"/>
  <c r="I13" i="3" a="1"/>
  <c r="J13" i="3"/>
  <c r="J13" i="3" a="1"/>
  <c r="K13" i="3"/>
  <c r="K13" i="3" a="1"/>
  <c r="L13" i="3"/>
  <c r="L13" i="3" a="1"/>
  <c r="M13" i="3"/>
  <c r="M13" i="3" a="1"/>
  <c r="N13" i="3"/>
  <c r="N13" i="3" a="1"/>
  <c r="O13" i="3"/>
  <c r="O13" i="3" a="1"/>
  <c r="P13" i="3"/>
  <c r="P13" i="3" a="1"/>
  <c r="Q13" i="3"/>
  <c r="Q13" i="3" a="1"/>
  <c r="R13" i="3"/>
  <c r="R13" i="3" a="1"/>
  <c r="S13" i="3"/>
  <c r="S13" i="3" a="1"/>
  <c r="T13" i="3"/>
  <c r="T13" i="3" a="1"/>
  <c r="U13" i="3"/>
  <c r="U13" i="3" a="1"/>
  <c r="V13" i="3"/>
  <c r="V13" i="3" a="1"/>
  <c r="W13" i="3"/>
  <c r="W13" i="3" a="1"/>
  <c r="X13" i="3"/>
  <c r="X13" i="3" a="1"/>
  <c r="Y13" i="3"/>
  <c r="Y13" i="3" a="1"/>
  <c r="Z13" i="3"/>
  <c r="Z13" i="3" a="1"/>
  <c r="AA13" i="3"/>
  <c r="AA13" i="3" a="1"/>
  <c r="AB13" i="3"/>
  <c r="AB13" i="3" a="1"/>
  <c r="AC13" i="3"/>
  <c r="AC13" i="3" a="1"/>
  <c r="AD13" i="3"/>
  <c r="AD13" i="3" a="1"/>
  <c r="AE13" i="3"/>
  <c r="AE13" i="3" a="1"/>
  <c r="AF13" i="3"/>
  <c r="C14" i="3"/>
  <c r="C14" i="3" a="1"/>
  <c r="D14" i="3"/>
  <c r="D14" i="3" a="1"/>
  <c r="E14" i="3"/>
  <c r="E14" i="3" a="1"/>
  <c r="F14" i="3"/>
  <c r="F14" i="3" a="1"/>
  <c r="G14" i="3"/>
  <c r="G14" i="3" a="1"/>
  <c r="H14" i="3"/>
  <c r="H14" i="3" a="1"/>
  <c r="I14" i="3"/>
  <c r="I14" i="3" a="1"/>
  <c r="J14" i="3"/>
  <c r="J14" i="3" a="1"/>
  <c r="K14" i="3"/>
  <c r="K14" i="3" a="1"/>
  <c r="L14" i="3"/>
  <c r="L14" i="3" a="1"/>
  <c r="M14" i="3"/>
  <c r="M14" i="3" a="1"/>
  <c r="N14" i="3"/>
  <c r="N14" i="3" a="1"/>
  <c r="O14" i="3"/>
  <c r="O14" i="3" a="1"/>
  <c r="P14" i="3"/>
  <c r="P14" i="3" a="1"/>
  <c r="Q14" i="3"/>
  <c r="Q14" i="3" a="1"/>
  <c r="R14" i="3"/>
  <c r="R14" i="3" a="1"/>
  <c r="S14" i="3"/>
  <c r="S14" i="3" a="1"/>
  <c r="T14" i="3"/>
  <c r="T14" i="3" a="1"/>
  <c r="U14" i="3"/>
  <c r="U14" i="3" a="1"/>
  <c r="V14" i="3"/>
  <c r="V14" i="3" a="1"/>
  <c r="W14" i="3"/>
  <c r="W14" i="3" a="1"/>
  <c r="X14" i="3"/>
  <c r="X14" i="3" a="1"/>
  <c r="Y14" i="3"/>
  <c r="Y14" i="3" a="1"/>
  <c r="Z14" i="3"/>
  <c r="Z14" i="3" a="1"/>
  <c r="AA14" i="3"/>
  <c r="AA14" i="3" a="1"/>
  <c r="AB14" i="3"/>
  <c r="AB14" i="3" a="1"/>
  <c r="AC14" i="3"/>
  <c r="AC14" i="3" a="1"/>
  <c r="AD14" i="3"/>
  <c r="AD14" i="3" a="1"/>
  <c r="AE14" i="3"/>
  <c r="AE14" i="3" a="1"/>
  <c r="AF14" i="3"/>
  <c r="C15" i="3"/>
  <c r="C15" i="3" a="1"/>
  <c r="D15" i="3"/>
  <c r="D15" i="3" a="1"/>
  <c r="E15" i="3"/>
  <c r="E15" i="3" a="1"/>
  <c r="F15" i="3"/>
  <c r="F15" i="3" a="1"/>
  <c r="G15" i="3"/>
  <c r="G15" i="3" a="1"/>
  <c r="H15" i="3"/>
  <c r="H15" i="3" a="1"/>
  <c r="I15" i="3"/>
  <c r="I15" i="3" a="1"/>
  <c r="J15" i="3"/>
  <c r="J15" i="3" a="1"/>
  <c r="K15" i="3"/>
  <c r="K15" i="3" a="1"/>
  <c r="L15" i="3"/>
  <c r="L15" i="3" a="1"/>
  <c r="M15" i="3"/>
  <c r="M15" i="3" a="1"/>
  <c r="N15" i="3"/>
  <c r="N15" i="3" a="1"/>
  <c r="O15" i="3"/>
  <c r="O15" i="3" a="1"/>
  <c r="P15" i="3"/>
  <c r="P15" i="3" a="1"/>
  <c r="Q15" i="3"/>
  <c r="Q15" i="3" a="1"/>
  <c r="R15" i="3"/>
  <c r="R15" i="3" a="1"/>
  <c r="S15" i="3"/>
  <c r="S15" i="3" a="1"/>
  <c r="T15" i="3"/>
  <c r="T15" i="3" a="1"/>
  <c r="U15" i="3"/>
  <c r="U15" i="3" a="1"/>
  <c r="V15" i="3"/>
  <c r="V15" i="3" a="1"/>
  <c r="W15" i="3"/>
  <c r="W15" i="3" a="1"/>
  <c r="X15" i="3"/>
  <c r="X15" i="3" a="1"/>
  <c r="Y15" i="3"/>
  <c r="Y15" i="3" a="1"/>
  <c r="Z15" i="3"/>
  <c r="Z15" i="3" a="1"/>
  <c r="AA15" i="3"/>
  <c r="AA15" i="3" a="1"/>
  <c r="AB15" i="3"/>
  <c r="AB15" i="3" a="1"/>
  <c r="AC15" i="3"/>
  <c r="AC15" i="3" a="1"/>
  <c r="AD15" i="3"/>
  <c r="AD15" i="3" a="1"/>
  <c r="AE15" i="3"/>
  <c r="AE15" i="3" a="1"/>
  <c r="AF15" i="3"/>
  <c r="C16" i="3"/>
  <c r="C16" i="3" a="1"/>
  <c r="D16" i="3"/>
  <c r="D16" i="3" a="1"/>
  <c r="E16" i="3"/>
  <c r="E16" i="3" a="1"/>
  <c r="F16" i="3"/>
  <c r="F16" i="3" a="1"/>
  <c r="G16" i="3"/>
  <c r="G16" i="3" a="1"/>
  <c r="H16" i="3"/>
  <c r="H16" i="3" a="1"/>
  <c r="I16" i="3"/>
  <c r="I16" i="3" a="1"/>
  <c r="J16" i="3"/>
  <c r="J16" i="3" a="1"/>
  <c r="K16" i="3"/>
  <c r="K16" i="3" a="1"/>
  <c r="L16" i="3"/>
  <c r="L16" i="3" a="1"/>
  <c r="M16" i="3"/>
  <c r="M16" i="3" a="1"/>
  <c r="N16" i="3"/>
  <c r="N16" i="3" a="1"/>
  <c r="O16" i="3"/>
  <c r="O16" i="3" a="1"/>
  <c r="P16" i="3"/>
  <c r="P16" i="3" a="1"/>
  <c r="Q16" i="3"/>
  <c r="Q16" i="3" a="1"/>
  <c r="R16" i="3"/>
  <c r="R16" i="3" a="1"/>
  <c r="S16" i="3"/>
  <c r="S16" i="3" a="1"/>
  <c r="T16" i="3"/>
  <c r="T16" i="3" a="1"/>
  <c r="U16" i="3"/>
  <c r="U16" i="3" a="1"/>
  <c r="V16" i="3"/>
  <c r="V16" i="3" a="1"/>
  <c r="W16" i="3"/>
  <c r="W16" i="3" a="1"/>
  <c r="X16" i="3"/>
  <c r="X16" i="3" a="1"/>
  <c r="Y16" i="3"/>
  <c r="Y16" i="3" a="1"/>
  <c r="Z16" i="3"/>
  <c r="Z16" i="3" a="1"/>
  <c r="AA16" i="3"/>
  <c r="AA16" i="3" a="1"/>
  <c r="AB16" i="3"/>
  <c r="AB16" i="3" a="1"/>
  <c r="AC16" i="3"/>
  <c r="AC16" i="3" a="1"/>
  <c r="AD16" i="3"/>
  <c r="AD16" i="3" a="1"/>
  <c r="AE16" i="3"/>
  <c r="AE16" i="3" a="1"/>
  <c r="AF16" i="3"/>
  <c r="C17" i="3"/>
  <c r="C17" i="3" a="1"/>
  <c r="D17" i="3"/>
  <c r="D17" i="3" a="1"/>
  <c r="E17" i="3"/>
  <c r="E17" i="3" a="1"/>
  <c r="F17" i="3"/>
  <c r="F17" i="3" a="1"/>
  <c r="G17" i="3"/>
  <c r="G17" i="3" a="1"/>
  <c r="H17" i="3"/>
  <c r="H17" i="3" a="1"/>
  <c r="I17" i="3"/>
  <c r="I17" i="3" a="1"/>
  <c r="J17" i="3"/>
  <c r="J17" i="3" a="1"/>
  <c r="K17" i="3"/>
  <c r="K17" i="3" a="1"/>
  <c r="L17" i="3"/>
  <c r="L17" i="3" a="1"/>
  <c r="M17" i="3"/>
  <c r="M17" i="3" a="1"/>
  <c r="N17" i="3"/>
  <c r="N17" i="3" a="1"/>
  <c r="O17" i="3"/>
  <c r="O17" i="3" a="1"/>
  <c r="P17" i="3"/>
  <c r="P17" i="3" a="1"/>
  <c r="Q17" i="3"/>
  <c r="Q17" i="3" a="1"/>
  <c r="R17" i="3"/>
  <c r="R17" i="3" a="1"/>
  <c r="S17" i="3"/>
  <c r="S17" i="3" a="1"/>
  <c r="T17" i="3"/>
  <c r="T17" i="3" a="1"/>
  <c r="U17" i="3"/>
  <c r="U17" i="3" a="1"/>
  <c r="V17" i="3"/>
  <c r="V17" i="3" a="1"/>
  <c r="W17" i="3"/>
  <c r="W17" i="3" a="1"/>
  <c r="X17" i="3"/>
  <c r="X17" i="3" a="1"/>
  <c r="Y17" i="3"/>
  <c r="Y17" i="3" a="1"/>
  <c r="Z17" i="3"/>
  <c r="Z17" i="3" a="1"/>
  <c r="AA17" i="3"/>
  <c r="AA17" i="3" a="1"/>
  <c r="AB17" i="3"/>
  <c r="AB17" i="3" a="1"/>
  <c r="AC17" i="3"/>
  <c r="AC17" i="3" a="1"/>
  <c r="AD17" i="3"/>
  <c r="AD17" i="3" a="1"/>
  <c r="AE17" i="3"/>
  <c r="AE17" i="3" a="1"/>
  <c r="AF17" i="3"/>
  <c r="C18" i="3"/>
  <c r="C18" i="3" a="1"/>
  <c r="D18" i="3"/>
  <c r="D18" i="3" a="1"/>
  <c r="E18" i="3"/>
  <c r="E18" i="3" a="1"/>
  <c r="F18" i="3"/>
  <c r="F18" i="3" a="1"/>
  <c r="G18" i="3"/>
  <c r="G18" i="3" a="1"/>
  <c r="H18" i="3"/>
  <c r="H18" i="3" a="1"/>
  <c r="I18" i="3"/>
  <c r="I18" i="3" a="1"/>
  <c r="J18" i="3"/>
  <c r="J18" i="3" a="1"/>
  <c r="K18" i="3"/>
  <c r="K18" i="3" a="1"/>
  <c r="L18" i="3"/>
  <c r="L18" i="3" a="1"/>
  <c r="M18" i="3"/>
  <c r="M18" i="3" a="1"/>
  <c r="N18" i="3"/>
  <c r="N18" i="3" a="1"/>
  <c r="O18" i="3"/>
  <c r="O18" i="3" a="1"/>
  <c r="P18" i="3"/>
  <c r="P18" i="3" a="1"/>
  <c r="Q18" i="3"/>
  <c r="Q18" i="3" a="1"/>
  <c r="R18" i="3"/>
  <c r="R18" i="3" a="1"/>
  <c r="S18" i="3"/>
  <c r="S18" i="3" a="1"/>
  <c r="T18" i="3"/>
  <c r="T18" i="3" a="1"/>
  <c r="U18" i="3"/>
  <c r="U18" i="3" a="1"/>
  <c r="V18" i="3"/>
  <c r="V18" i="3" a="1"/>
  <c r="W18" i="3"/>
  <c r="W18" i="3" a="1"/>
  <c r="X18" i="3"/>
  <c r="X18" i="3" a="1"/>
  <c r="Y18" i="3"/>
  <c r="Y18" i="3" a="1"/>
  <c r="Z18" i="3"/>
  <c r="Z18" i="3" a="1"/>
  <c r="AA18" i="3"/>
  <c r="AA18" i="3" a="1"/>
  <c r="AB18" i="3"/>
  <c r="AB18" i="3" a="1"/>
  <c r="AC18" i="3"/>
  <c r="AC18" i="3" a="1"/>
  <c r="AD18" i="3"/>
  <c r="AD18" i="3" a="1"/>
  <c r="AE18" i="3"/>
  <c r="AE18" i="3" a="1"/>
  <c r="AF18" i="3"/>
  <c r="C19" i="3"/>
  <c r="C19" i="3" a="1"/>
  <c r="D19" i="3"/>
  <c r="D19" i="3" a="1"/>
  <c r="E19" i="3"/>
  <c r="E19" i="3" a="1"/>
  <c r="F19" i="3"/>
  <c r="F19" i="3" a="1"/>
  <c r="G19" i="3"/>
  <c r="G19" i="3" a="1"/>
  <c r="H19" i="3"/>
  <c r="H19" i="3" a="1"/>
  <c r="I19" i="3"/>
  <c r="I19" i="3" a="1"/>
  <c r="J19" i="3"/>
  <c r="J19" i="3" a="1"/>
  <c r="K19" i="3"/>
  <c r="K19" i="3" a="1"/>
  <c r="L19" i="3"/>
  <c r="L19" i="3" a="1"/>
  <c r="M19" i="3"/>
  <c r="M19" i="3" a="1"/>
  <c r="N19" i="3"/>
  <c r="N19" i="3" a="1"/>
  <c r="O19" i="3"/>
  <c r="O19" i="3" a="1"/>
  <c r="P19" i="3"/>
  <c r="P19" i="3" a="1"/>
  <c r="Q19" i="3"/>
  <c r="Q19" i="3" a="1"/>
  <c r="R19" i="3"/>
  <c r="R19" i="3" a="1"/>
  <c r="S19" i="3"/>
  <c r="S19" i="3" a="1"/>
  <c r="T19" i="3"/>
  <c r="T19" i="3" a="1"/>
  <c r="U19" i="3"/>
  <c r="U19" i="3" a="1"/>
  <c r="V19" i="3"/>
  <c r="V19" i="3" a="1"/>
  <c r="W19" i="3"/>
  <c r="W19" i="3" a="1"/>
  <c r="X19" i="3"/>
  <c r="X19" i="3" a="1"/>
  <c r="Y19" i="3"/>
  <c r="Y19" i="3" a="1"/>
  <c r="Z19" i="3"/>
  <c r="Z19" i="3" a="1"/>
  <c r="AA19" i="3"/>
  <c r="AA19" i="3" a="1"/>
  <c r="AB19" i="3"/>
  <c r="AB19" i="3" a="1"/>
  <c r="AC19" i="3"/>
  <c r="AC19" i="3" a="1"/>
  <c r="AD19" i="3"/>
  <c r="AD19" i="3" a="1"/>
  <c r="AE19" i="3"/>
  <c r="AE19" i="3" a="1"/>
  <c r="AF19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C22" i="3"/>
  <c r="C22" i="3" a="1"/>
  <c r="D22" i="3"/>
  <c r="D22" i="3" a="1"/>
  <c r="E22" i="3"/>
  <c r="E22" i="3" a="1"/>
  <c r="F22" i="3"/>
  <c r="F22" i="3" a="1"/>
  <c r="G22" i="3"/>
  <c r="G22" i="3" a="1"/>
  <c r="H22" i="3"/>
  <c r="H22" i="3" a="1"/>
  <c r="I22" i="3"/>
  <c r="I22" i="3" a="1"/>
  <c r="J22" i="3"/>
  <c r="J22" i="3" a="1"/>
  <c r="K22" i="3"/>
  <c r="K22" i="3" a="1"/>
  <c r="L22" i="3"/>
  <c r="L22" i="3" a="1"/>
  <c r="M22" i="3"/>
  <c r="M22" i="3" a="1"/>
  <c r="N22" i="3"/>
  <c r="N22" i="3" a="1"/>
  <c r="O22" i="3"/>
  <c r="O22" i="3" a="1"/>
  <c r="P22" i="3"/>
  <c r="P22" i="3" a="1"/>
  <c r="Q22" i="3"/>
  <c r="Q22" i="3" a="1"/>
  <c r="R22" i="3"/>
  <c r="R22" i="3" a="1"/>
  <c r="S22" i="3"/>
  <c r="S22" i="3" a="1"/>
  <c r="T22" i="3"/>
  <c r="T22" i="3" a="1"/>
  <c r="U22" i="3"/>
  <c r="U22" i="3" a="1"/>
  <c r="V22" i="3"/>
  <c r="V22" i="3" a="1"/>
  <c r="W22" i="3"/>
  <c r="W22" i="3" a="1"/>
  <c r="X22" i="3"/>
  <c r="X22" i="3" a="1"/>
  <c r="Y22" i="3"/>
  <c r="Y22" i="3" a="1"/>
  <c r="Z22" i="3"/>
  <c r="Z22" i="3" a="1"/>
  <c r="AA22" i="3"/>
  <c r="AA22" i="3" a="1"/>
  <c r="AB22" i="3"/>
  <c r="AB22" i="3" a="1"/>
  <c r="AC22" i="3"/>
  <c r="AC22" i="3" a="1"/>
  <c r="AD22" i="3"/>
  <c r="AD22" i="3" a="1"/>
  <c r="AE22" i="3"/>
  <c r="AE22" i="3" a="1"/>
  <c r="AF22" i="3"/>
  <c r="C23" i="3"/>
  <c r="C23" i="3" a="1"/>
  <c r="D23" i="3"/>
  <c r="D23" i="3" a="1"/>
  <c r="E23" i="3"/>
  <c r="E23" i="3" a="1"/>
  <c r="F23" i="3"/>
  <c r="F23" i="3" a="1"/>
  <c r="G23" i="3"/>
  <c r="G23" i="3" a="1"/>
  <c r="H23" i="3"/>
  <c r="H23" i="3" a="1"/>
  <c r="I23" i="3"/>
  <c r="I23" i="3" a="1"/>
  <c r="J23" i="3"/>
  <c r="J23" i="3" a="1"/>
  <c r="K23" i="3"/>
  <c r="K23" i="3" a="1"/>
  <c r="L23" i="3"/>
  <c r="L23" i="3" a="1"/>
  <c r="M23" i="3"/>
  <c r="M23" i="3" a="1"/>
  <c r="N23" i="3"/>
  <c r="N23" i="3" a="1"/>
  <c r="O23" i="3"/>
  <c r="O23" i="3" a="1"/>
  <c r="P23" i="3"/>
  <c r="P23" i="3" a="1"/>
  <c r="Q23" i="3"/>
  <c r="Q23" i="3" a="1"/>
  <c r="R23" i="3"/>
  <c r="R23" i="3" a="1"/>
  <c r="S23" i="3"/>
  <c r="S23" i="3" a="1"/>
  <c r="T23" i="3"/>
  <c r="T23" i="3" a="1"/>
  <c r="U23" i="3"/>
  <c r="U23" i="3" a="1"/>
  <c r="V23" i="3"/>
  <c r="V23" i="3" a="1"/>
  <c r="W23" i="3"/>
  <c r="W23" i="3" a="1"/>
  <c r="X23" i="3"/>
  <c r="X23" i="3" a="1"/>
  <c r="Y23" i="3"/>
  <c r="Y23" i="3" a="1"/>
  <c r="Z23" i="3"/>
  <c r="Z23" i="3" a="1"/>
  <c r="AA23" i="3"/>
  <c r="AA23" i="3" a="1"/>
  <c r="AB23" i="3"/>
  <c r="AB23" i="3" a="1"/>
  <c r="AC23" i="3"/>
  <c r="AC23" i="3" a="1"/>
  <c r="AD23" i="3"/>
  <c r="AD23" i="3" a="1"/>
  <c r="AE23" i="3"/>
  <c r="AE23" i="3" a="1"/>
  <c r="AF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C26" i="3"/>
  <c r="C26" i="3" a="1"/>
  <c r="D26" i="3"/>
  <c r="D26" i="3" a="1"/>
  <c r="E26" i="3"/>
  <c r="E26" i="3" a="1"/>
  <c r="F26" i="3"/>
  <c r="F26" i="3" a="1"/>
  <c r="G26" i="3"/>
  <c r="G26" i="3" a="1"/>
  <c r="H26" i="3"/>
  <c r="H26" i="3" a="1"/>
  <c r="I26" i="3"/>
  <c r="I26" i="3" a="1"/>
  <c r="J26" i="3"/>
  <c r="J26" i="3" a="1"/>
  <c r="K26" i="3"/>
  <c r="K26" i="3" a="1"/>
  <c r="L26" i="3"/>
  <c r="L26" i="3" a="1"/>
  <c r="M26" i="3"/>
  <c r="M26" i="3" a="1"/>
  <c r="N26" i="3"/>
  <c r="N26" i="3" a="1"/>
  <c r="O26" i="3"/>
  <c r="O26" i="3" a="1"/>
  <c r="P26" i="3"/>
  <c r="P26" i="3" a="1"/>
  <c r="Q26" i="3"/>
  <c r="Q26" i="3" a="1"/>
  <c r="R26" i="3"/>
  <c r="R26" i="3" a="1"/>
  <c r="S26" i="3"/>
  <c r="S26" i="3" a="1"/>
  <c r="T26" i="3"/>
  <c r="T26" i="3" a="1"/>
  <c r="U26" i="3"/>
  <c r="U26" i="3" a="1"/>
  <c r="V26" i="3"/>
  <c r="V26" i="3" a="1"/>
  <c r="W26" i="3"/>
  <c r="W26" i="3" a="1"/>
  <c r="X26" i="3"/>
  <c r="X26" i="3" a="1"/>
  <c r="Y26" i="3"/>
  <c r="Y26" i="3" a="1"/>
  <c r="Z26" i="3"/>
  <c r="Z26" i="3" a="1"/>
  <c r="AA26" i="3"/>
  <c r="AA26" i="3" a="1"/>
  <c r="AB26" i="3"/>
  <c r="AB26" i="3" a="1"/>
  <c r="AC26" i="3"/>
  <c r="AC26" i="3" a="1"/>
  <c r="AD26" i="3"/>
  <c r="AD26" i="3" a="1"/>
  <c r="AE26" i="3"/>
  <c r="AE26" i="3" a="1"/>
  <c r="AF26" i="3"/>
  <c r="C27" i="3"/>
  <c r="C27" i="3" a="1"/>
  <c r="D27" i="3"/>
  <c r="D27" i="3" a="1"/>
  <c r="E27" i="3"/>
  <c r="E27" i="3" a="1"/>
  <c r="F27" i="3"/>
  <c r="F27" i="3" a="1"/>
  <c r="G27" i="3"/>
  <c r="G27" i="3" a="1"/>
  <c r="H27" i="3"/>
  <c r="H27" i="3" a="1"/>
  <c r="I27" i="3"/>
  <c r="I27" i="3" a="1"/>
  <c r="J27" i="3"/>
  <c r="J27" i="3" a="1"/>
  <c r="K27" i="3"/>
  <c r="K27" i="3" a="1"/>
  <c r="L27" i="3"/>
  <c r="L27" i="3" a="1"/>
  <c r="M27" i="3"/>
  <c r="M27" i="3" a="1"/>
  <c r="N27" i="3"/>
  <c r="N27" i="3" a="1"/>
  <c r="O27" i="3"/>
  <c r="O27" i="3" a="1"/>
  <c r="P27" i="3"/>
  <c r="P27" i="3" a="1"/>
  <c r="Q27" i="3"/>
  <c r="Q27" i="3" a="1"/>
  <c r="R27" i="3"/>
  <c r="R27" i="3" a="1"/>
  <c r="S27" i="3"/>
  <c r="S27" i="3" a="1"/>
  <c r="T27" i="3"/>
  <c r="T27" i="3" a="1"/>
  <c r="U27" i="3"/>
  <c r="U27" i="3" a="1"/>
  <c r="V27" i="3"/>
  <c r="V27" i="3" a="1"/>
  <c r="W27" i="3"/>
  <c r="W27" i="3" a="1"/>
  <c r="X27" i="3"/>
  <c r="X27" i="3" a="1"/>
  <c r="Y27" i="3"/>
  <c r="Y27" i="3" a="1"/>
  <c r="Z27" i="3"/>
  <c r="Z27" i="3" a="1"/>
  <c r="AA27" i="3"/>
  <c r="AA27" i="3" a="1"/>
  <c r="AB27" i="3"/>
  <c r="AB27" i="3" a="1"/>
  <c r="AC27" i="3"/>
  <c r="AC27" i="3" a="1"/>
  <c r="AD27" i="3"/>
  <c r="AD27" i="3" a="1"/>
  <c r="AE27" i="3"/>
  <c r="AE27" i="3" a="1"/>
  <c r="AF27" i="3"/>
  <c r="C29" i="3"/>
  <c r="C29" i="3" a="1"/>
  <c r="D29" i="3"/>
  <c r="D29" i="3" a="1"/>
  <c r="E29" i="3"/>
  <c r="E29" i="3" a="1"/>
  <c r="F29" i="3"/>
  <c r="F29" i="3" a="1"/>
  <c r="G29" i="3"/>
  <c r="G29" i="3" a="1"/>
  <c r="H29" i="3"/>
  <c r="H29" i="3" a="1"/>
  <c r="I29" i="3"/>
  <c r="I29" i="3" a="1"/>
  <c r="J29" i="3"/>
  <c r="J29" i="3" a="1"/>
  <c r="K29" i="3"/>
  <c r="K29" i="3" a="1"/>
  <c r="L29" i="3"/>
  <c r="L29" i="3" a="1"/>
  <c r="M29" i="3"/>
  <c r="M29" i="3" a="1"/>
  <c r="N29" i="3"/>
  <c r="N29" i="3" a="1"/>
  <c r="O29" i="3"/>
  <c r="O29" i="3" a="1"/>
  <c r="P29" i="3"/>
  <c r="P29" i="3" a="1"/>
  <c r="Q29" i="3"/>
  <c r="Q29" i="3" a="1"/>
  <c r="R29" i="3"/>
  <c r="R29" i="3" a="1"/>
  <c r="S29" i="3"/>
  <c r="S29" i="3" a="1"/>
  <c r="T29" i="3"/>
  <c r="T29" i="3" a="1"/>
  <c r="U29" i="3"/>
  <c r="U29" i="3" a="1"/>
  <c r="V29" i="3"/>
  <c r="V29" i="3" a="1"/>
  <c r="W29" i="3"/>
  <c r="W29" i="3" a="1"/>
  <c r="X29" i="3"/>
  <c r="X29" i="3" a="1"/>
  <c r="Y29" i="3"/>
  <c r="Y29" i="3" a="1"/>
  <c r="Z29" i="3"/>
  <c r="Z29" i="3" a="1"/>
  <c r="AA29" i="3"/>
  <c r="AA29" i="3" a="1"/>
  <c r="AB29" i="3"/>
  <c r="AB29" i="3" a="1"/>
  <c r="AC29" i="3"/>
  <c r="AC29" i="3" a="1"/>
  <c r="AD29" i="3"/>
  <c r="AD29" i="3" a="1"/>
  <c r="AE29" i="3"/>
  <c r="AE29" i="3" a="1"/>
  <c r="AF29" i="3"/>
  <c r="C30" i="3"/>
  <c r="C30" i="3" a="1"/>
  <c r="D30" i="3"/>
  <c r="D30" i="3" a="1"/>
  <c r="E30" i="3"/>
  <c r="E30" i="3" a="1"/>
  <c r="F30" i="3"/>
  <c r="F30" i="3" a="1"/>
  <c r="G30" i="3"/>
  <c r="G30" i="3" a="1"/>
  <c r="H30" i="3"/>
  <c r="H30" i="3" a="1"/>
  <c r="I30" i="3"/>
  <c r="I30" i="3" a="1"/>
  <c r="J30" i="3"/>
  <c r="J30" i="3" a="1"/>
  <c r="K30" i="3"/>
  <c r="K30" i="3" a="1"/>
  <c r="L30" i="3"/>
  <c r="L30" i="3" a="1"/>
  <c r="M30" i="3"/>
  <c r="M30" i="3" a="1"/>
  <c r="N30" i="3"/>
  <c r="N30" i="3" a="1"/>
  <c r="O30" i="3"/>
  <c r="O30" i="3" a="1"/>
  <c r="P30" i="3"/>
  <c r="P30" i="3" a="1"/>
  <c r="Q30" i="3"/>
  <c r="Q30" i="3" a="1"/>
  <c r="R30" i="3"/>
  <c r="R30" i="3" a="1"/>
  <c r="S30" i="3"/>
  <c r="S30" i="3" a="1"/>
  <c r="T30" i="3"/>
  <c r="T30" i="3" a="1"/>
  <c r="U30" i="3"/>
  <c r="U30" i="3" a="1"/>
  <c r="V30" i="3"/>
  <c r="V30" i="3" a="1"/>
  <c r="W30" i="3"/>
  <c r="W30" i="3" a="1"/>
  <c r="X30" i="3"/>
  <c r="X30" i="3" a="1"/>
  <c r="Y30" i="3"/>
  <c r="Y30" i="3" a="1"/>
  <c r="Z30" i="3"/>
  <c r="Z30" i="3" a="1"/>
  <c r="AA30" i="3"/>
  <c r="AA30" i="3" a="1"/>
  <c r="AB30" i="3"/>
  <c r="AB30" i="3" a="1"/>
  <c r="AC30" i="3"/>
  <c r="AC30" i="3" a="1"/>
  <c r="AD30" i="3"/>
  <c r="AD30" i="3" a="1"/>
  <c r="AE30" i="3"/>
  <c r="AE30" i="3" a="1"/>
  <c r="AF30" i="3"/>
  <c r="C31" i="3"/>
  <c r="C31" i="3" a="1"/>
  <c r="D31" i="3"/>
  <c r="D31" i="3" a="1"/>
  <c r="E31" i="3"/>
  <c r="E31" i="3" a="1"/>
  <c r="F31" i="3"/>
  <c r="F31" i="3" a="1"/>
  <c r="G31" i="3"/>
  <c r="G31" i="3" a="1"/>
  <c r="H31" i="3"/>
  <c r="H31" i="3" a="1"/>
  <c r="I31" i="3"/>
  <c r="I31" i="3" a="1"/>
  <c r="J31" i="3"/>
  <c r="J31" i="3" a="1"/>
  <c r="K31" i="3"/>
  <c r="K31" i="3" a="1"/>
  <c r="L31" i="3"/>
  <c r="L31" i="3" a="1"/>
  <c r="M31" i="3"/>
  <c r="M31" i="3" a="1"/>
  <c r="N31" i="3"/>
  <c r="N31" i="3" a="1"/>
  <c r="O31" i="3"/>
  <c r="O31" i="3" a="1"/>
  <c r="P31" i="3"/>
  <c r="P31" i="3" a="1"/>
  <c r="Q31" i="3"/>
  <c r="Q31" i="3" a="1"/>
  <c r="R31" i="3"/>
  <c r="R31" i="3" a="1"/>
  <c r="S31" i="3"/>
  <c r="S31" i="3" a="1"/>
  <c r="T31" i="3"/>
  <c r="T31" i="3" a="1"/>
  <c r="U31" i="3"/>
  <c r="U31" i="3" a="1"/>
  <c r="V31" i="3"/>
  <c r="V31" i="3" a="1"/>
  <c r="W31" i="3"/>
  <c r="W31" i="3" a="1"/>
  <c r="X31" i="3"/>
  <c r="X31" i="3" a="1"/>
  <c r="Y31" i="3"/>
  <c r="Y31" i="3" a="1"/>
  <c r="Z31" i="3"/>
  <c r="Z31" i="3" a="1"/>
  <c r="AA31" i="3"/>
  <c r="AA31" i="3" a="1"/>
  <c r="AB31" i="3"/>
  <c r="AB31" i="3" a="1"/>
  <c r="AC31" i="3"/>
  <c r="AC31" i="3" a="1"/>
  <c r="AD31" i="3"/>
  <c r="AD31" i="3" a="1"/>
  <c r="AE31" i="3"/>
  <c r="AE31" i="3" a="1"/>
  <c r="AF31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C35" i="3"/>
  <c r="C35" i="3" a="1"/>
  <c r="D35" i="3"/>
  <c r="D35" i="3" a="1"/>
  <c r="E35" i="3"/>
  <c r="E35" i="3" a="1"/>
  <c r="F35" i="3"/>
  <c r="F35" i="3" a="1"/>
  <c r="G35" i="3"/>
  <c r="G35" i="3" a="1"/>
  <c r="H35" i="3"/>
  <c r="H35" i="3" a="1"/>
  <c r="I35" i="3"/>
  <c r="I35" i="3" a="1"/>
  <c r="J35" i="3"/>
  <c r="J35" i="3" a="1"/>
  <c r="K35" i="3"/>
  <c r="K35" i="3" a="1"/>
  <c r="L35" i="3"/>
  <c r="L35" i="3" a="1"/>
  <c r="M35" i="3"/>
  <c r="M35" i="3" a="1"/>
  <c r="N35" i="3"/>
  <c r="N35" i="3" a="1"/>
  <c r="O35" i="3"/>
  <c r="O35" i="3" a="1"/>
  <c r="P35" i="3"/>
  <c r="P35" i="3" a="1"/>
  <c r="Q35" i="3"/>
  <c r="Q35" i="3" a="1"/>
  <c r="R35" i="3"/>
  <c r="R35" i="3" a="1"/>
  <c r="S35" i="3"/>
  <c r="S35" i="3" a="1"/>
  <c r="T35" i="3"/>
  <c r="T35" i="3" a="1"/>
  <c r="U35" i="3"/>
  <c r="U35" i="3" a="1"/>
  <c r="V35" i="3"/>
  <c r="V35" i="3" a="1"/>
  <c r="W35" i="3"/>
  <c r="W35" i="3" a="1"/>
  <c r="X35" i="3"/>
  <c r="X35" i="3" a="1"/>
  <c r="Y35" i="3"/>
  <c r="Y35" i="3" a="1"/>
  <c r="Z35" i="3"/>
  <c r="Z35" i="3" a="1"/>
  <c r="AA35" i="3"/>
  <c r="AA35" i="3" a="1"/>
  <c r="AB35" i="3"/>
  <c r="AB35" i="3" a="1"/>
  <c r="AC35" i="3"/>
  <c r="AC35" i="3" a="1"/>
  <c r="AD35" i="3"/>
  <c r="AD35" i="3" a="1"/>
  <c r="AE35" i="3"/>
  <c r="AE35" i="3" a="1"/>
  <c r="AF35" i="3"/>
  <c r="C36" i="3"/>
  <c r="C36" i="3" a="1"/>
  <c r="D36" i="3"/>
  <c r="D36" i="3" a="1"/>
  <c r="E36" i="3"/>
  <c r="E36" i="3" a="1"/>
  <c r="F36" i="3"/>
  <c r="F36" i="3" a="1"/>
  <c r="G36" i="3"/>
  <c r="G36" i="3" a="1"/>
  <c r="H36" i="3"/>
  <c r="H36" i="3" a="1"/>
  <c r="I36" i="3"/>
  <c r="I36" i="3" a="1"/>
  <c r="J36" i="3"/>
  <c r="J36" i="3" a="1"/>
  <c r="K36" i="3"/>
  <c r="K36" i="3" a="1"/>
  <c r="L36" i="3"/>
  <c r="L36" i="3" a="1"/>
  <c r="M36" i="3"/>
  <c r="M36" i="3" a="1"/>
  <c r="N36" i="3"/>
  <c r="N36" i="3" a="1"/>
  <c r="O36" i="3"/>
  <c r="O36" i="3" a="1"/>
  <c r="P36" i="3"/>
  <c r="P36" i="3" a="1"/>
  <c r="Q36" i="3"/>
  <c r="Q36" i="3" a="1"/>
  <c r="R36" i="3"/>
  <c r="R36" i="3" a="1"/>
  <c r="S36" i="3"/>
  <c r="S36" i="3" a="1"/>
  <c r="T36" i="3"/>
  <c r="T36" i="3" a="1"/>
  <c r="U36" i="3"/>
  <c r="U36" i="3" a="1"/>
  <c r="V36" i="3"/>
  <c r="V36" i="3" a="1"/>
  <c r="W36" i="3"/>
  <c r="W36" i="3" a="1"/>
  <c r="X36" i="3"/>
  <c r="X36" i="3" a="1"/>
  <c r="Y36" i="3"/>
  <c r="Y36" i="3" a="1"/>
  <c r="Z36" i="3"/>
  <c r="Z36" i="3" a="1"/>
  <c r="AA36" i="3"/>
  <c r="AA36" i="3" a="1"/>
  <c r="AB36" i="3"/>
  <c r="AB36" i="3" a="1"/>
  <c r="AC36" i="3"/>
  <c r="AC36" i="3" a="1"/>
  <c r="AD36" i="3"/>
  <c r="AD36" i="3" a="1"/>
  <c r="AE36" i="3"/>
  <c r="AE36" i="3" a="1"/>
  <c r="AF36" i="3"/>
  <c r="C37" i="3"/>
  <c r="C37" i="3" a="1"/>
  <c r="D37" i="3"/>
  <c r="D37" i="3" a="1"/>
  <c r="E37" i="3"/>
  <c r="E37" i="3" a="1"/>
  <c r="F37" i="3"/>
  <c r="F37" i="3" a="1"/>
  <c r="G37" i="3"/>
  <c r="G37" i="3" a="1"/>
  <c r="H37" i="3"/>
  <c r="H37" i="3" a="1"/>
  <c r="I37" i="3"/>
  <c r="I37" i="3" a="1"/>
  <c r="J37" i="3"/>
  <c r="J37" i="3" a="1"/>
  <c r="K37" i="3"/>
  <c r="K37" i="3" a="1"/>
  <c r="L37" i="3"/>
  <c r="L37" i="3" a="1"/>
  <c r="M37" i="3"/>
  <c r="M37" i="3" a="1"/>
  <c r="N37" i="3"/>
  <c r="N37" i="3" a="1"/>
  <c r="O37" i="3"/>
  <c r="O37" i="3" a="1"/>
  <c r="P37" i="3"/>
  <c r="P37" i="3" a="1"/>
  <c r="Q37" i="3"/>
  <c r="Q37" i="3" a="1"/>
  <c r="R37" i="3"/>
  <c r="R37" i="3" a="1"/>
  <c r="S37" i="3"/>
  <c r="S37" i="3" a="1"/>
  <c r="T37" i="3"/>
  <c r="T37" i="3" a="1"/>
  <c r="U37" i="3"/>
  <c r="U37" i="3" a="1"/>
  <c r="V37" i="3"/>
  <c r="V37" i="3" a="1"/>
  <c r="W37" i="3"/>
  <c r="W37" i="3" a="1"/>
  <c r="X37" i="3"/>
  <c r="X37" i="3" a="1"/>
  <c r="Y37" i="3"/>
  <c r="Y37" i="3" a="1"/>
  <c r="Z37" i="3"/>
  <c r="Z37" i="3" a="1"/>
  <c r="AA37" i="3"/>
  <c r="AA37" i="3" a="1"/>
  <c r="AB37" i="3"/>
  <c r="AB37" i="3" a="1"/>
  <c r="AC37" i="3"/>
  <c r="AC37" i="3" a="1"/>
  <c r="AD37" i="3"/>
  <c r="AD37" i="3" a="1"/>
  <c r="AE37" i="3"/>
  <c r="AE37" i="3" a="1"/>
  <c r="AF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C40" i="3"/>
  <c r="C40" i="3" a="1"/>
  <c r="D40" i="3"/>
  <c r="D40" i="3" a="1"/>
  <c r="E40" i="3"/>
  <c r="E40" i="3" a="1"/>
  <c r="F40" i="3"/>
  <c r="F40" i="3" a="1"/>
  <c r="G40" i="3"/>
  <c r="G40" i="3" a="1"/>
  <c r="H40" i="3"/>
  <c r="H40" i="3" a="1"/>
  <c r="I40" i="3"/>
  <c r="I40" i="3" a="1"/>
  <c r="J40" i="3"/>
  <c r="J40" i="3" a="1"/>
  <c r="K40" i="3"/>
  <c r="K40" i="3" a="1"/>
  <c r="L40" i="3"/>
  <c r="L40" i="3" a="1"/>
  <c r="M40" i="3"/>
  <c r="M40" i="3" a="1"/>
  <c r="N40" i="3"/>
  <c r="N40" i="3" a="1"/>
  <c r="O40" i="3"/>
  <c r="O40" i="3" a="1"/>
  <c r="P40" i="3"/>
  <c r="P40" i="3" a="1"/>
  <c r="Q40" i="3"/>
  <c r="Q40" i="3" a="1"/>
  <c r="R40" i="3"/>
  <c r="R40" i="3" a="1"/>
  <c r="S40" i="3"/>
  <c r="S40" i="3" a="1"/>
  <c r="T40" i="3"/>
  <c r="T40" i="3" a="1"/>
  <c r="U40" i="3"/>
  <c r="U40" i="3" a="1"/>
  <c r="V40" i="3"/>
  <c r="V40" i="3" a="1"/>
  <c r="W40" i="3"/>
  <c r="W40" i="3" a="1"/>
  <c r="X40" i="3"/>
  <c r="X40" i="3" a="1"/>
  <c r="AF40" i="3"/>
  <c r="C42" i="3"/>
  <c r="C42" i="3" a="1"/>
  <c r="D42" i="3"/>
  <c r="D42" i="3" a="1"/>
  <c r="E42" i="3"/>
  <c r="E42" i="3" a="1"/>
  <c r="F42" i="3"/>
  <c r="F42" i="3" a="1"/>
  <c r="G42" i="3"/>
  <c r="G42" i="3" a="1"/>
  <c r="H42" i="3"/>
  <c r="H42" i="3" a="1"/>
  <c r="I42" i="3"/>
  <c r="I42" i="3" a="1"/>
  <c r="J42" i="3"/>
  <c r="J42" i="3" a="1"/>
  <c r="K42" i="3"/>
  <c r="K42" i="3" a="1"/>
  <c r="L42" i="3"/>
  <c r="L42" i="3" a="1"/>
  <c r="M42" i="3"/>
  <c r="M42" i="3" a="1"/>
  <c r="N42" i="3"/>
  <c r="N42" i="3" a="1"/>
  <c r="O42" i="3"/>
  <c r="O42" i="3" a="1"/>
  <c r="P42" i="3"/>
  <c r="P42" i="3" a="1"/>
  <c r="Q42" i="3"/>
  <c r="Q42" i="3" a="1"/>
  <c r="R42" i="3"/>
  <c r="R42" i="3" a="1"/>
  <c r="S42" i="3"/>
  <c r="S42" i="3" a="1"/>
  <c r="T42" i="3"/>
  <c r="T42" i="3" a="1"/>
  <c r="U42" i="3"/>
  <c r="U42" i="3" a="1"/>
  <c r="V42" i="3"/>
  <c r="V42" i="3" a="1"/>
  <c r="W42" i="3"/>
  <c r="W42" i="3" a="1"/>
  <c r="X42" i="3"/>
  <c r="X42" i="3" a="1"/>
  <c r="Y42" i="3"/>
  <c r="Y42" i="3" a="1"/>
  <c r="Z42" i="3"/>
  <c r="Z42" i="3" a="1"/>
  <c r="AA42" i="3"/>
  <c r="AA42" i="3" a="1"/>
  <c r="AB42" i="3"/>
  <c r="AB42" i="3" a="1"/>
  <c r="AC42" i="3"/>
  <c r="AC42" i="3" a="1"/>
  <c r="AD42" i="3"/>
  <c r="AD42" i="3" a="1"/>
  <c r="AE42" i="3"/>
  <c r="AE42" i="3" a="1"/>
  <c r="AF42" i="3"/>
  <c r="C43" i="3"/>
  <c r="C43" i="3" a="1"/>
  <c r="D43" i="3"/>
  <c r="D43" i="3" a="1"/>
  <c r="E43" i="3"/>
  <c r="E43" i="3" a="1"/>
  <c r="F43" i="3"/>
  <c r="F43" i="3" a="1"/>
  <c r="G43" i="3"/>
  <c r="G43" i="3" a="1"/>
  <c r="H43" i="3"/>
  <c r="H43" i="3" a="1"/>
  <c r="I43" i="3"/>
  <c r="I43" i="3" a="1"/>
  <c r="J43" i="3"/>
  <c r="J43" i="3" a="1"/>
  <c r="K43" i="3"/>
  <c r="K43" i="3" a="1"/>
  <c r="L43" i="3"/>
  <c r="L43" i="3" a="1"/>
  <c r="M43" i="3"/>
  <c r="M43" i="3" a="1"/>
  <c r="N43" i="3"/>
  <c r="N43" i="3" a="1"/>
  <c r="O43" i="3"/>
  <c r="O43" i="3" a="1"/>
  <c r="P43" i="3"/>
  <c r="P43" i="3" a="1"/>
  <c r="Q43" i="3"/>
  <c r="Q43" i="3" a="1"/>
  <c r="R43" i="3"/>
  <c r="R43" i="3" a="1"/>
  <c r="S43" i="3"/>
  <c r="S43" i="3" a="1"/>
  <c r="T43" i="3"/>
  <c r="T43" i="3" a="1"/>
  <c r="U43" i="3"/>
  <c r="U43" i="3" a="1"/>
  <c r="V43" i="3"/>
  <c r="V43" i="3" a="1"/>
  <c r="W43" i="3"/>
  <c r="W43" i="3" a="1"/>
  <c r="X43" i="3"/>
  <c r="X43" i="3" a="1"/>
  <c r="Y43" i="3"/>
  <c r="Y43" i="3" a="1"/>
  <c r="Z43" i="3"/>
  <c r="Z43" i="3" a="1"/>
  <c r="AA43" i="3"/>
  <c r="AA43" i="3" a="1"/>
  <c r="AB43" i="3"/>
  <c r="AB43" i="3" a="1"/>
  <c r="AC43" i="3"/>
  <c r="AC43" i="3" a="1"/>
  <c r="AD43" i="3"/>
  <c r="AD43" i="3" a="1"/>
  <c r="AE43" i="3"/>
  <c r="AE43" i="3" a="1"/>
  <c r="AF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C46" i="3"/>
  <c r="C46" i="3" a="1"/>
  <c r="D46" i="3"/>
  <c r="D46" i="3" a="1"/>
  <c r="E46" i="3"/>
  <c r="E46" i="3" a="1"/>
  <c r="F46" i="3"/>
  <c r="F46" i="3" a="1"/>
  <c r="G46" i="3"/>
  <c r="G46" i="3" a="1"/>
  <c r="H46" i="3"/>
  <c r="H46" i="3" a="1"/>
  <c r="I46" i="3"/>
  <c r="I46" i="3" a="1"/>
  <c r="J46" i="3"/>
  <c r="J46" i="3" a="1"/>
  <c r="K46" i="3"/>
  <c r="K46" i="3" a="1"/>
  <c r="L46" i="3"/>
  <c r="L46" i="3" a="1"/>
  <c r="M46" i="3"/>
  <c r="M46" i="3" a="1"/>
  <c r="N46" i="3"/>
  <c r="N46" i="3" a="1"/>
  <c r="O46" i="3"/>
  <c r="O46" i="3" a="1"/>
  <c r="P46" i="3"/>
  <c r="P46" i="3" a="1"/>
  <c r="Q46" i="3"/>
  <c r="Q46" i="3" a="1"/>
  <c r="R46" i="3"/>
  <c r="R46" i="3" a="1"/>
  <c r="S46" i="3"/>
  <c r="S46" i="3" a="1"/>
  <c r="T46" i="3"/>
  <c r="T46" i="3" a="1"/>
  <c r="U46" i="3"/>
  <c r="U46" i="3" a="1"/>
  <c r="V46" i="3"/>
  <c r="V46" i="3" a="1"/>
  <c r="W46" i="3"/>
  <c r="W46" i="3" a="1"/>
  <c r="X46" i="3"/>
  <c r="X46" i="3" a="1"/>
  <c r="Y46" i="3"/>
  <c r="Y46" i="3" a="1"/>
  <c r="Z46" i="3"/>
  <c r="Z46" i="3" a="1"/>
  <c r="AA46" i="3"/>
  <c r="AA46" i="3" a="1"/>
  <c r="AB46" i="3"/>
  <c r="AB46" i="3" a="1"/>
  <c r="AC46" i="3"/>
  <c r="AC46" i="3" a="1"/>
  <c r="AD46" i="3"/>
  <c r="AD46" i="3" a="1"/>
  <c r="AE46" i="3"/>
  <c r="AE46" i="3" a="1"/>
  <c r="AF46" i="3"/>
  <c r="C47" i="3"/>
  <c r="C47" i="3" a="1"/>
  <c r="D47" i="3"/>
  <c r="D47" i="3" a="1"/>
  <c r="E47" i="3"/>
  <c r="E47" i="3" a="1"/>
  <c r="F47" i="3"/>
  <c r="F47" i="3" a="1"/>
  <c r="G47" i="3"/>
  <c r="G47" i="3" a="1"/>
  <c r="H47" i="3"/>
  <c r="H47" i="3" a="1"/>
  <c r="I47" i="3"/>
  <c r="I47" i="3" a="1"/>
  <c r="J47" i="3"/>
  <c r="J47" i="3" a="1"/>
  <c r="K47" i="3"/>
  <c r="K47" i="3" a="1"/>
  <c r="L47" i="3"/>
  <c r="L47" i="3" a="1"/>
  <c r="M47" i="3"/>
  <c r="M47" i="3" a="1"/>
  <c r="N47" i="3"/>
  <c r="N47" i="3" a="1"/>
  <c r="O47" i="3"/>
  <c r="O47" i="3" a="1"/>
  <c r="P47" i="3"/>
  <c r="P47" i="3" a="1"/>
  <c r="Q47" i="3"/>
  <c r="Q47" i="3" a="1"/>
  <c r="R47" i="3"/>
  <c r="R47" i="3" a="1"/>
  <c r="S47" i="3"/>
  <c r="S47" i="3" a="1"/>
  <c r="T47" i="3"/>
  <c r="T47" i="3" a="1"/>
  <c r="U47" i="3"/>
  <c r="U47" i="3" a="1"/>
  <c r="V47" i="3"/>
  <c r="V47" i="3" a="1"/>
  <c r="W47" i="3"/>
  <c r="W47" i="3" a="1"/>
  <c r="X47" i="3"/>
  <c r="X47" i="3" a="1"/>
  <c r="Y47" i="3"/>
  <c r="Y47" i="3" a="1"/>
  <c r="Z47" i="3"/>
  <c r="Z47" i="3" a="1"/>
  <c r="AA47" i="3"/>
  <c r="AA47" i="3" a="1"/>
  <c r="AB47" i="3"/>
  <c r="AB47" i="3" a="1"/>
  <c r="AC47" i="3"/>
  <c r="AC47" i="3" a="1"/>
  <c r="AD47" i="3"/>
  <c r="AD47" i="3" a="1"/>
  <c r="AE47" i="3"/>
  <c r="AE47" i="3" a="1"/>
  <c r="AF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C50" i="3"/>
  <c r="C50" i="3" a="1"/>
  <c r="D50" i="3"/>
  <c r="D50" i="3" a="1"/>
  <c r="E50" i="3"/>
  <c r="E50" i="3" a="1"/>
  <c r="F50" i="3"/>
  <c r="F50" i="3" a="1"/>
  <c r="G50" i="3"/>
  <c r="G50" i="3" a="1"/>
  <c r="H50" i="3"/>
  <c r="H50" i="3" a="1"/>
  <c r="I50" i="3"/>
  <c r="I50" i="3" a="1"/>
  <c r="J50" i="3"/>
  <c r="J50" i="3" a="1"/>
  <c r="K50" i="3"/>
  <c r="K50" i="3" a="1"/>
  <c r="L50" i="3"/>
  <c r="L50" i="3" a="1"/>
  <c r="M50" i="3"/>
  <c r="M50" i="3" a="1"/>
  <c r="N50" i="3"/>
  <c r="N50" i="3" a="1"/>
  <c r="O50" i="3"/>
  <c r="O50" i="3" a="1"/>
  <c r="P50" i="3"/>
  <c r="P50" i="3" a="1"/>
  <c r="Q50" i="3"/>
  <c r="Q50" i="3" a="1"/>
  <c r="R50" i="3"/>
  <c r="R50" i="3" a="1"/>
  <c r="S50" i="3"/>
  <c r="S50" i="3" a="1"/>
  <c r="T50" i="3"/>
  <c r="T50" i="3" a="1"/>
  <c r="U50" i="3"/>
  <c r="U50" i="3" a="1"/>
  <c r="V50" i="3"/>
  <c r="V50" i="3" a="1"/>
  <c r="W50" i="3"/>
  <c r="W50" i="3" a="1"/>
  <c r="X50" i="3"/>
  <c r="X50" i="3" a="1"/>
  <c r="Y50" i="3"/>
  <c r="Y50" i="3" a="1"/>
  <c r="Z50" i="3"/>
  <c r="Z50" i="3" a="1"/>
  <c r="AA50" i="3"/>
  <c r="AA50" i="3" a="1"/>
  <c r="AB50" i="3"/>
  <c r="AB50" i="3" a="1"/>
  <c r="AC50" i="3"/>
  <c r="AC50" i="3" a="1"/>
  <c r="AD50" i="3"/>
  <c r="AD50" i="3" a="1"/>
  <c r="AE50" i="3"/>
  <c r="AE50" i="3" a="1"/>
  <c r="AF50" i="3"/>
  <c r="C52" i="3"/>
  <c r="C52" i="3" a="1"/>
  <c r="D52" i="3"/>
  <c r="D52" i="3" a="1"/>
  <c r="E52" i="3"/>
  <c r="E52" i="3" a="1"/>
  <c r="F52" i="3"/>
  <c r="F52" i="3" a="1"/>
  <c r="G52" i="3"/>
  <c r="G52" i="3" a="1"/>
  <c r="H52" i="3"/>
  <c r="H52" i="3" a="1"/>
  <c r="I52" i="3"/>
  <c r="I52" i="3" a="1"/>
  <c r="J52" i="3"/>
  <c r="J52" i="3" a="1"/>
  <c r="K52" i="3"/>
  <c r="K52" i="3" a="1"/>
  <c r="L52" i="3"/>
  <c r="L52" i="3" a="1"/>
  <c r="M52" i="3"/>
  <c r="M52" i="3" a="1"/>
  <c r="N52" i="3"/>
  <c r="N52" i="3" a="1"/>
  <c r="O52" i="3"/>
  <c r="O52" i="3" a="1"/>
  <c r="P52" i="3"/>
  <c r="P52" i="3" a="1"/>
  <c r="Q52" i="3"/>
  <c r="Q52" i="3" a="1"/>
  <c r="R52" i="3"/>
  <c r="R52" i="3" a="1"/>
  <c r="S52" i="3"/>
  <c r="S52" i="3" a="1"/>
  <c r="T52" i="3"/>
  <c r="T52" i="3" a="1"/>
  <c r="U52" i="3"/>
  <c r="U52" i="3" a="1"/>
  <c r="V52" i="3"/>
  <c r="V52" i="3" a="1"/>
  <c r="W52" i="3"/>
  <c r="W52" i="3" a="1"/>
  <c r="X52" i="3"/>
  <c r="X52" i="3" a="1"/>
  <c r="Y52" i="3"/>
  <c r="Y52" i="3" a="1"/>
  <c r="Z52" i="3"/>
  <c r="Z52" i="3" a="1"/>
  <c r="AA52" i="3"/>
  <c r="AA52" i="3" a="1"/>
  <c r="AB52" i="3"/>
  <c r="AB52" i="3" a="1"/>
  <c r="AC52" i="3"/>
  <c r="AC52" i="3" a="1"/>
  <c r="AD52" i="3"/>
  <c r="AD52" i="3" a="1"/>
  <c r="AE52" i="3"/>
  <c r="AE52" i="3" a="1"/>
  <c r="AF52" i="3"/>
  <c r="C54" i="3"/>
  <c r="C54" i="3" a="1"/>
  <c r="D54" i="3"/>
  <c r="D54" i="3" a="1"/>
  <c r="E54" i="3"/>
  <c r="E54" i="3" a="1"/>
  <c r="F54" i="3"/>
  <c r="F54" i="3" a="1"/>
  <c r="G54" i="3"/>
  <c r="G54" i="3" a="1"/>
  <c r="H54" i="3"/>
  <c r="H54" i="3" a="1"/>
  <c r="I54" i="3"/>
  <c r="I54" i="3" a="1"/>
  <c r="J54" i="3"/>
  <c r="J54" i="3" a="1"/>
  <c r="K54" i="3"/>
  <c r="K54" i="3" a="1"/>
  <c r="L54" i="3"/>
  <c r="L54" i="3" a="1"/>
  <c r="M54" i="3"/>
  <c r="M54" i="3" a="1"/>
  <c r="N54" i="3"/>
  <c r="N54" i="3" a="1"/>
  <c r="O54" i="3"/>
  <c r="O54" i="3" a="1"/>
  <c r="P54" i="3"/>
  <c r="P54" i="3" a="1"/>
  <c r="Q54" i="3"/>
  <c r="Q54" i="3" a="1"/>
  <c r="R54" i="3"/>
  <c r="R54" i="3" a="1"/>
  <c r="S54" i="3"/>
  <c r="S54" i="3" a="1"/>
  <c r="T54" i="3"/>
  <c r="T54" i="3" a="1"/>
  <c r="U54" i="3"/>
  <c r="U54" i="3" a="1"/>
  <c r="V54" i="3"/>
  <c r="V54" i="3" a="1"/>
  <c r="W54" i="3"/>
  <c r="W54" i="3" a="1"/>
  <c r="X54" i="3"/>
  <c r="X54" i="3" a="1"/>
  <c r="AF54" i="3"/>
  <c r="C55" i="3"/>
  <c r="C55" i="3" a="1"/>
  <c r="D55" i="3"/>
  <c r="D55" i="3" a="1"/>
  <c r="E55" i="3"/>
  <c r="E55" i="3" a="1"/>
  <c r="F55" i="3"/>
  <c r="F55" i="3" a="1"/>
  <c r="G55" i="3"/>
  <c r="G55" i="3" a="1"/>
  <c r="H55" i="3"/>
  <c r="H55" i="3" a="1"/>
  <c r="I55" i="3"/>
  <c r="I55" i="3" a="1"/>
  <c r="J55" i="3"/>
  <c r="J55" i="3" a="1"/>
  <c r="K55" i="3"/>
  <c r="K55" i="3" a="1"/>
  <c r="L55" i="3"/>
  <c r="L55" i="3" a="1"/>
  <c r="M55" i="3"/>
  <c r="M55" i="3" a="1"/>
  <c r="N55" i="3"/>
  <c r="N55" i="3" a="1"/>
  <c r="O55" i="3"/>
  <c r="O55" i="3" a="1"/>
  <c r="P55" i="3"/>
  <c r="P55" i="3" a="1"/>
  <c r="Q55" i="3"/>
  <c r="Q55" i="3" a="1"/>
  <c r="R55" i="3"/>
  <c r="R55" i="3" a="1"/>
  <c r="S55" i="3"/>
  <c r="S55" i="3" a="1"/>
  <c r="T55" i="3"/>
  <c r="T55" i="3" a="1"/>
  <c r="U55" i="3"/>
  <c r="U55" i="3" a="1"/>
  <c r="V55" i="3"/>
  <c r="V55" i="3" a="1"/>
  <c r="W55" i="3"/>
  <c r="W55" i="3" a="1"/>
  <c r="X55" i="3"/>
  <c r="X55" i="3" a="1"/>
  <c r="AF55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C58" i="3"/>
  <c r="C58" i="3" a="1"/>
  <c r="D58" i="3"/>
  <c r="D58" i="3" a="1"/>
  <c r="E58" i="3"/>
  <c r="E58" i="3" a="1"/>
  <c r="F58" i="3"/>
  <c r="F58" i="3" a="1"/>
  <c r="G58" i="3"/>
  <c r="G58" i="3" a="1"/>
  <c r="H58" i="3"/>
  <c r="H58" i="3" a="1"/>
  <c r="I58" i="3"/>
  <c r="I58" i="3" a="1"/>
  <c r="J58" i="3"/>
  <c r="J58" i="3" a="1"/>
  <c r="K58" i="3"/>
  <c r="K58" i="3" a="1"/>
  <c r="L58" i="3"/>
  <c r="L58" i="3" a="1"/>
  <c r="M58" i="3"/>
  <c r="M58" i="3" a="1"/>
  <c r="N58" i="3"/>
  <c r="N58" i="3" a="1"/>
  <c r="O58" i="3"/>
  <c r="O58" i="3" a="1"/>
  <c r="P58" i="3"/>
  <c r="P58" i="3" a="1"/>
  <c r="Q58" i="3"/>
  <c r="Q58" i="3" a="1"/>
  <c r="R58" i="3"/>
  <c r="R58" i="3" a="1"/>
  <c r="S58" i="3"/>
  <c r="S58" i="3" a="1"/>
  <c r="T58" i="3"/>
  <c r="T58" i="3" a="1"/>
  <c r="U58" i="3"/>
  <c r="U58" i="3" a="1"/>
  <c r="V58" i="3"/>
  <c r="V58" i="3" a="1"/>
  <c r="W58" i="3"/>
  <c r="W58" i="3" a="1"/>
  <c r="X58" i="3"/>
  <c r="X58" i="3" a="1"/>
  <c r="Y58" i="3"/>
  <c r="Y58" i="3" a="1"/>
  <c r="Z58" i="3"/>
  <c r="Z58" i="3" a="1"/>
  <c r="AA58" i="3"/>
  <c r="AA58" i="3" a="1"/>
  <c r="AB58" i="3"/>
  <c r="AB58" i="3" a="1"/>
  <c r="AC58" i="3"/>
  <c r="AC58" i="3" a="1"/>
  <c r="AD58" i="3"/>
  <c r="AD58" i="3" a="1"/>
  <c r="AE58" i="3"/>
  <c r="AE58" i="3" a="1"/>
  <c r="AF58" i="3"/>
  <c r="C59" i="3"/>
  <c r="C59" i="3" a="1"/>
  <c r="D59" i="3"/>
  <c r="D59" i="3" a="1"/>
  <c r="E59" i="3"/>
  <c r="E59" i="3" a="1"/>
  <c r="F59" i="3"/>
  <c r="F59" i="3" a="1"/>
  <c r="G59" i="3"/>
  <c r="G59" i="3" a="1"/>
  <c r="H59" i="3"/>
  <c r="H59" i="3" a="1"/>
  <c r="I59" i="3"/>
  <c r="I59" i="3" a="1"/>
  <c r="J59" i="3"/>
  <c r="J59" i="3" a="1"/>
  <c r="K59" i="3"/>
  <c r="K59" i="3" a="1"/>
  <c r="L59" i="3"/>
  <c r="L59" i="3" a="1"/>
  <c r="M59" i="3"/>
  <c r="M59" i="3" a="1"/>
  <c r="N59" i="3"/>
  <c r="N59" i="3" a="1"/>
  <c r="O59" i="3"/>
  <c r="O59" i="3" a="1"/>
  <c r="P59" i="3"/>
  <c r="P59" i="3" a="1"/>
  <c r="Q59" i="3"/>
  <c r="Q59" i="3" a="1"/>
  <c r="R59" i="3"/>
  <c r="R59" i="3" a="1"/>
  <c r="S59" i="3"/>
  <c r="S59" i="3" a="1"/>
  <c r="T59" i="3"/>
  <c r="T59" i="3" a="1"/>
  <c r="U59" i="3"/>
  <c r="U59" i="3" a="1"/>
  <c r="V59" i="3"/>
  <c r="V59" i="3" a="1"/>
  <c r="W59" i="3"/>
  <c r="W59" i="3" a="1"/>
  <c r="X59" i="3"/>
  <c r="X59" i="3" a="1"/>
  <c r="AF59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C62" i="3"/>
  <c r="C62" i="3" a="1"/>
  <c r="D62" i="3"/>
  <c r="D62" i="3" a="1"/>
  <c r="E62" i="3"/>
  <c r="E62" i="3" a="1"/>
  <c r="F62" i="3"/>
  <c r="F62" i="3" a="1"/>
  <c r="G62" i="3"/>
  <c r="G62" i="3" a="1"/>
  <c r="H62" i="3"/>
  <c r="H62" i="3" a="1"/>
  <c r="I62" i="3"/>
  <c r="I62" i="3" a="1"/>
  <c r="J62" i="3"/>
  <c r="J62" i="3" a="1"/>
  <c r="K62" i="3"/>
  <c r="K62" i="3" a="1"/>
  <c r="L62" i="3"/>
  <c r="L62" i="3" a="1"/>
  <c r="M62" i="3"/>
  <c r="M62" i="3" a="1"/>
  <c r="N62" i="3"/>
  <c r="N62" i="3" a="1"/>
  <c r="O62" i="3"/>
  <c r="O62" i="3" a="1"/>
  <c r="P62" i="3"/>
  <c r="P62" i="3" a="1"/>
  <c r="Q62" i="3"/>
  <c r="Q62" i="3" a="1"/>
  <c r="R62" i="3"/>
  <c r="R62" i="3" a="1"/>
  <c r="S62" i="3"/>
  <c r="S62" i="3" a="1"/>
  <c r="T62" i="3"/>
  <c r="T62" i="3" a="1"/>
  <c r="U62" i="3"/>
  <c r="U62" i="3" a="1"/>
  <c r="V62" i="3"/>
  <c r="V62" i="3" a="1"/>
  <c r="W62" i="3"/>
  <c r="W62" i="3" a="1"/>
  <c r="X62" i="3"/>
  <c r="X62" i="3" a="1"/>
  <c r="Y62" i="3"/>
  <c r="Y62" i="3" a="1"/>
  <c r="Z62" i="3"/>
  <c r="Z62" i="3" a="1"/>
  <c r="AA62" i="3"/>
  <c r="AA62" i="3" a="1"/>
  <c r="AB62" i="3"/>
  <c r="AB62" i="3" a="1"/>
  <c r="AC62" i="3"/>
  <c r="AC62" i="3" a="1"/>
  <c r="AD62" i="3"/>
  <c r="AD62" i="3" a="1"/>
  <c r="AE62" i="3"/>
  <c r="AE62" i="3" a="1"/>
  <c r="AF62" i="3"/>
  <c r="C63" i="3"/>
  <c r="C63" i="3" a="1"/>
  <c r="D63" i="3"/>
  <c r="D63" i="3" a="1"/>
  <c r="E63" i="3"/>
  <c r="E63" i="3" a="1"/>
  <c r="F63" i="3"/>
  <c r="F63" i="3" a="1"/>
  <c r="G63" i="3"/>
  <c r="G63" i="3" a="1"/>
  <c r="H63" i="3"/>
  <c r="H63" i="3" a="1"/>
  <c r="I63" i="3"/>
  <c r="I63" i="3" a="1"/>
  <c r="J63" i="3"/>
  <c r="J63" i="3" a="1"/>
  <c r="K63" i="3"/>
  <c r="K63" i="3" a="1"/>
  <c r="L63" i="3"/>
  <c r="L63" i="3" a="1"/>
  <c r="M63" i="3"/>
  <c r="M63" i="3" a="1"/>
  <c r="N63" i="3"/>
  <c r="N63" i="3" a="1"/>
  <c r="O63" i="3"/>
  <c r="O63" i="3" a="1"/>
  <c r="P63" i="3"/>
  <c r="P63" i="3" a="1"/>
  <c r="Q63" i="3"/>
  <c r="Q63" i="3" a="1"/>
  <c r="R63" i="3"/>
  <c r="R63" i="3" a="1"/>
  <c r="S63" i="3"/>
  <c r="S63" i="3" a="1"/>
  <c r="T63" i="3"/>
  <c r="T63" i="3" a="1"/>
  <c r="U63" i="3"/>
  <c r="U63" i="3" a="1"/>
  <c r="V63" i="3"/>
  <c r="V63" i="3" a="1"/>
  <c r="W63" i="3"/>
  <c r="W63" i="3" a="1"/>
  <c r="X63" i="3"/>
  <c r="X63" i="3" a="1"/>
  <c r="AF63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C66" i="3"/>
  <c r="C66" i="3" a="1"/>
  <c r="D66" i="3"/>
  <c r="D66" i="3" a="1"/>
  <c r="E66" i="3"/>
  <c r="E66" i="3" a="1"/>
  <c r="F66" i="3"/>
  <c r="F66" i="3" a="1"/>
  <c r="G66" i="3"/>
  <c r="G66" i="3" a="1"/>
  <c r="H66" i="3"/>
  <c r="H66" i="3" a="1"/>
  <c r="I66" i="3"/>
  <c r="I66" i="3" a="1"/>
  <c r="J66" i="3"/>
  <c r="J66" i="3" a="1"/>
  <c r="K66" i="3"/>
  <c r="K66" i="3" a="1"/>
  <c r="L66" i="3"/>
  <c r="L66" i="3" a="1"/>
  <c r="M66" i="3"/>
  <c r="M66" i="3" a="1"/>
  <c r="N66" i="3"/>
  <c r="N66" i="3" a="1"/>
  <c r="O66" i="3"/>
  <c r="O66" i="3" a="1"/>
  <c r="P66" i="3"/>
  <c r="P66" i="3" a="1"/>
  <c r="Q66" i="3"/>
  <c r="Q66" i="3" a="1"/>
  <c r="R66" i="3"/>
  <c r="R66" i="3" a="1"/>
  <c r="S66" i="3"/>
  <c r="S66" i="3" a="1"/>
  <c r="T66" i="3"/>
  <c r="T66" i="3" a="1"/>
  <c r="U66" i="3"/>
  <c r="U66" i="3" a="1"/>
  <c r="V66" i="3"/>
  <c r="V66" i="3" a="1"/>
  <c r="W66" i="3"/>
  <c r="W66" i="3" a="1"/>
  <c r="X66" i="3"/>
  <c r="X66" i="3" a="1"/>
  <c r="Y66" i="3"/>
  <c r="Y66" i="3" a="1"/>
  <c r="Z66" i="3"/>
  <c r="Z66" i="3" a="1"/>
  <c r="AA66" i="3"/>
  <c r="AA66" i="3" a="1"/>
  <c r="AB66" i="3"/>
  <c r="AB66" i="3" a="1"/>
  <c r="AC66" i="3"/>
  <c r="AC66" i="3" a="1"/>
  <c r="AD66" i="3"/>
  <c r="AD66" i="3" a="1"/>
  <c r="AE66" i="3"/>
  <c r="AE66" i="3" a="1"/>
  <c r="AF66" i="3"/>
  <c r="C67" i="3"/>
  <c r="C67" i="3" a="1"/>
  <c r="D67" i="3"/>
  <c r="D67" i="3" a="1"/>
  <c r="E67" i="3"/>
  <c r="E67" i="3" a="1"/>
  <c r="F67" i="3"/>
  <c r="F67" i="3" a="1"/>
  <c r="G67" i="3"/>
  <c r="G67" i="3" a="1"/>
  <c r="H67" i="3"/>
  <c r="H67" i="3" a="1"/>
  <c r="I67" i="3"/>
  <c r="I67" i="3" a="1"/>
  <c r="J67" i="3"/>
  <c r="J67" i="3" a="1"/>
  <c r="K67" i="3"/>
  <c r="K67" i="3" a="1"/>
  <c r="L67" i="3"/>
  <c r="L67" i="3" a="1"/>
  <c r="M67" i="3"/>
  <c r="M67" i="3" a="1"/>
  <c r="N67" i="3"/>
  <c r="N67" i="3" a="1"/>
  <c r="O67" i="3"/>
  <c r="O67" i="3" a="1"/>
  <c r="P67" i="3"/>
  <c r="P67" i="3" a="1"/>
  <c r="Q67" i="3"/>
  <c r="Q67" i="3" a="1"/>
  <c r="R67" i="3"/>
  <c r="R67" i="3" a="1"/>
  <c r="S67" i="3"/>
  <c r="S67" i="3" a="1"/>
  <c r="T67" i="3"/>
  <c r="T67" i="3" a="1"/>
  <c r="U67" i="3"/>
  <c r="U67" i="3" a="1"/>
  <c r="V67" i="3"/>
  <c r="V67" i="3" a="1"/>
  <c r="W67" i="3"/>
  <c r="W67" i="3" a="1"/>
  <c r="X67" i="3"/>
  <c r="X67" i="3" a="1"/>
  <c r="AF67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U82" i="3"/>
  <c r="T84" i="3"/>
  <c r="A2" i="2"/>
  <c r="A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C9" i="2"/>
  <c r="C9" i="2" a="1"/>
  <c r="D9" i="2"/>
  <c r="D9" i="2" a="1"/>
  <c r="E9" i="2"/>
  <c r="E9" i="2" a="1"/>
  <c r="F9" i="2"/>
  <c r="F9" i="2" a="1"/>
  <c r="G9" i="2"/>
  <c r="G9" i="2" a="1"/>
  <c r="H9" i="2"/>
  <c r="H9" i="2" a="1"/>
  <c r="I9" i="2"/>
  <c r="I9" i="2" a="1"/>
  <c r="J9" i="2"/>
  <c r="J9" i="2" a="1"/>
  <c r="K9" i="2"/>
  <c r="K9" i="2" a="1"/>
  <c r="L9" i="2"/>
  <c r="L9" i="2" a="1"/>
  <c r="M9" i="2"/>
  <c r="M9" i="2" a="1"/>
  <c r="N9" i="2"/>
  <c r="N9" i="2" a="1"/>
  <c r="O9" i="2"/>
  <c r="O9" i="2" a="1"/>
  <c r="P9" i="2"/>
  <c r="P9" i="2" a="1"/>
  <c r="Q9" i="2"/>
  <c r="Q9" i="2" a="1"/>
  <c r="R9" i="2"/>
  <c r="R9" i="2" a="1"/>
  <c r="S9" i="2"/>
  <c r="S9" i="2" a="1"/>
  <c r="T9" i="2"/>
  <c r="T9" i="2" a="1"/>
  <c r="U9" i="2"/>
  <c r="U9" i="2" a="1"/>
  <c r="V9" i="2"/>
  <c r="V9" i="2" a="1"/>
  <c r="W9" i="2"/>
  <c r="W9" i="2" a="1"/>
  <c r="X9" i="2"/>
  <c r="X9" i="2" a="1"/>
  <c r="Y9" i="2"/>
  <c r="Y9" i="2" a="1"/>
  <c r="Z9" i="2"/>
  <c r="Z9" i="2" a="1"/>
  <c r="AA9" i="2"/>
  <c r="AA9" i="2" a="1"/>
  <c r="AB9" i="2"/>
  <c r="AB9" i="2" a="1"/>
  <c r="AC9" i="2"/>
  <c r="AC9" i="2" a="1"/>
  <c r="AD9" i="2"/>
  <c r="AD9" i="2" a="1"/>
  <c r="AE9" i="2"/>
  <c r="AF9" i="2"/>
  <c r="AF9" i="2" a="1"/>
  <c r="AG9" i="2"/>
  <c r="C10" i="2"/>
  <c r="C10" i="2" a="1"/>
  <c r="D10" i="2"/>
  <c r="D10" i="2" a="1"/>
  <c r="E10" i="2"/>
  <c r="E10" i="2" a="1"/>
  <c r="F10" i="2"/>
  <c r="F10" i="2" a="1"/>
  <c r="G10" i="2"/>
  <c r="G10" i="2" a="1"/>
  <c r="H10" i="2"/>
  <c r="H10" i="2" a="1"/>
  <c r="I10" i="2"/>
  <c r="I10" i="2" a="1"/>
  <c r="J10" i="2"/>
  <c r="J10" i="2" a="1"/>
  <c r="K10" i="2"/>
  <c r="K10" i="2" a="1"/>
  <c r="L10" i="2"/>
  <c r="L10" i="2" a="1"/>
  <c r="M10" i="2"/>
  <c r="M10" i="2" a="1"/>
  <c r="N10" i="2"/>
  <c r="N10" i="2" a="1"/>
  <c r="O10" i="2"/>
  <c r="O10" i="2" a="1"/>
  <c r="P10" i="2"/>
  <c r="P10" i="2" a="1"/>
  <c r="Q10" i="2"/>
  <c r="Q10" i="2" a="1"/>
  <c r="R10" i="2"/>
  <c r="R10" i="2" a="1"/>
  <c r="S10" i="2"/>
  <c r="S10" i="2" a="1"/>
  <c r="T10" i="2"/>
  <c r="T10" i="2" a="1"/>
  <c r="U10" i="2"/>
  <c r="U10" i="2" a="1"/>
  <c r="V10" i="2"/>
  <c r="V10" i="2" a="1"/>
  <c r="W10" i="2"/>
  <c r="W10" i="2" a="1"/>
  <c r="X10" i="2"/>
  <c r="X10" i="2" a="1"/>
  <c r="Y10" i="2"/>
  <c r="Y10" i="2" a="1"/>
  <c r="Z10" i="2"/>
  <c r="Z10" i="2" a="1"/>
  <c r="AA10" i="2"/>
  <c r="AA10" i="2" a="1"/>
  <c r="AB10" i="2"/>
  <c r="AB10" i="2" a="1"/>
  <c r="AC10" i="2"/>
  <c r="AC10" i="2" a="1"/>
  <c r="AD10" i="2"/>
  <c r="AD10" i="2" a="1"/>
  <c r="AE10" i="2"/>
  <c r="AF10" i="2"/>
  <c r="AF10" i="2" a="1"/>
  <c r="AG10" i="2"/>
  <c r="C11" i="2"/>
  <c r="C11" i="2" a="1"/>
  <c r="D11" i="2"/>
  <c r="D11" i="2" a="1"/>
  <c r="E11" i="2"/>
  <c r="E11" i="2" a="1"/>
  <c r="F11" i="2"/>
  <c r="F11" i="2" a="1"/>
  <c r="G11" i="2"/>
  <c r="G11" i="2" a="1"/>
  <c r="H11" i="2"/>
  <c r="H11" i="2" a="1"/>
  <c r="I11" i="2"/>
  <c r="I11" i="2" a="1"/>
  <c r="J11" i="2"/>
  <c r="J11" i="2" a="1"/>
  <c r="K11" i="2"/>
  <c r="K11" i="2" a="1"/>
  <c r="L11" i="2"/>
  <c r="L11" i="2" a="1"/>
  <c r="M11" i="2"/>
  <c r="M11" i="2" a="1"/>
  <c r="N11" i="2"/>
  <c r="N11" i="2" a="1"/>
  <c r="O11" i="2"/>
  <c r="O11" i="2" a="1"/>
  <c r="P11" i="2"/>
  <c r="P11" i="2" a="1"/>
  <c r="Q11" i="2"/>
  <c r="Q11" i="2" a="1"/>
  <c r="R11" i="2"/>
  <c r="R11" i="2" a="1"/>
  <c r="S11" i="2"/>
  <c r="S11" i="2" a="1"/>
  <c r="T11" i="2"/>
  <c r="T11" i="2" a="1"/>
  <c r="U11" i="2"/>
  <c r="U11" i="2" a="1"/>
  <c r="V11" i="2"/>
  <c r="V11" i="2" a="1"/>
  <c r="W11" i="2"/>
  <c r="W11" i="2" a="1"/>
  <c r="X11" i="2"/>
  <c r="X11" i="2" a="1"/>
  <c r="Y11" i="2"/>
  <c r="Y11" i="2" a="1"/>
  <c r="Z11" i="2"/>
  <c r="Z11" i="2" a="1"/>
  <c r="AA11" i="2"/>
  <c r="AA11" i="2" a="1"/>
  <c r="AB11" i="2"/>
  <c r="AB11" i="2" a="1"/>
  <c r="AC11" i="2"/>
  <c r="AC11" i="2" a="1"/>
  <c r="AD11" i="2"/>
  <c r="AD11" i="2" a="1"/>
  <c r="AE11" i="2"/>
  <c r="AF11" i="2"/>
  <c r="AF11" i="2" a="1"/>
  <c r="AG11" i="2"/>
  <c r="C12" i="2"/>
  <c r="C12" i="2" a="1"/>
  <c r="D12" i="2"/>
  <c r="D12" i="2" a="1"/>
  <c r="E12" i="2"/>
  <c r="E12" i="2" a="1"/>
  <c r="F12" i="2"/>
  <c r="F12" i="2" a="1"/>
  <c r="G12" i="2"/>
  <c r="G12" i="2" a="1"/>
  <c r="H12" i="2"/>
  <c r="H12" i="2" a="1"/>
  <c r="I12" i="2"/>
  <c r="I12" i="2" a="1"/>
  <c r="J12" i="2"/>
  <c r="J12" i="2" a="1"/>
  <c r="K12" i="2"/>
  <c r="K12" i="2" a="1"/>
  <c r="L12" i="2"/>
  <c r="L12" i="2" a="1"/>
  <c r="M12" i="2"/>
  <c r="M12" i="2" a="1"/>
  <c r="N12" i="2"/>
  <c r="N12" i="2" a="1"/>
  <c r="O12" i="2"/>
  <c r="O12" i="2" a="1"/>
  <c r="P12" i="2"/>
  <c r="P12" i="2" a="1"/>
  <c r="Q12" i="2"/>
  <c r="Q12" i="2" a="1"/>
  <c r="R12" i="2"/>
  <c r="R12" i="2" a="1"/>
  <c r="S12" i="2"/>
  <c r="S12" i="2" a="1"/>
  <c r="T12" i="2"/>
  <c r="T12" i="2" a="1"/>
  <c r="U12" i="2"/>
  <c r="U12" i="2" a="1"/>
  <c r="V12" i="2"/>
  <c r="V12" i="2" a="1"/>
  <c r="W12" i="2"/>
  <c r="W12" i="2" a="1"/>
  <c r="X12" i="2"/>
  <c r="X12" i="2" a="1"/>
  <c r="Y12" i="2"/>
  <c r="Y12" i="2" a="1"/>
  <c r="Z12" i="2"/>
  <c r="Z12" i="2" a="1"/>
  <c r="AA12" i="2"/>
  <c r="AA12" i="2" a="1"/>
  <c r="AB12" i="2"/>
  <c r="AB12" i="2" a="1"/>
  <c r="AC12" i="2"/>
  <c r="AC12" i="2" a="1"/>
  <c r="AD12" i="2"/>
  <c r="AD12" i="2" a="1"/>
  <c r="AE12" i="2"/>
  <c r="AF12" i="2"/>
  <c r="AF12" i="2" a="1"/>
  <c r="AG12" i="2"/>
  <c r="C13" i="2"/>
  <c r="C13" i="2" a="1"/>
  <c r="D13" i="2"/>
  <c r="D13" i="2" a="1"/>
  <c r="E13" i="2"/>
  <c r="E13" i="2" a="1"/>
  <c r="F13" i="2"/>
  <c r="F13" i="2" a="1"/>
  <c r="G13" i="2"/>
  <c r="G13" i="2" a="1"/>
  <c r="H13" i="2"/>
  <c r="H13" i="2" a="1"/>
  <c r="I13" i="2"/>
  <c r="I13" i="2" a="1"/>
  <c r="J13" i="2"/>
  <c r="J13" i="2" a="1"/>
  <c r="K13" i="2"/>
  <c r="K13" i="2" a="1"/>
  <c r="L13" i="2"/>
  <c r="L13" i="2" a="1"/>
  <c r="M13" i="2"/>
  <c r="M13" i="2" a="1"/>
  <c r="N13" i="2"/>
  <c r="N13" i="2" a="1"/>
  <c r="O13" i="2"/>
  <c r="O13" i="2" a="1"/>
  <c r="P13" i="2"/>
  <c r="P13" i="2" a="1"/>
  <c r="Q13" i="2"/>
  <c r="Q13" i="2" a="1"/>
  <c r="R13" i="2"/>
  <c r="R13" i="2" a="1"/>
  <c r="S13" i="2"/>
  <c r="S13" i="2" a="1"/>
  <c r="T13" i="2"/>
  <c r="T13" i="2" a="1"/>
  <c r="U13" i="2"/>
  <c r="U13" i="2" a="1"/>
  <c r="V13" i="2"/>
  <c r="V13" i="2" a="1"/>
  <c r="W13" i="2"/>
  <c r="W13" i="2" a="1"/>
  <c r="X13" i="2"/>
  <c r="X13" i="2" a="1"/>
  <c r="Y13" i="2"/>
  <c r="Y13" i="2" a="1"/>
  <c r="Z13" i="2"/>
  <c r="Z13" i="2" a="1"/>
  <c r="AA13" i="2"/>
  <c r="AA13" i="2" a="1"/>
  <c r="AB13" i="2"/>
  <c r="AB13" i="2" a="1"/>
  <c r="AC13" i="2"/>
  <c r="AC13" i="2" a="1"/>
  <c r="AD13" i="2"/>
  <c r="AD13" i="2" a="1"/>
  <c r="AE13" i="2"/>
  <c r="AF13" i="2"/>
  <c r="AF13" i="2" a="1"/>
  <c r="AG13" i="2"/>
  <c r="C14" i="2"/>
  <c r="C14" i="2" a="1"/>
  <c r="D14" i="2"/>
  <c r="D14" i="2" a="1"/>
  <c r="E14" i="2"/>
  <c r="E14" i="2" a="1"/>
  <c r="F14" i="2"/>
  <c r="F14" i="2" a="1"/>
  <c r="G14" i="2"/>
  <c r="G14" i="2" a="1"/>
  <c r="H14" i="2"/>
  <c r="H14" i="2" a="1"/>
  <c r="I14" i="2"/>
  <c r="I14" i="2" a="1"/>
  <c r="J14" i="2"/>
  <c r="J14" i="2" a="1"/>
  <c r="K14" i="2"/>
  <c r="K14" i="2" a="1"/>
  <c r="L14" i="2"/>
  <c r="L14" i="2" a="1"/>
  <c r="M14" i="2"/>
  <c r="M14" i="2" a="1"/>
  <c r="N14" i="2"/>
  <c r="N14" i="2" a="1"/>
  <c r="O14" i="2"/>
  <c r="O14" i="2" a="1"/>
  <c r="P14" i="2"/>
  <c r="P14" i="2" a="1"/>
  <c r="Q14" i="2"/>
  <c r="Q14" i="2" a="1"/>
  <c r="R14" i="2"/>
  <c r="R14" i="2" a="1"/>
  <c r="S14" i="2"/>
  <c r="S14" i="2" a="1"/>
  <c r="T14" i="2"/>
  <c r="T14" i="2" a="1"/>
  <c r="U14" i="2"/>
  <c r="U14" i="2" a="1"/>
  <c r="V14" i="2"/>
  <c r="V14" i="2" a="1"/>
  <c r="W14" i="2"/>
  <c r="W14" i="2" a="1"/>
  <c r="X14" i="2"/>
  <c r="X14" i="2" a="1"/>
  <c r="Y14" i="2"/>
  <c r="Y14" i="2" a="1"/>
  <c r="Z14" i="2"/>
  <c r="Z14" i="2" a="1"/>
  <c r="AA14" i="2"/>
  <c r="AA14" i="2" a="1"/>
  <c r="AB14" i="2"/>
  <c r="AB14" i="2" a="1"/>
  <c r="AC14" i="2"/>
  <c r="AC14" i="2" a="1"/>
  <c r="AD14" i="2"/>
  <c r="AD14" i="2" a="1"/>
  <c r="AE14" i="2"/>
  <c r="AF14" i="2"/>
  <c r="AF14" i="2" a="1"/>
  <c r="AG14" i="2"/>
  <c r="C15" i="2"/>
  <c r="C15" i="2" a="1"/>
  <c r="D15" i="2"/>
  <c r="D15" i="2" a="1"/>
  <c r="E15" i="2"/>
  <c r="E15" i="2" a="1"/>
  <c r="F15" i="2"/>
  <c r="F15" i="2" a="1"/>
  <c r="G15" i="2"/>
  <c r="G15" i="2" a="1"/>
  <c r="H15" i="2"/>
  <c r="H15" i="2" a="1"/>
  <c r="I15" i="2"/>
  <c r="I15" i="2" a="1"/>
  <c r="J15" i="2"/>
  <c r="J15" i="2" a="1"/>
  <c r="K15" i="2"/>
  <c r="K15" i="2" a="1"/>
  <c r="L15" i="2"/>
  <c r="L15" i="2" a="1"/>
  <c r="M15" i="2"/>
  <c r="M15" i="2" a="1"/>
  <c r="N15" i="2"/>
  <c r="N15" i="2" a="1"/>
  <c r="O15" i="2"/>
  <c r="O15" i="2" a="1"/>
  <c r="P15" i="2"/>
  <c r="P15" i="2" a="1"/>
  <c r="Q15" i="2"/>
  <c r="Q15" i="2" a="1"/>
  <c r="R15" i="2"/>
  <c r="R15" i="2" a="1"/>
  <c r="S15" i="2"/>
  <c r="S15" i="2" a="1"/>
  <c r="T15" i="2"/>
  <c r="T15" i="2" a="1"/>
  <c r="U15" i="2"/>
  <c r="U15" i="2" a="1"/>
  <c r="V15" i="2"/>
  <c r="V15" i="2" a="1"/>
  <c r="W15" i="2"/>
  <c r="W15" i="2" a="1"/>
  <c r="X15" i="2"/>
  <c r="X15" i="2" a="1"/>
  <c r="Y15" i="2"/>
  <c r="Y15" i="2" a="1"/>
  <c r="Z15" i="2"/>
  <c r="Z15" i="2" a="1"/>
  <c r="AA15" i="2"/>
  <c r="AA15" i="2" a="1"/>
  <c r="AB15" i="2"/>
  <c r="AB15" i="2" a="1"/>
  <c r="AC15" i="2"/>
  <c r="AC15" i="2" a="1"/>
  <c r="AD15" i="2"/>
  <c r="AD15" i="2" a="1"/>
  <c r="AE15" i="2"/>
  <c r="AF15" i="2"/>
  <c r="AF15" i="2" a="1"/>
  <c r="AG15" i="2"/>
  <c r="C16" i="2"/>
  <c r="C16" i="2" a="1"/>
  <c r="D16" i="2"/>
  <c r="D16" i="2" a="1"/>
  <c r="E16" i="2"/>
  <c r="E16" i="2" a="1"/>
  <c r="F16" i="2"/>
  <c r="F16" i="2" a="1"/>
  <c r="G16" i="2"/>
  <c r="G16" i="2" a="1"/>
  <c r="H16" i="2"/>
  <c r="H16" i="2" a="1"/>
  <c r="I16" i="2"/>
  <c r="I16" i="2" a="1"/>
  <c r="J16" i="2"/>
  <c r="J16" i="2" a="1"/>
  <c r="K16" i="2"/>
  <c r="K16" i="2" a="1"/>
  <c r="L16" i="2"/>
  <c r="L16" i="2" a="1"/>
  <c r="M16" i="2"/>
  <c r="M16" i="2" a="1"/>
  <c r="N16" i="2"/>
  <c r="N16" i="2" a="1"/>
  <c r="O16" i="2"/>
  <c r="O16" i="2" a="1"/>
  <c r="P16" i="2"/>
  <c r="P16" i="2" a="1"/>
  <c r="Q16" i="2"/>
  <c r="Q16" i="2" a="1"/>
  <c r="R16" i="2"/>
  <c r="R16" i="2" a="1"/>
  <c r="S16" i="2"/>
  <c r="S16" i="2" a="1"/>
  <c r="T16" i="2"/>
  <c r="T16" i="2" a="1"/>
  <c r="U16" i="2"/>
  <c r="U16" i="2" a="1"/>
  <c r="V16" i="2"/>
  <c r="V16" i="2" a="1"/>
  <c r="W16" i="2"/>
  <c r="W16" i="2" a="1"/>
  <c r="X16" i="2"/>
  <c r="X16" i="2" a="1"/>
  <c r="Y16" i="2"/>
  <c r="Y16" i="2" a="1"/>
  <c r="Z16" i="2"/>
  <c r="Z16" i="2" a="1"/>
  <c r="AA16" i="2"/>
  <c r="AA16" i="2" a="1"/>
  <c r="AB16" i="2"/>
  <c r="AB16" i="2" a="1"/>
  <c r="AC16" i="2"/>
  <c r="AC16" i="2" a="1"/>
  <c r="AD16" i="2"/>
  <c r="AD16" i="2" a="1"/>
  <c r="AE16" i="2"/>
  <c r="AF16" i="2"/>
  <c r="AF16" i="2" a="1"/>
  <c r="AG16" i="2"/>
  <c r="C17" i="2"/>
  <c r="C17" i="2" a="1"/>
  <c r="D17" i="2"/>
  <c r="D17" i="2" a="1"/>
  <c r="E17" i="2"/>
  <c r="E17" i="2" a="1"/>
  <c r="F17" i="2"/>
  <c r="F17" i="2" a="1"/>
  <c r="G17" i="2"/>
  <c r="G17" i="2" a="1"/>
  <c r="H17" i="2"/>
  <c r="H17" i="2" a="1"/>
  <c r="I17" i="2"/>
  <c r="I17" i="2" a="1"/>
  <c r="J17" i="2"/>
  <c r="J17" i="2" a="1"/>
  <c r="K17" i="2"/>
  <c r="K17" i="2" a="1"/>
  <c r="L17" i="2"/>
  <c r="L17" i="2" a="1"/>
  <c r="M17" i="2"/>
  <c r="M17" i="2" a="1"/>
  <c r="N17" i="2"/>
  <c r="N17" i="2" a="1"/>
  <c r="O17" i="2"/>
  <c r="O17" i="2" a="1"/>
  <c r="P17" i="2"/>
  <c r="P17" i="2" a="1"/>
  <c r="Q17" i="2"/>
  <c r="Q17" i="2" a="1"/>
  <c r="R17" i="2"/>
  <c r="R17" i="2" a="1"/>
  <c r="S17" i="2"/>
  <c r="S17" i="2" a="1"/>
  <c r="T17" i="2"/>
  <c r="T17" i="2" a="1"/>
  <c r="U17" i="2"/>
  <c r="U17" i="2" a="1"/>
  <c r="V17" i="2"/>
  <c r="V17" i="2" a="1"/>
  <c r="W17" i="2"/>
  <c r="W17" i="2" a="1"/>
  <c r="X17" i="2"/>
  <c r="X17" i="2" a="1"/>
  <c r="Y17" i="2"/>
  <c r="Y17" i="2" a="1"/>
  <c r="Z17" i="2"/>
  <c r="Z17" i="2" a="1"/>
  <c r="AA17" i="2"/>
  <c r="AA17" i="2" a="1"/>
  <c r="AB17" i="2"/>
  <c r="AB17" i="2" a="1"/>
  <c r="AC17" i="2"/>
  <c r="AC17" i="2" a="1"/>
  <c r="AD17" i="2"/>
  <c r="AD17" i="2" a="1"/>
  <c r="AE17" i="2"/>
  <c r="AF17" i="2"/>
  <c r="AF17" i="2" a="1"/>
  <c r="AG17" i="2"/>
  <c r="C18" i="2"/>
  <c r="C18" i="2" a="1"/>
  <c r="D18" i="2"/>
  <c r="D18" i="2" a="1"/>
  <c r="E18" i="2"/>
  <c r="E18" i="2" a="1"/>
  <c r="F18" i="2"/>
  <c r="F18" i="2" a="1"/>
  <c r="G18" i="2"/>
  <c r="G18" i="2" a="1"/>
  <c r="H18" i="2"/>
  <c r="H18" i="2" a="1"/>
  <c r="I18" i="2"/>
  <c r="I18" i="2" a="1"/>
  <c r="J18" i="2"/>
  <c r="J18" i="2" a="1"/>
  <c r="K18" i="2"/>
  <c r="K18" i="2" a="1"/>
  <c r="L18" i="2"/>
  <c r="L18" i="2" a="1"/>
  <c r="M18" i="2"/>
  <c r="M18" i="2" a="1"/>
  <c r="N18" i="2"/>
  <c r="N18" i="2" a="1"/>
  <c r="O18" i="2"/>
  <c r="O18" i="2" a="1"/>
  <c r="P18" i="2"/>
  <c r="P18" i="2" a="1"/>
  <c r="Q18" i="2"/>
  <c r="Q18" i="2" a="1"/>
  <c r="R18" i="2"/>
  <c r="R18" i="2" a="1"/>
  <c r="S18" i="2"/>
  <c r="S18" i="2" a="1"/>
  <c r="T18" i="2"/>
  <c r="T18" i="2" a="1"/>
  <c r="U18" i="2"/>
  <c r="U18" i="2" a="1"/>
  <c r="V18" i="2"/>
  <c r="V18" i="2" a="1"/>
  <c r="W18" i="2"/>
  <c r="W18" i="2" a="1"/>
  <c r="X18" i="2"/>
  <c r="X18" i="2" a="1"/>
  <c r="Y18" i="2"/>
  <c r="Y18" i="2" a="1"/>
  <c r="Z18" i="2"/>
  <c r="Z18" i="2" a="1"/>
  <c r="AA18" i="2"/>
  <c r="AA18" i="2" a="1"/>
  <c r="AB18" i="2"/>
  <c r="AB18" i="2" a="1"/>
  <c r="AC18" i="2"/>
  <c r="AC18" i="2" a="1"/>
  <c r="AD18" i="2"/>
  <c r="AD18" i="2" a="1"/>
  <c r="AE18" i="2"/>
  <c r="AF18" i="2"/>
  <c r="AF18" i="2" a="1"/>
  <c r="AG18" i="2"/>
  <c r="C19" i="2"/>
  <c r="C19" i="2" a="1"/>
  <c r="D19" i="2"/>
  <c r="D19" i="2" a="1"/>
  <c r="E19" i="2"/>
  <c r="E19" i="2" a="1"/>
  <c r="F19" i="2"/>
  <c r="F19" i="2" a="1"/>
  <c r="G19" i="2"/>
  <c r="G19" i="2" a="1"/>
  <c r="H19" i="2"/>
  <c r="H19" i="2" a="1"/>
  <c r="I19" i="2"/>
  <c r="I19" i="2" a="1"/>
  <c r="J19" i="2"/>
  <c r="J19" i="2" a="1"/>
  <c r="K19" i="2"/>
  <c r="K19" i="2" a="1"/>
  <c r="L19" i="2"/>
  <c r="L19" i="2" a="1"/>
  <c r="M19" i="2"/>
  <c r="M19" i="2" a="1"/>
  <c r="N19" i="2"/>
  <c r="N19" i="2" a="1"/>
  <c r="O19" i="2"/>
  <c r="O19" i="2" a="1"/>
  <c r="P19" i="2"/>
  <c r="P19" i="2" a="1"/>
  <c r="Q19" i="2"/>
  <c r="Q19" i="2" a="1"/>
  <c r="R19" i="2"/>
  <c r="R19" i="2" a="1"/>
  <c r="S19" i="2"/>
  <c r="S19" i="2" a="1"/>
  <c r="T19" i="2"/>
  <c r="T19" i="2" a="1"/>
  <c r="U19" i="2"/>
  <c r="U19" i="2" a="1"/>
  <c r="V19" i="2"/>
  <c r="V19" i="2" a="1"/>
  <c r="W19" i="2"/>
  <c r="W19" i="2" a="1"/>
  <c r="X19" i="2"/>
  <c r="X19" i="2" a="1"/>
  <c r="Y19" i="2"/>
  <c r="Y19" i="2" a="1"/>
  <c r="Z19" i="2"/>
  <c r="Z19" i="2" a="1"/>
  <c r="AA19" i="2"/>
  <c r="AA19" i="2" a="1"/>
  <c r="AB19" i="2"/>
  <c r="AB19" i="2" a="1"/>
  <c r="AC19" i="2"/>
  <c r="AC19" i="2" a="1"/>
  <c r="AD19" i="2"/>
  <c r="AD19" i="2" a="1"/>
  <c r="AE19" i="2"/>
  <c r="AF19" i="2"/>
  <c r="AF19" i="2" a="1"/>
  <c r="AG19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AE21" i="2"/>
  <c r="AF21" i="2"/>
  <c r="AG21" i="2"/>
  <c r="C22" i="2"/>
  <c r="C22" i="2" a="1"/>
  <c r="D22" i="2"/>
  <c r="D22" i="2" a="1"/>
  <c r="E22" i="2"/>
  <c r="E22" i="2" a="1"/>
  <c r="F22" i="2"/>
  <c r="F22" i="2" a="1"/>
  <c r="G22" i="2"/>
  <c r="G22" i="2" a="1"/>
  <c r="H22" i="2"/>
  <c r="H22" i="2" a="1"/>
  <c r="I22" i="2"/>
  <c r="I22" i="2" a="1"/>
  <c r="J22" i="2"/>
  <c r="J22" i="2" a="1"/>
  <c r="K22" i="2"/>
  <c r="K22" i="2" a="1"/>
  <c r="L22" i="2"/>
  <c r="L22" i="2" a="1"/>
  <c r="M22" i="2"/>
  <c r="M22" i="2" a="1"/>
  <c r="N22" i="2"/>
  <c r="N22" i="2" a="1"/>
  <c r="O22" i="2"/>
  <c r="O22" i="2" a="1"/>
  <c r="P22" i="2"/>
  <c r="P22" i="2" a="1"/>
  <c r="Q22" i="2"/>
  <c r="Q22" i="2" a="1"/>
  <c r="R22" i="2"/>
  <c r="R22" i="2" a="1"/>
  <c r="S22" i="2"/>
  <c r="S22" i="2" a="1"/>
  <c r="T22" i="2"/>
  <c r="T22" i="2" a="1"/>
  <c r="U22" i="2"/>
  <c r="V22" i="2"/>
  <c r="V22" i="2" a="1"/>
  <c r="W22" i="2"/>
  <c r="W22" i="2" a="1"/>
  <c r="X22" i="2"/>
  <c r="X22" i="2" a="1"/>
  <c r="Y22" i="2"/>
  <c r="Y22" i="2" a="1"/>
  <c r="Z22" i="2"/>
  <c r="Z22" i="2" a="1"/>
  <c r="AA22" i="2"/>
  <c r="AA22" i="2" a="1"/>
  <c r="AB22" i="2"/>
  <c r="AB22" i="2" a="1"/>
  <c r="AC22" i="2"/>
  <c r="AC22" i="2" a="1"/>
  <c r="AD22" i="2"/>
  <c r="AD22" i="2" a="1"/>
  <c r="AE22" i="2"/>
  <c r="AF22" i="2"/>
  <c r="AF22" i="2" a="1"/>
  <c r="AG22" i="2"/>
  <c r="C23" i="2"/>
  <c r="C23" i="2" a="1"/>
  <c r="D23" i="2"/>
  <c r="D23" i="2" a="1"/>
  <c r="E23" i="2"/>
  <c r="E23" i="2" a="1"/>
  <c r="F23" i="2"/>
  <c r="F23" i="2" a="1"/>
  <c r="G23" i="2"/>
  <c r="G23" i="2" a="1"/>
  <c r="H23" i="2"/>
  <c r="H23" i="2" a="1"/>
  <c r="I23" i="2"/>
  <c r="I23" i="2" a="1"/>
  <c r="J23" i="2"/>
  <c r="J23" i="2" a="1"/>
  <c r="K23" i="2"/>
  <c r="K23" i="2" a="1"/>
  <c r="L23" i="2"/>
  <c r="L23" i="2" a="1"/>
  <c r="M23" i="2"/>
  <c r="M23" i="2" a="1"/>
  <c r="N23" i="2"/>
  <c r="N23" i="2" a="1"/>
  <c r="O23" i="2"/>
  <c r="O23" i="2" a="1"/>
  <c r="P23" i="2"/>
  <c r="P23" i="2" a="1"/>
  <c r="Q23" i="2"/>
  <c r="Q23" i="2" a="1"/>
  <c r="R23" i="2"/>
  <c r="R23" i="2" a="1"/>
  <c r="S23" i="2"/>
  <c r="S23" i="2" a="1"/>
  <c r="T23" i="2"/>
  <c r="T23" i="2" a="1"/>
  <c r="U23" i="2"/>
  <c r="V23" i="2"/>
  <c r="V23" i="2" a="1"/>
  <c r="W23" i="2"/>
  <c r="W23" i="2" a="1"/>
  <c r="X23" i="2"/>
  <c r="X23" i="2" a="1"/>
  <c r="Y23" i="2"/>
  <c r="Y23" i="2" a="1"/>
  <c r="Z23" i="2"/>
  <c r="Z23" i="2" a="1"/>
  <c r="AA23" i="2"/>
  <c r="AA23" i="2" a="1"/>
  <c r="AB23" i="2"/>
  <c r="AB23" i="2" a="1"/>
  <c r="AC23" i="2"/>
  <c r="AC23" i="2" a="1"/>
  <c r="AD23" i="2"/>
  <c r="AD23" i="2" a="1"/>
  <c r="AE23" i="2"/>
  <c r="AF23" i="2"/>
  <c r="AF23" i="2" a="1"/>
  <c r="AG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C26" i="2"/>
  <c r="C26" i="2" a="1"/>
  <c r="D26" i="2"/>
  <c r="D26" i="2" a="1"/>
  <c r="E26" i="2"/>
  <c r="E26" i="2" a="1"/>
  <c r="F26" i="2"/>
  <c r="F26" i="2" a="1"/>
  <c r="G26" i="2"/>
  <c r="G26" i="2" a="1"/>
  <c r="H26" i="2"/>
  <c r="H26" i="2" a="1"/>
  <c r="I26" i="2"/>
  <c r="I26" i="2" a="1"/>
  <c r="J26" i="2"/>
  <c r="J26" i="2" a="1"/>
  <c r="K26" i="2"/>
  <c r="K26" i="2" a="1"/>
  <c r="L26" i="2"/>
  <c r="L26" i="2" a="1"/>
  <c r="M26" i="2"/>
  <c r="M26" i="2" a="1"/>
  <c r="N26" i="2"/>
  <c r="N26" i="2" a="1"/>
  <c r="O26" i="2"/>
  <c r="O26" i="2" a="1"/>
  <c r="P26" i="2"/>
  <c r="P26" i="2" a="1"/>
  <c r="Q26" i="2"/>
  <c r="Q26" i="2" a="1"/>
  <c r="R26" i="2"/>
  <c r="R26" i="2" a="1"/>
  <c r="S26" i="2"/>
  <c r="S26" i="2" a="1"/>
  <c r="T26" i="2"/>
  <c r="T26" i="2" a="1"/>
  <c r="U26" i="2"/>
  <c r="U26" i="2" a="1"/>
  <c r="V26" i="2"/>
  <c r="V26" i="2" a="1"/>
  <c r="W26" i="2"/>
  <c r="W26" i="2" a="1"/>
  <c r="X26" i="2"/>
  <c r="X26" i="2" a="1"/>
  <c r="Y26" i="2"/>
  <c r="Y26" i="2" a="1"/>
  <c r="Z26" i="2"/>
  <c r="Z26" i="2" a="1"/>
  <c r="AA26" i="2"/>
  <c r="AA26" i="2" a="1"/>
  <c r="AB26" i="2"/>
  <c r="AB26" i="2" a="1"/>
  <c r="AC26" i="2"/>
  <c r="AC26" i="2" a="1"/>
  <c r="AD26" i="2"/>
  <c r="AD26" i="2" a="1"/>
  <c r="AE26" i="2"/>
  <c r="AF26" i="2"/>
  <c r="AF26" i="2" a="1"/>
  <c r="AG26" i="2"/>
  <c r="C27" i="2"/>
  <c r="C27" i="2" a="1"/>
  <c r="D27" i="2"/>
  <c r="D27" i="2" a="1"/>
  <c r="E27" i="2"/>
  <c r="E27" i="2" a="1"/>
  <c r="F27" i="2"/>
  <c r="F27" i="2" a="1"/>
  <c r="G27" i="2"/>
  <c r="G27" i="2" a="1"/>
  <c r="H27" i="2"/>
  <c r="H27" i="2" a="1"/>
  <c r="I27" i="2"/>
  <c r="I27" i="2" a="1"/>
  <c r="J27" i="2"/>
  <c r="J27" i="2" a="1"/>
  <c r="K27" i="2"/>
  <c r="K27" i="2" a="1"/>
  <c r="L27" i="2"/>
  <c r="L27" i="2" a="1"/>
  <c r="M27" i="2"/>
  <c r="M27" i="2" a="1"/>
  <c r="N27" i="2"/>
  <c r="N27" i="2" a="1"/>
  <c r="O27" i="2"/>
  <c r="O27" i="2" a="1"/>
  <c r="P27" i="2"/>
  <c r="P27" i="2" a="1"/>
  <c r="Q27" i="2"/>
  <c r="Q27" i="2" a="1"/>
  <c r="R27" i="2"/>
  <c r="R27" i="2" a="1"/>
  <c r="S27" i="2"/>
  <c r="S27" i="2" a="1"/>
  <c r="T27" i="2"/>
  <c r="T27" i="2" a="1"/>
  <c r="U27" i="2"/>
  <c r="U27" i="2" a="1"/>
  <c r="V27" i="2"/>
  <c r="V27" i="2" a="1"/>
  <c r="W27" i="2"/>
  <c r="W27" i="2" a="1"/>
  <c r="X27" i="2"/>
  <c r="X27" i="2" a="1"/>
  <c r="Y27" i="2"/>
  <c r="Y27" i="2" a="1"/>
  <c r="Z27" i="2"/>
  <c r="Z27" i="2" a="1"/>
  <c r="AA27" i="2"/>
  <c r="AA27" i="2" a="1"/>
  <c r="AB27" i="2"/>
  <c r="AB27" i="2" a="1"/>
  <c r="AC27" i="2"/>
  <c r="AC27" i="2" a="1"/>
  <c r="AD27" i="2"/>
  <c r="AD27" i="2" a="1"/>
  <c r="AE27" i="2"/>
  <c r="AF27" i="2"/>
  <c r="AF27" i="2" a="1"/>
  <c r="AG27" i="2"/>
  <c r="C29" i="2"/>
  <c r="C29" i="2" a="1"/>
  <c r="D29" i="2"/>
  <c r="D29" i="2" a="1"/>
  <c r="E29" i="2"/>
  <c r="E29" i="2" a="1"/>
  <c r="F29" i="2"/>
  <c r="F29" i="2" a="1"/>
  <c r="G29" i="2"/>
  <c r="G29" i="2" a="1"/>
  <c r="H29" i="2"/>
  <c r="H29" i="2" a="1"/>
  <c r="I29" i="2"/>
  <c r="I29" i="2" a="1"/>
  <c r="J29" i="2"/>
  <c r="J29" i="2" a="1"/>
  <c r="K29" i="2"/>
  <c r="K29" i="2" a="1"/>
  <c r="L29" i="2"/>
  <c r="L29" i="2" a="1"/>
  <c r="M29" i="2"/>
  <c r="M29" i="2" a="1"/>
  <c r="N29" i="2"/>
  <c r="N29" i="2" a="1"/>
  <c r="O29" i="2"/>
  <c r="O29" i="2" a="1"/>
  <c r="P29" i="2"/>
  <c r="P29" i="2" a="1"/>
  <c r="Q29" i="2"/>
  <c r="Q29" i="2" a="1"/>
  <c r="R29" i="2"/>
  <c r="R29" i="2" a="1"/>
  <c r="S29" i="2"/>
  <c r="S29" i="2" a="1"/>
  <c r="T29" i="2"/>
  <c r="T29" i="2" a="1"/>
  <c r="U29" i="2"/>
  <c r="U29" i="2" a="1"/>
  <c r="V29" i="2"/>
  <c r="V29" i="2" a="1"/>
  <c r="W29" i="2"/>
  <c r="W29" i="2" a="1"/>
  <c r="X29" i="2"/>
  <c r="X29" i="2" a="1"/>
  <c r="Y29" i="2"/>
  <c r="Y29" i="2" a="1"/>
  <c r="Z29" i="2"/>
  <c r="Z29" i="2" a="1"/>
  <c r="AA29" i="2"/>
  <c r="AA29" i="2" a="1"/>
  <c r="AB29" i="2"/>
  <c r="AB29" i="2" a="1"/>
  <c r="AC29" i="2"/>
  <c r="AC29" i="2" a="1"/>
  <c r="AD29" i="2"/>
  <c r="AD29" i="2" a="1"/>
  <c r="AE29" i="2"/>
  <c r="AF29" i="2"/>
  <c r="AF29" i="2" a="1"/>
  <c r="AG29" i="2"/>
  <c r="C30" i="2"/>
  <c r="C30" i="2" a="1"/>
  <c r="D30" i="2"/>
  <c r="D30" i="2" a="1"/>
  <c r="E30" i="2"/>
  <c r="E30" i="2" a="1"/>
  <c r="F30" i="2"/>
  <c r="F30" i="2" a="1"/>
  <c r="G30" i="2"/>
  <c r="G30" i="2" a="1"/>
  <c r="H30" i="2"/>
  <c r="H30" i="2" a="1"/>
  <c r="I30" i="2"/>
  <c r="I30" i="2" a="1"/>
  <c r="J30" i="2"/>
  <c r="J30" i="2" a="1"/>
  <c r="K30" i="2"/>
  <c r="K30" i="2" a="1"/>
  <c r="L30" i="2"/>
  <c r="L30" i="2" a="1"/>
  <c r="M30" i="2"/>
  <c r="M30" i="2" a="1"/>
  <c r="N30" i="2"/>
  <c r="N30" i="2" a="1"/>
  <c r="O30" i="2"/>
  <c r="O30" i="2" a="1"/>
  <c r="P30" i="2"/>
  <c r="P30" i="2" a="1"/>
  <c r="Q30" i="2"/>
  <c r="Q30" i="2" a="1"/>
  <c r="R30" i="2"/>
  <c r="R30" i="2" a="1"/>
  <c r="S30" i="2"/>
  <c r="S30" i="2" a="1"/>
  <c r="T30" i="2"/>
  <c r="T30" i="2" a="1"/>
  <c r="U30" i="2"/>
  <c r="U30" i="2" a="1"/>
  <c r="V30" i="2"/>
  <c r="V30" i="2" a="1"/>
  <c r="W30" i="2"/>
  <c r="W30" i="2" a="1"/>
  <c r="X30" i="2"/>
  <c r="X30" i="2" a="1"/>
  <c r="Y30" i="2"/>
  <c r="Y30" i="2" a="1"/>
  <c r="Z30" i="2"/>
  <c r="Z30" i="2" a="1"/>
  <c r="AA30" i="2"/>
  <c r="AA30" i="2" a="1"/>
  <c r="AB30" i="2"/>
  <c r="AB30" i="2" a="1"/>
  <c r="AC30" i="2"/>
  <c r="AC30" i="2" a="1"/>
  <c r="AD30" i="2"/>
  <c r="AD30" i="2" a="1"/>
  <c r="AE30" i="2"/>
  <c r="AF30" i="2"/>
  <c r="AF30" i="2" a="1"/>
  <c r="AG30" i="2"/>
  <c r="C31" i="2"/>
  <c r="C31" i="2" a="1"/>
  <c r="D31" i="2"/>
  <c r="D31" i="2" a="1"/>
  <c r="E31" i="2"/>
  <c r="E31" i="2" a="1"/>
  <c r="F31" i="2"/>
  <c r="F31" i="2" a="1"/>
  <c r="G31" i="2"/>
  <c r="G31" i="2" a="1"/>
  <c r="H31" i="2"/>
  <c r="H31" i="2" a="1"/>
  <c r="I31" i="2"/>
  <c r="I31" i="2" a="1"/>
  <c r="J31" i="2"/>
  <c r="J31" i="2" a="1"/>
  <c r="K31" i="2"/>
  <c r="K31" i="2" a="1"/>
  <c r="L31" i="2"/>
  <c r="L31" i="2" a="1"/>
  <c r="M31" i="2"/>
  <c r="M31" i="2" a="1"/>
  <c r="N31" i="2"/>
  <c r="N31" i="2" a="1"/>
  <c r="O31" i="2"/>
  <c r="O31" i="2" a="1"/>
  <c r="P31" i="2"/>
  <c r="P31" i="2" a="1"/>
  <c r="Q31" i="2"/>
  <c r="Q31" i="2" a="1"/>
  <c r="R31" i="2"/>
  <c r="R31" i="2" a="1"/>
  <c r="S31" i="2"/>
  <c r="S31" i="2" a="1"/>
  <c r="T31" i="2"/>
  <c r="T31" i="2" a="1"/>
  <c r="U31" i="2"/>
  <c r="U31" i="2" a="1"/>
  <c r="V31" i="2"/>
  <c r="V31" i="2" a="1"/>
  <c r="W31" i="2"/>
  <c r="W31" i="2" a="1"/>
  <c r="X31" i="2"/>
  <c r="X31" i="2" a="1"/>
  <c r="Y31" i="2"/>
  <c r="Y31" i="2" a="1"/>
  <c r="Z31" i="2"/>
  <c r="Z31" i="2" a="1"/>
  <c r="AA31" i="2"/>
  <c r="AA31" i="2" a="1"/>
  <c r="AB31" i="2"/>
  <c r="AB31" i="2" a="1"/>
  <c r="AC31" i="2"/>
  <c r="AC31" i="2" a="1"/>
  <c r="AD31" i="2"/>
  <c r="AD31" i="2" a="1"/>
  <c r="AE31" i="2"/>
  <c r="AF31" i="2"/>
  <c r="AF31" i="2" a="1"/>
  <c r="AG31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C35" i="2"/>
  <c r="C35" i="2" a="1"/>
  <c r="D35" i="2"/>
  <c r="D35" i="2" a="1"/>
  <c r="E35" i="2"/>
  <c r="E35" i="2" a="1"/>
  <c r="F35" i="2"/>
  <c r="F35" i="2" a="1"/>
  <c r="G35" i="2"/>
  <c r="G35" i="2" a="1"/>
  <c r="H35" i="2"/>
  <c r="H35" i="2" a="1"/>
  <c r="I35" i="2"/>
  <c r="I35" i="2" a="1"/>
  <c r="J35" i="2"/>
  <c r="J35" i="2" a="1"/>
  <c r="K35" i="2"/>
  <c r="K35" i="2" a="1"/>
  <c r="L35" i="2"/>
  <c r="L35" i="2" a="1"/>
  <c r="M35" i="2"/>
  <c r="M35" i="2" a="1"/>
  <c r="N35" i="2"/>
  <c r="N35" i="2" a="1"/>
  <c r="O35" i="2"/>
  <c r="O35" i="2" a="1"/>
  <c r="P35" i="2"/>
  <c r="P35" i="2" a="1"/>
  <c r="Q35" i="2"/>
  <c r="Q35" i="2" a="1"/>
  <c r="R35" i="2"/>
  <c r="R35" i="2" a="1"/>
  <c r="S35" i="2"/>
  <c r="S35" i="2" a="1"/>
  <c r="T35" i="2"/>
  <c r="T35" i="2" a="1"/>
  <c r="U35" i="2"/>
  <c r="U35" i="2" a="1"/>
  <c r="V35" i="2"/>
  <c r="V35" i="2" a="1"/>
  <c r="W35" i="2"/>
  <c r="W35" i="2" a="1"/>
  <c r="X35" i="2"/>
  <c r="X35" i="2" a="1"/>
  <c r="Y35" i="2"/>
  <c r="Y35" i="2" a="1"/>
  <c r="Z35" i="2"/>
  <c r="Z35" i="2" a="1"/>
  <c r="AA35" i="2"/>
  <c r="AA35" i="2" a="1"/>
  <c r="AB35" i="2"/>
  <c r="AB35" i="2" a="1"/>
  <c r="AC35" i="2"/>
  <c r="AC35" i="2" a="1"/>
  <c r="AD35" i="2"/>
  <c r="AD35" i="2" a="1"/>
  <c r="AE35" i="2"/>
  <c r="AF35" i="2"/>
  <c r="AF35" i="2" a="1"/>
  <c r="AG35" i="2"/>
  <c r="C36" i="2"/>
  <c r="C36" i="2" a="1"/>
  <c r="D36" i="2"/>
  <c r="D36" i="2" a="1"/>
  <c r="E36" i="2"/>
  <c r="E36" i="2" a="1"/>
  <c r="F36" i="2"/>
  <c r="F36" i="2" a="1"/>
  <c r="G36" i="2"/>
  <c r="G36" i="2" a="1"/>
  <c r="H36" i="2"/>
  <c r="H36" i="2" a="1"/>
  <c r="I36" i="2"/>
  <c r="I36" i="2" a="1"/>
  <c r="J36" i="2"/>
  <c r="J36" i="2" a="1"/>
  <c r="K36" i="2"/>
  <c r="K36" i="2" a="1"/>
  <c r="L36" i="2"/>
  <c r="L36" i="2" a="1"/>
  <c r="M36" i="2"/>
  <c r="M36" i="2" a="1"/>
  <c r="N36" i="2"/>
  <c r="N36" i="2" a="1"/>
  <c r="O36" i="2"/>
  <c r="O36" i="2" a="1"/>
  <c r="P36" i="2"/>
  <c r="P36" i="2" a="1"/>
  <c r="Q36" i="2"/>
  <c r="Q36" i="2" a="1"/>
  <c r="R36" i="2"/>
  <c r="R36" i="2" a="1"/>
  <c r="S36" i="2"/>
  <c r="S36" i="2" a="1"/>
  <c r="T36" i="2"/>
  <c r="T36" i="2" a="1"/>
  <c r="U36" i="2"/>
  <c r="U36" i="2" a="1"/>
  <c r="V36" i="2"/>
  <c r="V36" i="2" a="1"/>
  <c r="W36" i="2"/>
  <c r="W36" i="2" a="1"/>
  <c r="X36" i="2"/>
  <c r="X36" i="2" a="1"/>
  <c r="Y36" i="2"/>
  <c r="Y36" i="2" a="1"/>
  <c r="Z36" i="2"/>
  <c r="Z36" i="2" a="1"/>
  <c r="AA36" i="2"/>
  <c r="AA36" i="2" a="1"/>
  <c r="AB36" i="2"/>
  <c r="AB36" i="2" a="1"/>
  <c r="AC36" i="2"/>
  <c r="AC36" i="2" a="1"/>
  <c r="AD36" i="2"/>
  <c r="AD36" i="2" a="1"/>
  <c r="AE36" i="2"/>
  <c r="AF36" i="2"/>
  <c r="AF36" i="2" a="1"/>
  <c r="AG36" i="2"/>
  <c r="C37" i="2"/>
  <c r="C37" i="2" a="1"/>
  <c r="D37" i="2"/>
  <c r="D37" i="2" a="1"/>
  <c r="E37" i="2"/>
  <c r="E37" i="2" a="1"/>
  <c r="F37" i="2"/>
  <c r="F37" i="2" a="1"/>
  <c r="G37" i="2"/>
  <c r="G37" i="2" a="1"/>
  <c r="H37" i="2"/>
  <c r="H37" i="2" a="1"/>
  <c r="I37" i="2"/>
  <c r="I37" i="2" a="1"/>
  <c r="J37" i="2"/>
  <c r="J37" i="2" a="1"/>
  <c r="K37" i="2"/>
  <c r="K37" i="2" a="1"/>
  <c r="L37" i="2"/>
  <c r="L37" i="2" a="1"/>
  <c r="M37" i="2"/>
  <c r="M37" i="2" a="1"/>
  <c r="N37" i="2"/>
  <c r="N37" i="2" a="1"/>
  <c r="O37" i="2"/>
  <c r="O37" i="2" a="1"/>
  <c r="P37" i="2"/>
  <c r="P37" i="2" a="1"/>
  <c r="Q37" i="2"/>
  <c r="Q37" i="2" a="1"/>
  <c r="R37" i="2"/>
  <c r="R37" i="2" a="1"/>
  <c r="S37" i="2"/>
  <c r="S37" i="2" a="1"/>
  <c r="T37" i="2"/>
  <c r="T37" i="2" a="1"/>
  <c r="U37" i="2"/>
  <c r="U37" i="2" a="1"/>
  <c r="V37" i="2"/>
  <c r="V37" i="2" a="1"/>
  <c r="W37" i="2"/>
  <c r="W37" i="2" a="1"/>
  <c r="X37" i="2"/>
  <c r="X37" i="2" a="1"/>
  <c r="Y37" i="2"/>
  <c r="Y37" i="2" a="1"/>
  <c r="Z37" i="2"/>
  <c r="Z37" i="2" a="1"/>
  <c r="AA37" i="2"/>
  <c r="AA37" i="2" a="1"/>
  <c r="AB37" i="2"/>
  <c r="AB37" i="2" a="1"/>
  <c r="AC37" i="2"/>
  <c r="AC37" i="2" a="1"/>
  <c r="AD37" i="2"/>
  <c r="AD37" i="2" a="1"/>
  <c r="AE37" i="2"/>
  <c r="AF37" i="2"/>
  <c r="AF37" i="2" a="1"/>
  <c r="AG37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C40" i="2"/>
  <c r="C40" i="2" a="1"/>
  <c r="D40" i="2"/>
  <c r="D40" i="2" a="1"/>
  <c r="E40" i="2"/>
  <c r="E40" i="2" a="1"/>
  <c r="F40" i="2"/>
  <c r="F40" i="2" a="1"/>
  <c r="G40" i="2"/>
  <c r="G40" i="2" a="1"/>
  <c r="H40" i="2"/>
  <c r="H40" i="2" a="1"/>
  <c r="I40" i="2"/>
  <c r="I40" i="2" a="1"/>
  <c r="J40" i="2"/>
  <c r="J40" i="2" a="1"/>
  <c r="K40" i="2"/>
  <c r="K40" i="2" a="1"/>
  <c r="L40" i="2"/>
  <c r="L40" i="2" a="1"/>
  <c r="M40" i="2"/>
  <c r="M40" i="2" a="1"/>
  <c r="N40" i="2"/>
  <c r="N40" i="2" a="1"/>
  <c r="O40" i="2"/>
  <c r="O40" i="2" a="1"/>
  <c r="P40" i="2"/>
  <c r="P40" i="2" a="1"/>
  <c r="Q40" i="2"/>
  <c r="Q40" i="2" a="1"/>
  <c r="R40" i="2"/>
  <c r="R40" i="2" a="1"/>
  <c r="S40" i="2"/>
  <c r="S40" i="2" a="1"/>
  <c r="T40" i="2"/>
  <c r="T40" i="2" a="1"/>
  <c r="U40" i="2"/>
  <c r="U40" i="2" a="1"/>
  <c r="V40" i="2"/>
  <c r="V40" i="2" a="1"/>
  <c r="W40" i="2"/>
  <c r="W40" i="2" a="1"/>
  <c r="AE40" i="2"/>
  <c r="AF40" i="2"/>
  <c r="AF40" i="2" a="1"/>
  <c r="AG40" i="2"/>
  <c r="C42" i="2"/>
  <c r="C42" i="2" a="1"/>
  <c r="D42" i="2"/>
  <c r="D42" i="2" a="1"/>
  <c r="E42" i="2"/>
  <c r="E42" i="2" a="1"/>
  <c r="F42" i="2"/>
  <c r="F42" i="2" a="1"/>
  <c r="G42" i="2"/>
  <c r="G42" i="2" a="1"/>
  <c r="H42" i="2"/>
  <c r="H42" i="2" a="1"/>
  <c r="I42" i="2"/>
  <c r="I42" i="2" a="1"/>
  <c r="J42" i="2"/>
  <c r="J42" i="2" a="1"/>
  <c r="K42" i="2"/>
  <c r="K42" i="2" a="1"/>
  <c r="L42" i="2"/>
  <c r="L42" i="2" a="1"/>
  <c r="M42" i="2"/>
  <c r="M42" i="2" a="1"/>
  <c r="N42" i="2"/>
  <c r="N42" i="2" a="1"/>
  <c r="O42" i="2"/>
  <c r="O42" i="2" a="1"/>
  <c r="P42" i="2"/>
  <c r="P42" i="2" a="1"/>
  <c r="Q42" i="2"/>
  <c r="Q42" i="2" a="1"/>
  <c r="R42" i="2"/>
  <c r="R42" i="2" a="1"/>
  <c r="S42" i="2"/>
  <c r="S42" i="2" a="1"/>
  <c r="T42" i="2"/>
  <c r="T42" i="2" a="1"/>
  <c r="U42" i="2"/>
  <c r="U42" i="2" a="1"/>
  <c r="V42" i="2"/>
  <c r="V42" i="2" a="1"/>
  <c r="W42" i="2"/>
  <c r="W42" i="2" a="1"/>
  <c r="X42" i="2"/>
  <c r="X42" i="2" a="1"/>
  <c r="Y42" i="2"/>
  <c r="Y42" i="2" a="1"/>
  <c r="Z42" i="2"/>
  <c r="Z42" i="2" a="1"/>
  <c r="AA42" i="2"/>
  <c r="AA42" i="2" a="1"/>
  <c r="AB42" i="2"/>
  <c r="AB42" i="2" a="1"/>
  <c r="AC42" i="2"/>
  <c r="AC42" i="2" a="1"/>
  <c r="AD42" i="2"/>
  <c r="AD42" i="2" a="1"/>
  <c r="AE42" i="2"/>
  <c r="AF42" i="2"/>
  <c r="AF42" i="2" a="1"/>
  <c r="AG42" i="2"/>
  <c r="C43" i="2"/>
  <c r="C43" i="2" a="1"/>
  <c r="D43" i="2"/>
  <c r="D43" i="2" a="1"/>
  <c r="E43" i="2"/>
  <c r="E43" i="2" a="1"/>
  <c r="F43" i="2"/>
  <c r="F43" i="2" a="1"/>
  <c r="G43" i="2"/>
  <c r="G43" i="2" a="1"/>
  <c r="H43" i="2"/>
  <c r="H43" i="2" a="1"/>
  <c r="I43" i="2"/>
  <c r="I43" i="2" a="1"/>
  <c r="J43" i="2"/>
  <c r="J43" i="2" a="1"/>
  <c r="K43" i="2"/>
  <c r="K43" i="2" a="1"/>
  <c r="L43" i="2"/>
  <c r="L43" i="2" a="1"/>
  <c r="M43" i="2"/>
  <c r="M43" i="2" a="1"/>
  <c r="N43" i="2"/>
  <c r="N43" i="2" a="1"/>
  <c r="O43" i="2"/>
  <c r="O43" i="2" a="1"/>
  <c r="P43" i="2"/>
  <c r="P43" i="2" a="1"/>
  <c r="Q43" i="2"/>
  <c r="Q43" i="2" a="1"/>
  <c r="R43" i="2"/>
  <c r="R43" i="2" a="1"/>
  <c r="S43" i="2"/>
  <c r="S43" i="2" a="1"/>
  <c r="T43" i="2"/>
  <c r="T43" i="2" a="1"/>
  <c r="U43" i="2"/>
  <c r="U43" i="2" a="1"/>
  <c r="V43" i="2"/>
  <c r="V43" i="2" a="1"/>
  <c r="W43" i="2"/>
  <c r="W43" i="2" a="1"/>
  <c r="X43" i="2"/>
  <c r="X43" i="2" a="1"/>
  <c r="Y43" i="2"/>
  <c r="Y43" i="2" a="1"/>
  <c r="Z43" i="2"/>
  <c r="Z43" i="2" a="1"/>
  <c r="AA43" i="2"/>
  <c r="AA43" i="2" a="1"/>
  <c r="AB43" i="2"/>
  <c r="AB43" i="2" a="1"/>
  <c r="AC43" i="2"/>
  <c r="AC43" i="2" a="1"/>
  <c r="AD43" i="2"/>
  <c r="AD43" i="2" a="1"/>
  <c r="AE43" i="2"/>
  <c r="AF43" i="2"/>
  <c r="AF43" i="2" a="1"/>
  <c r="AG43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C46" i="2"/>
  <c r="C46" i="2" a="1"/>
  <c r="D46" i="2"/>
  <c r="D46" i="2" a="1"/>
  <c r="E46" i="2"/>
  <c r="E46" i="2" a="1"/>
  <c r="F46" i="2"/>
  <c r="F46" i="2" a="1"/>
  <c r="G46" i="2"/>
  <c r="G46" i="2" a="1"/>
  <c r="H46" i="2"/>
  <c r="H46" i="2" a="1"/>
  <c r="I46" i="2"/>
  <c r="I46" i="2" a="1"/>
  <c r="J46" i="2"/>
  <c r="J46" i="2" a="1"/>
  <c r="K46" i="2"/>
  <c r="K46" i="2" a="1"/>
  <c r="L46" i="2"/>
  <c r="L46" i="2" a="1"/>
  <c r="M46" i="2"/>
  <c r="M46" i="2" a="1"/>
  <c r="N46" i="2"/>
  <c r="N46" i="2" a="1"/>
  <c r="O46" i="2"/>
  <c r="O46" i="2" a="1"/>
  <c r="P46" i="2"/>
  <c r="P46" i="2" a="1"/>
  <c r="Q46" i="2"/>
  <c r="Q46" i="2" a="1"/>
  <c r="R46" i="2"/>
  <c r="R46" i="2" a="1"/>
  <c r="S46" i="2"/>
  <c r="S46" i="2" a="1"/>
  <c r="T46" i="2"/>
  <c r="T46" i="2" a="1"/>
  <c r="U46" i="2"/>
  <c r="U46" i="2" a="1"/>
  <c r="V46" i="2"/>
  <c r="V46" i="2" a="1"/>
  <c r="W46" i="2"/>
  <c r="W46" i="2" a="1"/>
  <c r="X46" i="2"/>
  <c r="X46" i="2" a="1"/>
  <c r="Y46" i="2"/>
  <c r="Y46" i="2" a="1"/>
  <c r="Z46" i="2"/>
  <c r="Z46" i="2" a="1"/>
  <c r="AA46" i="2"/>
  <c r="AA46" i="2" a="1"/>
  <c r="AB46" i="2"/>
  <c r="AB46" i="2" a="1"/>
  <c r="AC46" i="2"/>
  <c r="AC46" i="2" a="1"/>
  <c r="AD46" i="2"/>
  <c r="AD46" i="2" a="1"/>
  <c r="AE46" i="2"/>
  <c r="AF46" i="2"/>
  <c r="AF46" i="2" a="1"/>
  <c r="AG46" i="2"/>
  <c r="C47" i="2"/>
  <c r="C47" i="2" a="1"/>
  <c r="D47" i="2"/>
  <c r="D47" i="2" a="1"/>
  <c r="E47" i="2"/>
  <c r="E47" i="2" a="1"/>
  <c r="F47" i="2"/>
  <c r="F47" i="2" a="1"/>
  <c r="G47" i="2"/>
  <c r="G47" i="2" a="1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C50" i="2"/>
  <c r="C50" i="2" a="1"/>
  <c r="D50" i="2"/>
  <c r="D50" i="2" a="1"/>
  <c r="E50" i="2"/>
  <c r="E50" i="2" a="1"/>
  <c r="F50" i="2"/>
  <c r="F50" i="2" a="1"/>
  <c r="G50" i="2"/>
  <c r="G50" i="2" a="1"/>
  <c r="H50" i="2"/>
  <c r="H50" i="2" a="1"/>
  <c r="I50" i="2"/>
  <c r="I50" i="2" a="1"/>
  <c r="J50" i="2"/>
  <c r="J50" i="2" a="1"/>
  <c r="K50" i="2"/>
  <c r="K50" i="2" a="1"/>
  <c r="L50" i="2"/>
  <c r="L50" i="2" a="1"/>
  <c r="M50" i="2"/>
  <c r="M50" i="2" a="1"/>
  <c r="N50" i="2"/>
  <c r="N50" i="2" a="1"/>
  <c r="O50" i="2"/>
  <c r="O50" i="2" a="1"/>
  <c r="P50" i="2"/>
  <c r="P50" i="2" a="1"/>
  <c r="Q50" i="2"/>
  <c r="Q50" i="2" a="1"/>
  <c r="R50" i="2"/>
  <c r="R50" i="2" a="1"/>
  <c r="S50" i="2"/>
  <c r="S50" i="2" a="1"/>
  <c r="T50" i="2"/>
  <c r="T50" i="2" a="1"/>
  <c r="U50" i="2"/>
  <c r="U50" i="2" a="1"/>
  <c r="V50" i="2"/>
  <c r="V50" i="2" a="1"/>
  <c r="W50" i="2"/>
  <c r="W50" i="2" a="1"/>
  <c r="X50" i="2"/>
  <c r="X50" i="2" a="1"/>
  <c r="Y50" i="2"/>
  <c r="Y50" i="2" a="1"/>
  <c r="Z50" i="2"/>
  <c r="Z50" i="2" a="1"/>
  <c r="AA50" i="2"/>
  <c r="AA50" i="2" a="1"/>
  <c r="AB50" i="2"/>
  <c r="AB50" i="2" a="1"/>
  <c r="AC50" i="2"/>
  <c r="AC50" i="2" a="1"/>
  <c r="AD50" i="2"/>
  <c r="AD50" i="2" a="1"/>
  <c r="AE50" i="2"/>
  <c r="AF50" i="2"/>
  <c r="AF50" i="2" a="1"/>
  <c r="AG50" i="2"/>
  <c r="C52" i="2"/>
  <c r="C52" i="2" a="1"/>
  <c r="D52" i="2"/>
  <c r="D52" i="2" a="1"/>
  <c r="E52" i="2"/>
  <c r="E52" i="2" a="1"/>
  <c r="F52" i="2"/>
  <c r="F52" i="2" a="1"/>
  <c r="G52" i="2"/>
  <c r="G52" i="2" a="1"/>
  <c r="H52" i="2"/>
  <c r="H52" i="2" a="1"/>
  <c r="I52" i="2"/>
  <c r="I52" i="2" a="1"/>
  <c r="J52" i="2"/>
  <c r="J52" i="2" a="1"/>
  <c r="K52" i="2"/>
  <c r="K52" i="2" a="1"/>
  <c r="L52" i="2"/>
  <c r="L52" i="2" a="1"/>
  <c r="M52" i="2"/>
  <c r="M52" i="2" a="1"/>
  <c r="N52" i="2"/>
  <c r="N52" i="2" a="1"/>
  <c r="O52" i="2"/>
  <c r="O52" i="2" a="1"/>
  <c r="P52" i="2"/>
  <c r="P52" i="2" a="1"/>
  <c r="Q52" i="2"/>
  <c r="Q52" i="2" a="1"/>
  <c r="R52" i="2"/>
  <c r="R52" i="2" a="1"/>
  <c r="S52" i="2"/>
  <c r="S52" i="2" a="1"/>
  <c r="T52" i="2"/>
  <c r="T52" i="2" a="1"/>
  <c r="U52" i="2"/>
  <c r="U52" i="2" a="1"/>
  <c r="V52" i="2"/>
  <c r="V52" i="2" a="1"/>
  <c r="W52" i="2"/>
  <c r="W52" i="2" a="1"/>
  <c r="X52" i="2"/>
  <c r="X52" i="2" a="1"/>
  <c r="Y52" i="2"/>
  <c r="Y52" i="2" a="1"/>
  <c r="Z52" i="2"/>
  <c r="Z52" i="2" a="1"/>
  <c r="AA52" i="2"/>
  <c r="AA52" i="2" a="1"/>
  <c r="AB52" i="2"/>
  <c r="AB52" i="2" a="1"/>
  <c r="AC52" i="2"/>
  <c r="AC52" i="2" a="1"/>
  <c r="AD52" i="2"/>
  <c r="AD52" i="2" a="1"/>
  <c r="AE52" i="2"/>
  <c r="AF52" i="2"/>
  <c r="AF52" i="2" a="1"/>
  <c r="AG52" i="2"/>
  <c r="C54" i="2"/>
  <c r="C54" i="2" a="1"/>
  <c r="D54" i="2"/>
  <c r="D54" i="2" a="1"/>
  <c r="E54" i="2"/>
  <c r="E54" i="2" a="1"/>
  <c r="F54" i="2"/>
  <c r="F54" i="2" a="1"/>
  <c r="G54" i="2"/>
  <c r="G54" i="2" a="1"/>
  <c r="H54" i="2"/>
  <c r="H54" i="2" a="1"/>
  <c r="I54" i="2"/>
  <c r="I54" i="2" a="1"/>
  <c r="J54" i="2"/>
  <c r="J54" i="2" a="1"/>
  <c r="K54" i="2"/>
  <c r="K54" i="2" a="1"/>
  <c r="L54" i="2"/>
  <c r="L54" i="2" a="1"/>
  <c r="M54" i="2"/>
  <c r="M54" i="2" a="1"/>
  <c r="N54" i="2"/>
  <c r="N54" i="2" a="1"/>
  <c r="O54" i="2"/>
  <c r="O54" i="2" a="1"/>
  <c r="P54" i="2"/>
  <c r="P54" i="2" a="1"/>
  <c r="Q54" i="2"/>
  <c r="Q54" i="2" a="1"/>
  <c r="R54" i="2"/>
  <c r="R54" i="2" a="1"/>
  <c r="S54" i="2"/>
  <c r="S54" i="2" a="1"/>
  <c r="T54" i="2"/>
  <c r="T54" i="2" a="1"/>
  <c r="U54" i="2"/>
  <c r="U54" i="2" a="1"/>
  <c r="V54" i="2"/>
  <c r="V54" i="2" a="1"/>
  <c r="W54" i="2"/>
  <c r="W54" i="2" a="1"/>
  <c r="AE54" i="2"/>
  <c r="AF54" i="2"/>
  <c r="AF54" i="2" a="1"/>
  <c r="AG54" i="2"/>
  <c r="C55" i="2"/>
  <c r="C55" i="2" a="1"/>
  <c r="D55" i="2"/>
  <c r="D55" i="2" a="1"/>
  <c r="E55" i="2"/>
  <c r="E55" i="2" a="1"/>
  <c r="F55" i="2"/>
  <c r="F55" i="2" a="1"/>
  <c r="G55" i="2"/>
  <c r="G55" i="2" a="1"/>
  <c r="H55" i="2"/>
  <c r="H55" i="2" a="1"/>
  <c r="I55" i="2"/>
  <c r="I55" i="2" a="1"/>
  <c r="J55" i="2"/>
  <c r="J55" i="2" a="1"/>
  <c r="K55" i="2"/>
  <c r="K55" i="2" a="1"/>
  <c r="L55" i="2"/>
  <c r="L55" i="2" a="1"/>
  <c r="M55" i="2"/>
  <c r="M55" i="2" a="1"/>
  <c r="N55" i="2"/>
  <c r="N55" i="2" a="1"/>
  <c r="O55" i="2"/>
  <c r="O55" i="2" a="1"/>
  <c r="P55" i="2"/>
  <c r="P55" i="2" a="1"/>
  <c r="Q55" i="2"/>
  <c r="Q55" i="2" a="1"/>
  <c r="R55" i="2"/>
  <c r="R55" i="2" a="1"/>
  <c r="S55" i="2"/>
  <c r="S55" i="2" a="1"/>
  <c r="T55" i="2"/>
  <c r="T55" i="2" a="1"/>
  <c r="U55" i="2"/>
  <c r="U55" i="2" a="1"/>
  <c r="V55" i="2"/>
  <c r="V55" i="2" a="1"/>
  <c r="W55" i="2"/>
  <c r="W55" i="2" a="1"/>
  <c r="AE55" i="2"/>
  <c r="AF55" i="2"/>
  <c r="AF55" i="2" a="1"/>
  <c r="AG55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C58" i="2"/>
  <c r="C58" i="2" a="1"/>
  <c r="D58" i="2"/>
  <c r="D58" i="2" a="1"/>
  <c r="E58" i="2"/>
  <c r="E58" i="2" a="1"/>
  <c r="F58" i="2"/>
  <c r="F58" i="2" a="1"/>
  <c r="G58" i="2"/>
  <c r="G58" i="2" a="1"/>
  <c r="H58" i="2"/>
  <c r="H58" i="2" a="1"/>
  <c r="I58" i="2"/>
  <c r="I58" i="2" a="1"/>
  <c r="J58" i="2"/>
  <c r="J58" i="2" a="1"/>
  <c r="K58" i="2"/>
  <c r="K58" i="2" a="1"/>
  <c r="L58" i="2"/>
  <c r="L58" i="2" a="1"/>
  <c r="M58" i="2"/>
  <c r="M58" i="2" a="1"/>
  <c r="N58" i="2"/>
  <c r="N58" i="2" a="1"/>
  <c r="O58" i="2"/>
  <c r="O58" i="2" a="1"/>
  <c r="P58" i="2"/>
  <c r="P58" i="2" a="1"/>
  <c r="Q58" i="2"/>
  <c r="Q58" i="2" a="1"/>
  <c r="R58" i="2"/>
  <c r="R58" i="2" a="1"/>
  <c r="S58" i="2"/>
  <c r="S58" i="2" a="1"/>
  <c r="T58" i="2"/>
  <c r="T58" i="2" a="1"/>
  <c r="U58" i="2"/>
  <c r="U58" i="2" a="1"/>
  <c r="V58" i="2"/>
  <c r="V58" i="2" a="1"/>
  <c r="W58" i="2"/>
  <c r="W58" i="2" a="1"/>
  <c r="X58" i="2"/>
  <c r="X58" i="2" a="1"/>
  <c r="Y58" i="2"/>
  <c r="Y58" i="2" a="1"/>
  <c r="Z58" i="2"/>
  <c r="Z58" i="2" a="1"/>
  <c r="AA58" i="2"/>
  <c r="AA58" i="2" a="1"/>
  <c r="AB58" i="2"/>
  <c r="AB58" i="2" a="1"/>
  <c r="AC58" i="2"/>
  <c r="AC58" i="2" a="1"/>
  <c r="AD58" i="2"/>
  <c r="AD58" i="2" a="1"/>
  <c r="AE58" i="2"/>
  <c r="AF58" i="2"/>
  <c r="AF58" i="2" a="1"/>
  <c r="AG58" i="2"/>
  <c r="C59" i="2"/>
  <c r="C59" i="2" a="1"/>
  <c r="D59" i="2"/>
  <c r="D59" i="2" a="1"/>
  <c r="E59" i="2"/>
  <c r="E59" i="2" a="1"/>
  <c r="F59" i="2"/>
  <c r="F59" i="2" a="1"/>
  <c r="G59" i="2"/>
  <c r="G59" i="2" a="1"/>
  <c r="H59" i="2"/>
  <c r="H59" i="2" a="1"/>
  <c r="I59" i="2"/>
  <c r="I59" i="2" a="1"/>
  <c r="J59" i="2"/>
  <c r="J59" i="2" a="1"/>
  <c r="K59" i="2"/>
  <c r="K59" i="2" a="1"/>
  <c r="L59" i="2"/>
  <c r="L59" i="2" a="1"/>
  <c r="M59" i="2"/>
  <c r="M59" i="2" a="1"/>
  <c r="N59" i="2"/>
  <c r="N59" i="2" a="1"/>
  <c r="O59" i="2"/>
  <c r="O59" i="2" a="1"/>
  <c r="P59" i="2"/>
  <c r="P59" i="2" a="1"/>
  <c r="Q59" i="2"/>
  <c r="Q59" i="2" a="1"/>
  <c r="R59" i="2"/>
  <c r="R59" i="2" a="1"/>
  <c r="S59" i="2"/>
  <c r="S59" i="2" a="1"/>
  <c r="AE59" i="2"/>
  <c r="AF59" i="2"/>
  <c r="AF59" i="2" a="1"/>
  <c r="AG59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C62" i="2"/>
  <c r="C62" i="2" a="1"/>
  <c r="D62" i="2"/>
  <c r="D62" i="2" a="1"/>
  <c r="E62" i="2"/>
  <c r="E62" i="2" a="1"/>
  <c r="F62" i="2"/>
  <c r="F62" i="2" a="1"/>
  <c r="G62" i="2"/>
  <c r="G62" i="2" a="1"/>
  <c r="H62" i="2"/>
  <c r="H62" i="2" a="1"/>
  <c r="I62" i="2"/>
  <c r="I62" i="2" a="1"/>
  <c r="J62" i="2"/>
  <c r="J62" i="2" a="1"/>
  <c r="K62" i="2"/>
  <c r="K62" i="2" a="1"/>
  <c r="L62" i="2"/>
  <c r="L62" i="2" a="1"/>
  <c r="M62" i="2"/>
  <c r="M62" i="2" a="1"/>
  <c r="N62" i="2"/>
  <c r="N62" i="2" a="1"/>
  <c r="O62" i="2"/>
  <c r="O62" i="2" a="1"/>
  <c r="P62" i="2"/>
  <c r="P62" i="2" a="1"/>
  <c r="Q62" i="2"/>
  <c r="Q62" i="2" a="1"/>
  <c r="R62" i="2"/>
  <c r="R62" i="2" a="1"/>
  <c r="S62" i="2"/>
  <c r="S62" i="2" a="1"/>
  <c r="T62" i="2"/>
  <c r="T62" i="2" a="1"/>
  <c r="U62" i="2"/>
  <c r="U62" i="2" a="1"/>
  <c r="V62" i="2"/>
  <c r="V62" i="2" a="1"/>
  <c r="W62" i="2"/>
  <c r="W62" i="2" a="1"/>
  <c r="X62" i="2"/>
  <c r="X62" i="2" a="1"/>
  <c r="Y62" i="2"/>
  <c r="Y62" i="2" a="1"/>
  <c r="Z62" i="2"/>
  <c r="Z62" i="2" a="1"/>
  <c r="AA62" i="2"/>
  <c r="AA62" i="2" a="1"/>
  <c r="AB62" i="2"/>
  <c r="AB62" i="2" a="1"/>
  <c r="AC62" i="2"/>
  <c r="AC62" i="2" a="1"/>
  <c r="AD62" i="2"/>
  <c r="AD62" i="2" a="1"/>
  <c r="AE62" i="2"/>
  <c r="AF62" i="2"/>
  <c r="AF62" i="2" a="1"/>
  <c r="AG62" i="2"/>
  <c r="C63" i="2"/>
  <c r="C63" i="2" a="1"/>
  <c r="D63" i="2"/>
  <c r="D63" i="2" a="1"/>
  <c r="E63" i="2"/>
  <c r="E63" i="2" a="1"/>
  <c r="F63" i="2"/>
  <c r="F63" i="2" a="1"/>
  <c r="G63" i="2"/>
  <c r="G63" i="2" a="1"/>
  <c r="H63" i="2"/>
  <c r="H63" i="2" a="1"/>
  <c r="I63" i="2"/>
  <c r="I63" i="2" a="1"/>
  <c r="J63" i="2"/>
  <c r="J63" i="2" a="1"/>
  <c r="K63" i="2"/>
  <c r="K63" i="2" a="1"/>
  <c r="L63" i="2"/>
  <c r="L63" i="2" a="1"/>
  <c r="M63" i="2"/>
  <c r="M63" i="2" a="1"/>
  <c r="N63" i="2"/>
  <c r="N63" i="2" a="1"/>
  <c r="O63" i="2"/>
  <c r="O63" i="2" a="1"/>
  <c r="P63" i="2"/>
  <c r="P63" i="2" a="1"/>
  <c r="Q63" i="2"/>
  <c r="Q63" i="2" a="1"/>
  <c r="R63" i="2"/>
  <c r="R63" i="2" a="1"/>
  <c r="S63" i="2"/>
  <c r="S63" i="2" a="1"/>
  <c r="T63" i="2"/>
  <c r="T63" i="2" a="1"/>
  <c r="U63" i="2"/>
  <c r="U63" i="2" a="1"/>
  <c r="V63" i="2"/>
  <c r="V63" i="2" a="1"/>
  <c r="W63" i="2"/>
  <c r="W63" i="2" a="1"/>
  <c r="X63" i="2"/>
  <c r="X63" i="2" a="1"/>
  <c r="Y63" i="2"/>
  <c r="Y63" i="2" a="1"/>
  <c r="Z63" i="2"/>
  <c r="Z63" i="2" a="1"/>
  <c r="AA63" i="2"/>
  <c r="AA63" i="2" a="1"/>
  <c r="AB63" i="2"/>
  <c r="AB63" i="2" a="1"/>
  <c r="AC63" i="2"/>
  <c r="AC63" i="2" a="1"/>
  <c r="AD63" i="2"/>
  <c r="AD63" i="2" a="1"/>
  <c r="AE63" i="2"/>
  <c r="AF63" i="2"/>
  <c r="AF63" i="2" a="1"/>
  <c r="AG63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C66" i="2"/>
  <c r="C66" i="2" a="1"/>
  <c r="D66" i="2"/>
  <c r="D66" i="2" a="1"/>
  <c r="E66" i="2"/>
  <c r="E66" i="2" a="1"/>
  <c r="F66" i="2"/>
  <c r="F66" i="2" a="1"/>
  <c r="G66" i="2"/>
  <c r="G66" i="2" a="1"/>
  <c r="H66" i="2"/>
  <c r="H66" i="2" a="1"/>
  <c r="I66" i="2"/>
  <c r="I66" i="2" a="1"/>
  <c r="J66" i="2"/>
  <c r="J66" i="2" a="1"/>
  <c r="K66" i="2"/>
  <c r="K66" i="2" a="1"/>
  <c r="L66" i="2"/>
  <c r="L66" i="2" a="1"/>
  <c r="M66" i="2"/>
  <c r="M66" i="2" a="1"/>
  <c r="N66" i="2"/>
  <c r="N66" i="2" a="1"/>
  <c r="O66" i="2"/>
  <c r="O66" i="2" a="1"/>
  <c r="P66" i="2"/>
  <c r="P66" i="2" a="1"/>
  <c r="Q66" i="2"/>
  <c r="Q66" i="2" a="1"/>
  <c r="R66" i="2"/>
  <c r="R66" i="2" a="1"/>
  <c r="S66" i="2"/>
  <c r="S66" i="2" a="1"/>
  <c r="T66" i="2"/>
  <c r="T66" i="2" a="1"/>
  <c r="U66" i="2"/>
  <c r="U66" i="2" a="1"/>
  <c r="V66" i="2"/>
  <c r="V66" i="2" a="1"/>
  <c r="W66" i="2"/>
  <c r="W66" i="2" a="1"/>
  <c r="X66" i="2"/>
  <c r="X66" i="2" a="1"/>
  <c r="Y66" i="2"/>
  <c r="Y66" i="2" a="1"/>
  <c r="Z66" i="2"/>
  <c r="Z66" i="2" a="1"/>
  <c r="AA66" i="2"/>
  <c r="AA66" i="2" a="1"/>
  <c r="AB66" i="2"/>
  <c r="AB66" i="2" a="1"/>
  <c r="AC66" i="2"/>
  <c r="AC66" i="2" a="1"/>
  <c r="AD66" i="2"/>
  <c r="AD66" i="2" a="1"/>
  <c r="AE66" i="2"/>
  <c r="AF66" i="2"/>
  <c r="AF66" i="2" a="1"/>
  <c r="AG66" i="2"/>
  <c r="C67" i="2"/>
  <c r="C67" i="2" a="1"/>
  <c r="D67" i="2"/>
  <c r="D67" i="2" a="1"/>
  <c r="E67" i="2"/>
  <c r="E67" i="2" a="1"/>
  <c r="F67" i="2"/>
  <c r="F67" i="2" a="1"/>
  <c r="G67" i="2"/>
  <c r="G67" i="2" a="1"/>
  <c r="H67" i="2"/>
  <c r="H67" i="2" a="1"/>
  <c r="I67" i="2"/>
  <c r="I67" i="2" a="1"/>
  <c r="J67" i="2"/>
  <c r="J67" i="2" a="1"/>
  <c r="K67" i="2"/>
  <c r="K67" i="2" a="1"/>
  <c r="L67" i="2"/>
  <c r="L67" i="2" a="1"/>
  <c r="M67" i="2"/>
  <c r="M67" i="2" a="1"/>
  <c r="N67" i="2"/>
  <c r="N67" i="2" a="1"/>
  <c r="O67" i="2"/>
  <c r="O67" i="2" a="1"/>
  <c r="P67" i="2"/>
  <c r="P67" i="2" a="1"/>
  <c r="Q67" i="2"/>
  <c r="Q67" i="2" a="1"/>
  <c r="R67" i="2"/>
  <c r="R67" i="2" a="1"/>
  <c r="S67" i="2"/>
  <c r="S67" i="2" a="1"/>
  <c r="T67" i="2"/>
  <c r="T67" i="2" a="1"/>
  <c r="U67" i="2"/>
  <c r="U67" i="2" a="1"/>
  <c r="V67" i="2"/>
  <c r="V67" i="2" a="1"/>
  <c r="W67" i="2"/>
  <c r="W67" i="2" a="1"/>
  <c r="X67" i="2"/>
  <c r="X67" i="2" a="1"/>
  <c r="Y67" i="2"/>
  <c r="Y67" i="2" a="1"/>
  <c r="Z67" i="2"/>
  <c r="Z67" i="2" a="1"/>
  <c r="AA67" i="2"/>
  <c r="AA67" i="2" a="1"/>
  <c r="AB67" i="2"/>
  <c r="AB67" i="2" a="1"/>
  <c r="AC67" i="2"/>
  <c r="AC67" i="2" a="1"/>
  <c r="AD67" i="2"/>
  <c r="AD67" i="2" a="1"/>
  <c r="AE67" i="2"/>
  <c r="AF67" i="2"/>
  <c r="AF67" i="2" a="1"/>
  <c r="AG67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T75" i="2"/>
  <c r="V75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C77" i="2"/>
  <c r="C77" i="2" a="1"/>
  <c r="D77" i="2"/>
  <c r="D77" i="2" a="1"/>
  <c r="E77" i="2"/>
  <c r="E77" i="2" a="1"/>
  <c r="F77" i="2"/>
  <c r="F77" i="2" a="1"/>
  <c r="G77" i="2"/>
  <c r="G77" i="2" a="1"/>
  <c r="H77" i="2"/>
  <c r="H77" i="2" a="1"/>
  <c r="I77" i="2"/>
  <c r="I77" i="2" a="1"/>
  <c r="J77" i="2"/>
  <c r="J77" i="2" a="1"/>
  <c r="K77" i="2"/>
  <c r="K77" i="2" a="1"/>
  <c r="L77" i="2"/>
  <c r="L77" i="2" a="1"/>
  <c r="M77" i="2"/>
  <c r="M77" i="2" a="1"/>
  <c r="N77" i="2"/>
  <c r="N77" i="2" a="1"/>
  <c r="O77" i="2"/>
  <c r="O77" i="2" a="1"/>
  <c r="P77" i="2"/>
  <c r="P77" i="2" a="1"/>
  <c r="Q77" i="2"/>
  <c r="Q77" i="2" a="1"/>
  <c r="R77" i="2"/>
  <c r="R77" i="2" a="1"/>
  <c r="S77" i="2"/>
  <c r="S77" i="2" a="1"/>
  <c r="T77" i="2"/>
  <c r="T77" i="2" a="1"/>
  <c r="U77" i="2"/>
  <c r="U77" i="2" a="1"/>
  <c r="V77" i="2"/>
  <c r="V77" i="2" a="1"/>
  <c r="W77" i="2"/>
  <c r="W77" i="2" a="1"/>
  <c r="X77" i="2"/>
  <c r="X77" i="2" a="1"/>
  <c r="Y77" i="2"/>
  <c r="Y77" i="2" a="1"/>
  <c r="Z77" i="2"/>
  <c r="Z77" i="2" a="1"/>
  <c r="AA77" i="2"/>
  <c r="AA77" i="2" a="1"/>
  <c r="AB77" i="2"/>
  <c r="AB77" i="2" a="1"/>
  <c r="AC77" i="2"/>
  <c r="AC77" i="2" a="1"/>
  <c r="AD77" i="2"/>
  <c r="AD77" i="2" a="1"/>
  <c r="AE77" i="2"/>
  <c r="C78" i="2"/>
  <c r="C78" i="2" a="1"/>
  <c r="D78" i="2"/>
  <c r="D78" i="2" a="1"/>
  <c r="E78" i="2"/>
  <c r="E78" i="2" a="1"/>
  <c r="F78" i="2"/>
  <c r="F78" i="2" a="1"/>
  <c r="G78" i="2"/>
  <c r="G78" i="2" a="1"/>
  <c r="H78" i="2"/>
  <c r="H78" i="2" a="1"/>
  <c r="I78" i="2"/>
  <c r="I78" i="2" a="1"/>
  <c r="J78" i="2"/>
  <c r="J78" i="2" a="1"/>
  <c r="K78" i="2"/>
  <c r="K78" i="2" a="1"/>
  <c r="L78" i="2"/>
  <c r="L78" i="2" a="1"/>
  <c r="M78" i="2"/>
  <c r="M78" i="2" a="1"/>
  <c r="N78" i="2"/>
  <c r="N78" i="2" a="1"/>
  <c r="O78" i="2"/>
  <c r="O78" i="2" a="1"/>
  <c r="P78" i="2"/>
  <c r="P78" i="2" a="1"/>
  <c r="Q78" i="2"/>
  <c r="Q78" i="2" a="1"/>
  <c r="R78" i="2"/>
  <c r="R78" i="2" a="1"/>
  <c r="S78" i="2"/>
  <c r="S78" i="2" a="1"/>
  <c r="T78" i="2"/>
  <c r="T78" i="2" a="1"/>
  <c r="U78" i="2"/>
  <c r="U78" i="2" a="1"/>
  <c r="V78" i="2"/>
  <c r="V78" i="2" a="1"/>
  <c r="W78" i="2"/>
  <c r="W78" i="2" a="1"/>
  <c r="X78" i="2"/>
  <c r="X78" i="2" a="1"/>
  <c r="Y78" i="2"/>
  <c r="Y78" i="2" a="1"/>
  <c r="Z78" i="2"/>
  <c r="Z78" i="2" a="1"/>
  <c r="AA78" i="2"/>
  <c r="AA78" i="2" a="1"/>
  <c r="AB78" i="2"/>
  <c r="AB78" i="2" a="1"/>
  <c r="AC78" i="2"/>
  <c r="AC78" i="2" a="1"/>
  <c r="AD78" i="2"/>
  <c r="AD78" i="2" a="1"/>
  <c r="AE78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C82" i="2"/>
  <c r="C82" i="2" a="1"/>
  <c r="D82" i="2"/>
  <c r="D82" i="2" a="1"/>
  <c r="E82" i="2"/>
  <c r="E82" i="2" a="1"/>
  <c r="F82" i="2"/>
  <c r="F82" i="2" a="1"/>
  <c r="G82" i="2"/>
  <c r="G82" i="2" a="1"/>
  <c r="H82" i="2"/>
  <c r="H82" i="2" a="1"/>
  <c r="I82" i="2"/>
  <c r="I82" i="2" a="1"/>
  <c r="J82" i="2"/>
  <c r="J82" i="2" a="1"/>
  <c r="K82" i="2"/>
  <c r="K82" i="2" a="1"/>
  <c r="L82" i="2"/>
  <c r="L82" i="2" a="1"/>
  <c r="M82" i="2"/>
  <c r="M82" i="2" a="1"/>
  <c r="N82" i="2"/>
  <c r="N82" i="2" a="1"/>
  <c r="O82" i="2"/>
  <c r="O82" i="2" a="1"/>
  <c r="P82" i="2"/>
  <c r="P82" i="2" a="1"/>
  <c r="Q82" i="2"/>
  <c r="Q82" i="2" a="1"/>
  <c r="R82" i="2"/>
  <c r="R82" i="2" a="1"/>
  <c r="S82" i="2"/>
  <c r="S82" i="2" a="1"/>
  <c r="T82" i="2"/>
  <c r="T82" i="2" a="1"/>
  <c r="U82" i="2"/>
  <c r="U82" i="2" a="1"/>
  <c r="V82" i="2"/>
  <c r="W82" i="2"/>
  <c r="W82" i="2" a="1"/>
  <c r="X82" i="2"/>
  <c r="X82" i="2" a="1"/>
  <c r="Y82" i="2"/>
  <c r="Y82" i="2" a="1"/>
  <c r="Z82" i="2"/>
  <c r="Z82" i="2" a="1"/>
  <c r="AA82" i="2"/>
  <c r="AA82" i="2" a="1"/>
  <c r="AB82" i="2"/>
  <c r="AB82" i="2" a="1"/>
  <c r="AC82" i="2"/>
  <c r="AC82" i="2" a="1"/>
  <c r="AD82" i="2"/>
  <c r="AD82" i="2" a="1"/>
  <c r="AE82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U84" i="2"/>
  <c r="A6" i="1"/>
  <c r="C9" i="1"/>
  <c r="C9" i="1" a="1"/>
  <c r="D9" i="1"/>
  <c r="D9" i="1" a="1"/>
  <c r="E9" i="1"/>
  <c r="E9" i="1" a="1"/>
  <c r="F9" i="1"/>
  <c r="G9" i="1"/>
  <c r="G9" i="1" a="1"/>
  <c r="H9" i="1"/>
  <c r="H9" i="1" a="1"/>
  <c r="I9" i="1"/>
  <c r="I9" i="1" a="1"/>
  <c r="J9" i="1"/>
  <c r="J9" i="1" a="1"/>
  <c r="K9" i="1"/>
  <c r="K9" i="1" a="1"/>
  <c r="L9" i="1"/>
  <c r="L9" i="1" a="1"/>
  <c r="M9" i="1"/>
  <c r="M9" i="1" a="1"/>
  <c r="N9" i="1"/>
  <c r="O9" i="1"/>
  <c r="O9" i="1" a="1"/>
  <c r="P9" i="1"/>
  <c r="P9" i="1" a="1"/>
  <c r="Q9" i="1"/>
  <c r="Q9" i="1" a="1"/>
  <c r="R9" i="1"/>
  <c r="R9" i="1" a="1"/>
  <c r="S9" i="1"/>
  <c r="W9" i="1"/>
  <c r="C10" i="1"/>
  <c r="C10" i="1" a="1"/>
  <c r="D10" i="1"/>
  <c r="D10" i="1" a="1"/>
  <c r="E10" i="1"/>
  <c r="E10" i="1" a="1"/>
  <c r="F10" i="1"/>
  <c r="G10" i="1"/>
  <c r="G10" i="1" a="1"/>
  <c r="H10" i="1"/>
  <c r="H10" i="1" a="1"/>
  <c r="I10" i="1"/>
  <c r="I10" i="1" a="1"/>
  <c r="J10" i="1"/>
  <c r="J10" i="1" a="1"/>
  <c r="K10" i="1"/>
  <c r="K10" i="1" a="1"/>
  <c r="L10" i="1"/>
  <c r="L10" i="1" a="1"/>
  <c r="M10" i="1"/>
  <c r="M10" i="1" a="1"/>
  <c r="N10" i="1"/>
  <c r="O10" i="1"/>
  <c r="O10" i="1" a="1"/>
  <c r="P10" i="1"/>
  <c r="P10" i="1" a="1"/>
  <c r="Q10" i="1"/>
  <c r="Q10" i="1" a="1"/>
  <c r="R10" i="1"/>
  <c r="R10" i="1" a="1"/>
  <c r="S10" i="1"/>
  <c r="W10" i="1"/>
  <c r="C11" i="1"/>
  <c r="C11" i="1" a="1"/>
  <c r="D11" i="1"/>
  <c r="D11" i="1" a="1"/>
  <c r="E11" i="1"/>
  <c r="E11" i="1" a="1"/>
  <c r="F11" i="1"/>
  <c r="G11" i="1"/>
  <c r="G11" i="1" a="1"/>
  <c r="H11" i="1"/>
  <c r="H11" i="1" a="1"/>
  <c r="I11" i="1"/>
  <c r="I11" i="1" a="1"/>
  <c r="J11" i="1"/>
  <c r="J11" i="1" a="1"/>
  <c r="K11" i="1"/>
  <c r="K11" i="1" a="1"/>
  <c r="L11" i="1"/>
  <c r="L11" i="1" a="1"/>
  <c r="M11" i="1"/>
  <c r="M11" i="1" a="1"/>
  <c r="N11" i="1"/>
  <c r="O11" i="1"/>
  <c r="O11" i="1" a="1"/>
  <c r="P11" i="1"/>
  <c r="P11" i="1" a="1"/>
  <c r="Q11" i="1"/>
  <c r="Q11" i="1" a="1"/>
  <c r="R11" i="1"/>
  <c r="R11" i="1" a="1"/>
  <c r="S11" i="1"/>
  <c r="W11" i="1"/>
  <c r="C12" i="1"/>
  <c r="C12" i="1" a="1"/>
  <c r="D12" i="1"/>
  <c r="D12" i="1" a="1"/>
  <c r="E12" i="1"/>
  <c r="E12" i="1" a="1"/>
  <c r="F12" i="1"/>
  <c r="G12" i="1"/>
  <c r="G12" i="1" a="1"/>
  <c r="H12" i="1"/>
  <c r="H12" i="1" a="1"/>
  <c r="I12" i="1"/>
  <c r="I12" i="1" a="1"/>
  <c r="J12" i="1"/>
  <c r="J12" i="1" a="1"/>
  <c r="K12" i="1"/>
  <c r="K12" i="1" a="1"/>
  <c r="L12" i="1"/>
  <c r="L12" i="1" a="1"/>
  <c r="M12" i="1"/>
  <c r="M12" i="1" a="1"/>
  <c r="N12" i="1"/>
  <c r="O12" i="1"/>
  <c r="O12" i="1" a="1"/>
  <c r="P12" i="1"/>
  <c r="P12" i="1" a="1"/>
  <c r="Q12" i="1"/>
  <c r="Q12" i="1" a="1"/>
  <c r="R12" i="1"/>
  <c r="R12" i="1" a="1"/>
  <c r="S12" i="1"/>
  <c r="W12" i="1"/>
  <c r="C13" i="1"/>
  <c r="C13" i="1" a="1"/>
  <c r="D13" i="1"/>
  <c r="D13" i="1" a="1"/>
  <c r="E13" i="1"/>
  <c r="E13" i="1" a="1"/>
  <c r="F13" i="1"/>
  <c r="G13" i="1"/>
  <c r="G13" i="1" a="1"/>
  <c r="H13" i="1"/>
  <c r="H13" i="1" a="1"/>
  <c r="I13" i="1"/>
  <c r="I13" i="1" a="1"/>
  <c r="J13" i="1"/>
  <c r="J13" i="1" a="1"/>
  <c r="K13" i="1"/>
  <c r="K13" i="1" a="1"/>
  <c r="L13" i="1"/>
  <c r="L13" i="1" a="1"/>
  <c r="M13" i="1"/>
  <c r="M13" i="1" a="1"/>
  <c r="N13" i="1"/>
  <c r="O13" i="1"/>
  <c r="O13" i="1" a="1"/>
  <c r="P13" i="1"/>
  <c r="P13" i="1" a="1"/>
  <c r="Q13" i="1"/>
  <c r="Q13" i="1" a="1"/>
  <c r="R13" i="1"/>
  <c r="R13" i="1" a="1"/>
  <c r="S13" i="1"/>
  <c r="W13" i="1"/>
  <c r="C14" i="1"/>
  <c r="C14" i="1" a="1"/>
  <c r="D14" i="1"/>
  <c r="D14" i="1" a="1"/>
  <c r="E14" i="1"/>
  <c r="E14" i="1" a="1"/>
  <c r="F14" i="1"/>
  <c r="G14" i="1"/>
  <c r="G14" i="1" a="1"/>
  <c r="H14" i="1"/>
  <c r="H14" i="1" a="1"/>
  <c r="I14" i="1"/>
  <c r="I14" i="1" a="1"/>
  <c r="J14" i="1"/>
  <c r="J14" i="1" a="1"/>
  <c r="K14" i="1"/>
  <c r="K14" i="1" a="1"/>
  <c r="L14" i="1"/>
  <c r="L14" i="1" a="1"/>
  <c r="M14" i="1"/>
  <c r="M14" i="1" a="1"/>
  <c r="N14" i="1"/>
  <c r="O14" i="1"/>
  <c r="O14" i="1" a="1"/>
  <c r="P14" i="1"/>
  <c r="P14" i="1" a="1"/>
  <c r="Q14" i="1"/>
  <c r="Q14" i="1" a="1"/>
  <c r="R14" i="1"/>
  <c r="R14" i="1" a="1"/>
  <c r="S14" i="1"/>
  <c r="W14" i="1"/>
  <c r="C15" i="1"/>
  <c r="C15" i="1" a="1"/>
  <c r="D15" i="1"/>
  <c r="D15" i="1" a="1"/>
  <c r="E15" i="1"/>
  <c r="E15" i="1" a="1"/>
  <c r="F15" i="1"/>
  <c r="G15" i="1"/>
  <c r="G15" i="1" a="1"/>
  <c r="H15" i="1"/>
  <c r="H15" i="1" a="1"/>
  <c r="I15" i="1"/>
  <c r="I15" i="1" a="1"/>
  <c r="J15" i="1"/>
  <c r="J15" i="1" a="1"/>
  <c r="K15" i="1"/>
  <c r="K15" i="1" a="1"/>
  <c r="L15" i="1"/>
  <c r="L15" i="1" a="1"/>
  <c r="M15" i="1"/>
  <c r="M15" i="1" a="1"/>
  <c r="N15" i="1"/>
  <c r="O15" i="1"/>
  <c r="O15" i="1" a="1"/>
  <c r="P15" i="1"/>
  <c r="P15" i="1" a="1"/>
  <c r="Q15" i="1"/>
  <c r="Q15" i="1" a="1"/>
  <c r="R15" i="1"/>
  <c r="R15" i="1" a="1"/>
  <c r="S15" i="1"/>
  <c r="W15" i="1"/>
  <c r="C16" i="1"/>
  <c r="C16" i="1" a="1"/>
  <c r="D16" i="1"/>
  <c r="D16" i="1" a="1"/>
  <c r="E16" i="1"/>
  <c r="E16" i="1" a="1"/>
  <c r="F16" i="1"/>
  <c r="G16" i="1"/>
  <c r="G16" i="1" a="1"/>
  <c r="H16" i="1"/>
  <c r="H16" i="1" a="1"/>
  <c r="I16" i="1"/>
  <c r="I16" i="1" a="1"/>
  <c r="J16" i="1"/>
  <c r="J16" i="1" a="1"/>
  <c r="K16" i="1"/>
  <c r="K16" i="1" a="1"/>
  <c r="L16" i="1"/>
  <c r="L16" i="1" a="1"/>
  <c r="M16" i="1"/>
  <c r="M16" i="1" a="1"/>
  <c r="N16" i="1"/>
  <c r="O16" i="1"/>
  <c r="O16" i="1" a="1"/>
  <c r="P16" i="1"/>
  <c r="P16" i="1" a="1"/>
  <c r="Q16" i="1"/>
  <c r="Q16" i="1" a="1"/>
  <c r="R16" i="1"/>
  <c r="R16" i="1" a="1"/>
  <c r="S16" i="1"/>
  <c r="W16" i="1"/>
  <c r="C17" i="1"/>
  <c r="C17" i="1" a="1"/>
  <c r="D17" i="1"/>
  <c r="D17" i="1" a="1"/>
  <c r="E17" i="1"/>
  <c r="E17" i="1" a="1"/>
  <c r="F17" i="1"/>
  <c r="G17" i="1"/>
  <c r="G17" i="1" a="1"/>
  <c r="H17" i="1"/>
  <c r="H17" i="1" a="1"/>
  <c r="I17" i="1"/>
  <c r="I17" i="1" a="1"/>
  <c r="J17" i="1"/>
  <c r="J17" i="1" a="1"/>
  <c r="K17" i="1"/>
  <c r="K17" i="1" a="1"/>
  <c r="L17" i="1"/>
  <c r="L17" i="1" a="1"/>
  <c r="M17" i="1"/>
  <c r="M17" i="1" a="1"/>
  <c r="N17" i="1"/>
  <c r="O17" i="1"/>
  <c r="O17" i="1" a="1"/>
  <c r="P17" i="1"/>
  <c r="P17" i="1" a="1"/>
  <c r="Q17" i="1"/>
  <c r="Q17" i="1" a="1"/>
  <c r="R17" i="1"/>
  <c r="R17" i="1" a="1"/>
  <c r="S17" i="1"/>
  <c r="W17" i="1"/>
  <c r="C18" i="1"/>
  <c r="C18" i="1" a="1"/>
  <c r="D18" i="1"/>
  <c r="D18" i="1" a="1"/>
  <c r="E18" i="1"/>
  <c r="E18" i="1" a="1"/>
  <c r="F18" i="1"/>
  <c r="G18" i="1"/>
  <c r="G18" i="1" a="1"/>
  <c r="H18" i="1"/>
  <c r="H18" i="1" a="1"/>
  <c r="I18" i="1"/>
  <c r="I18" i="1" a="1"/>
  <c r="J18" i="1"/>
  <c r="J18" i="1" a="1"/>
  <c r="K18" i="1"/>
  <c r="K18" i="1" a="1"/>
  <c r="L18" i="1"/>
  <c r="L18" i="1" a="1"/>
  <c r="M18" i="1"/>
  <c r="M18" i="1" a="1"/>
  <c r="N18" i="1"/>
  <c r="O18" i="1"/>
  <c r="O18" i="1" a="1"/>
  <c r="P18" i="1"/>
  <c r="P18" i="1" a="1"/>
  <c r="Q18" i="1"/>
  <c r="Q18" i="1" a="1"/>
  <c r="R18" i="1"/>
  <c r="R18" i="1" a="1"/>
  <c r="S18" i="1"/>
  <c r="W18" i="1"/>
  <c r="C19" i="1"/>
  <c r="C19" i="1" a="1"/>
  <c r="D19" i="1"/>
  <c r="D19" i="1" a="1"/>
  <c r="E19" i="1"/>
  <c r="E19" i="1" a="1"/>
  <c r="F19" i="1"/>
  <c r="G19" i="1"/>
  <c r="G19" i="1" a="1"/>
  <c r="H19" i="1"/>
  <c r="H19" i="1" a="1"/>
  <c r="I19" i="1"/>
  <c r="I19" i="1" a="1"/>
  <c r="J19" i="1"/>
  <c r="J19" i="1" a="1"/>
  <c r="K19" i="1"/>
  <c r="K19" i="1" a="1"/>
  <c r="L19" i="1"/>
  <c r="L19" i="1" a="1"/>
  <c r="M19" i="1"/>
  <c r="M19" i="1" a="1"/>
  <c r="N19" i="1"/>
  <c r="O19" i="1"/>
  <c r="O19" i="1" a="1"/>
  <c r="P19" i="1"/>
  <c r="P19" i="1" a="1"/>
  <c r="Q19" i="1"/>
  <c r="Q19" i="1" a="1"/>
  <c r="R19" i="1"/>
  <c r="R19" i="1" a="1"/>
  <c r="S19" i="1"/>
  <c r="W19" i="1"/>
  <c r="C20" i="1"/>
  <c r="C20" i="1" a="1"/>
  <c r="D20" i="1"/>
  <c r="D20" i="1" a="1"/>
  <c r="E20" i="1"/>
  <c r="E20" i="1" a="1"/>
  <c r="F20" i="1"/>
  <c r="G20" i="1"/>
  <c r="G20" i="1" a="1"/>
  <c r="H20" i="1"/>
  <c r="H20" i="1" a="1"/>
  <c r="I20" i="1"/>
  <c r="I20" i="1" a="1"/>
  <c r="J20" i="1"/>
  <c r="J20" i="1" a="1"/>
  <c r="K20" i="1"/>
  <c r="K20" i="1" a="1"/>
  <c r="L20" i="1"/>
  <c r="L20" i="1" a="1"/>
  <c r="M20" i="1"/>
  <c r="M20" i="1" a="1"/>
  <c r="N20" i="1"/>
  <c r="O20" i="1"/>
  <c r="O20" i="1" a="1"/>
  <c r="P20" i="1"/>
  <c r="P20" i="1" a="1"/>
  <c r="Q20" i="1"/>
  <c r="Q20" i="1" a="1"/>
  <c r="R20" i="1"/>
  <c r="R20" i="1" a="1"/>
  <c r="S20" i="1"/>
  <c r="W20" i="1"/>
  <c r="C21" i="1"/>
  <c r="C21" i="1" a="1"/>
  <c r="D21" i="1"/>
  <c r="D21" i="1" a="1"/>
  <c r="E21" i="1"/>
  <c r="E21" i="1" a="1"/>
  <c r="F21" i="1"/>
  <c r="G21" i="1"/>
  <c r="G21" i="1" a="1"/>
  <c r="H21" i="1"/>
  <c r="H21" i="1" a="1"/>
  <c r="I21" i="1"/>
  <c r="I21" i="1" a="1"/>
  <c r="J21" i="1"/>
  <c r="J21" i="1" a="1"/>
  <c r="K21" i="1"/>
  <c r="K21" i="1" a="1"/>
  <c r="L21" i="1"/>
  <c r="L21" i="1" a="1"/>
  <c r="M21" i="1"/>
  <c r="M21" i="1" a="1"/>
  <c r="N21" i="1"/>
  <c r="O21" i="1"/>
  <c r="O21" i="1" a="1"/>
  <c r="P21" i="1"/>
  <c r="P21" i="1" a="1"/>
  <c r="Q21" i="1"/>
  <c r="Q21" i="1" a="1"/>
  <c r="R21" i="1"/>
  <c r="R21" i="1" a="1"/>
  <c r="S21" i="1"/>
  <c r="W21" i="1"/>
  <c r="C22" i="1"/>
  <c r="C22" i="1" a="1"/>
  <c r="D22" i="1"/>
  <c r="D22" i="1" a="1"/>
  <c r="E22" i="1"/>
  <c r="E22" i="1" a="1"/>
  <c r="F22" i="1"/>
  <c r="G22" i="1"/>
  <c r="G22" i="1" a="1"/>
  <c r="H22" i="1"/>
  <c r="H22" i="1" a="1"/>
  <c r="I22" i="1"/>
  <c r="I22" i="1" a="1"/>
  <c r="J22" i="1"/>
  <c r="J22" i="1" a="1"/>
  <c r="K22" i="1"/>
  <c r="K22" i="1" a="1"/>
  <c r="L22" i="1"/>
  <c r="L22" i="1" a="1"/>
  <c r="M22" i="1"/>
  <c r="M22" i="1" a="1"/>
  <c r="N22" i="1"/>
  <c r="O22" i="1"/>
  <c r="O22" i="1" a="1"/>
  <c r="P22" i="1"/>
  <c r="P22" i="1" a="1"/>
  <c r="Q22" i="1"/>
  <c r="Q22" i="1" a="1"/>
  <c r="R22" i="1"/>
  <c r="R22" i="1" a="1"/>
  <c r="S22" i="1"/>
  <c r="W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W23" i="1"/>
  <c r="C25" i="1"/>
  <c r="C25" i="1" a="1"/>
  <c r="D25" i="1"/>
  <c r="D25" i="1" a="1"/>
  <c r="E25" i="1"/>
  <c r="E25" i="1" a="1"/>
  <c r="F25" i="1"/>
  <c r="G25" i="1"/>
  <c r="G25" i="1" a="1"/>
  <c r="H25" i="1"/>
  <c r="H25" i="1" a="1"/>
  <c r="I25" i="1"/>
  <c r="I25" i="1" a="1"/>
  <c r="J25" i="1"/>
  <c r="J25" i="1" a="1"/>
  <c r="K25" i="1"/>
  <c r="K25" i="1" a="1"/>
  <c r="L25" i="1"/>
  <c r="L25" i="1" a="1"/>
  <c r="M25" i="1"/>
  <c r="M25" i="1" a="1"/>
  <c r="N25" i="1"/>
  <c r="O25" i="1"/>
  <c r="O25" i="1" a="1"/>
  <c r="P25" i="1"/>
  <c r="P25" i="1" a="1"/>
  <c r="Q25" i="1"/>
  <c r="Q25" i="1" a="1"/>
  <c r="R25" i="1"/>
  <c r="R25" i="1" a="1"/>
  <c r="S25" i="1"/>
  <c r="W25" i="1"/>
  <c r="C26" i="1"/>
  <c r="C26" i="1" a="1"/>
  <c r="D26" i="1"/>
  <c r="D26" i="1" a="1"/>
  <c r="E26" i="1"/>
  <c r="E26" i="1" a="1"/>
  <c r="F26" i="1"/>
  <c r="G26" i="1"/>
  <c r="G26" i="1" a="1"/>
  <c r="H26" i="1"/>
  <c r="H26" i="1" a="1"/>
  <c r="I26" i="1"/>
  <c r="I26" i="1" a="1"/>
  <c r="J26" i="1"/>
  <c r="J26" i="1" a="1"/>
  <c r="K26" i="1"/>
  <c r="K26" i="1" a="1"/>
  <c r="L26" i="1"/>
  <c r="L26" i="1" a="1"/>
  <c r="M26" i="1"/>
  <c r="M26" i="1" a="1"/>
  <c r="N26" i="1"/>
  <c r="O26" i="1"/>
  <c r="O26" i="1" a="1"/>
  <c r="P26" i="1"/>
  <c r="P26" i="1" a="1"/>
  <c r="Q26" i="1"/>
  <c r="Q26" i="1" a="1"/>
  <c r="R26" i="1"/>
  <c r="R26" i="1" a="1"/>
  <c r="S26" i="1"/>
  <c r="W26" i="1"/>
  <c r="C28" i="1"/>
  <c r="C28" i="1" a="1"/>
  <c r="D28" i="1"/>
  <c r="D28" i="1" a="1"/>
  <c r="E28" i="1"/>
  <c r="E28" i="1" a="1"/>
  <c r="F28" i="1"/>
  <c r="G28" i="1"/>
  <c r="G28" i="1" a="1"/>
  <c r="H28" i="1"/>
  <c r="H28" i="1" a="1"/>
  <c r="I28" i="1"/>
  <c r="I28" i="1" a="1"/>
  <c r="J28" i="1"/>
  <c r="J28" i="1" a="1"/>
  <c r="K28" i="1"/>
  <c r="K28" i="1" a="1"/>
  <c r="L28" i="1"/>
  <c r="L28" i="1" a="1"/>
  <c r="M28" i="1"/>
  <c r="M28" i="1" a="1"/>
  <c r="N28" i="1"/>
  <c r="O28" i="1"/>
  <c r="O28" i="1" a="1"/>
  <c r="P28" i="1"/>
  <c r="P28" i="1" a="1"/>
  <c r="Q28" i="1"/>
  <c r="Q28" i="1" a="1"/>
  <c r="R28" i="1"/>
  <c r="R28" i="1" a="1"/>
  <c r="S28" i="1"/>
  <c r="W28" i="1"/>
  <c r="C29" i="1"/>
  <c r="C29" i="1" a="1"/>
  <c r="D29" i="1"/>
  <c r="D29" i="1" a="1"/>
  <c r="E29" i="1"/>
  <c r="E29" i="1" a="1"/>
  <c r="F29" i="1"/>
  <c r="G29" i="1"/>
  <c r="G29" i="1" a="1"/>
  <c r="H29" i="1"/>
  <c r="H29" i="1" a="1"/>
  <c r="I29" i="1"/>
  <c r="I29" i="1" a="1"/>
  <c r="J29" i="1"/>
  <c r="J29" i="1" a="1"/>
  <c r="K29" i="1"/>
  <c r="K29" i="1" a="1"/>
  <c r="L29" i="1"/>
  <c r="L29" i="1" a="1"/>
  <c r="M29" i="1"/>
  <c r="M29" i="1" a="1"/>
  <c r="N29" i="1"/>
  <c r="O29" i="1"/>
  <c r="O29" i="1" a="1"/>
  <c r="P29" i="1"/>
  <c r="P29" i="1" a="1"/>
  <c r="Q29" i="1"/>
  <c r="Q29" i="1" a="1"/>
  <c r="R29" i="1"/>
  <c r="R29" i="1" a="1"/>
  <c r="S29" i="1"/>
  <c r="W29" i="1"/>
  <c r="C30" i="1"/>
  <c r="C30" i="1" a="1"/>
  <c r="D30" i="1"/>
  <c r="D30" i="1" a="1"/>
  <c r="E30" i="1"/>
  <c r="E30" i="1" a="1"/>
  <c r="F30" i="1"/>
  <c r="G30" i="1"/>
  <c r="G30" i="1" a="1"/>
  <c r="H30" i="1"/>
  <c r="H30" i="1" a="1"/>
  <c r="I30" i="1"/>
  <c r="I30" i="1" a="1"/>
  <c r="J30" i="1"/>
  <c r="J30" i="1" a="1"/>
  <c r="K30" i="1"/>
  <c r="K30" i="1" a="1"/>
  <c r="L30" i="1"/>
  <c r="L30" i="1" a="1"/>
  <c r="M30" i="1"/>
  <c r="M30" i="1" a="1"/>
  <c r="N30" i="1"/>
  <c r="O30" i="1"/>
  <c r="O30" i="1" a="1"/>
  <c r="P30" i="1"/>
  <c r="P30" i="1" a="1"/>
  <c r="Q30" i="1"/>
  <c r="Q30" i="1" a="1"/>
  <c r="R30" i="1"/>
  <c r="R30" i="1" a="1"/>
  <c r="S30" i="1"/>
  <c r="W30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W32" i="1"/>
  <c r="C34" i="1"/>
  <c r="C34" i="1" a="1"/>
  <c r="D34" i="1"/>
  <c r="D34" i="1" a="1"/>
  <c r="E34" i="1"/>
  <c r="E34" i="1" a="1"/>
  <c r="F34" i="1"/>
  <c r="G34" i="1"/>
  <c r="G34" i="1" a="1"/>
  <c r="H34" i="1"/>
  <c r="H34" i="1" a="1"/>
  <c r="I34" i="1"/>
  <c r="I34" i="1" a="1"/>
  <c r="J34" i="1"/>
  <c r="J34" i="1" a="1"/>
  <c r="K34" i="1"/>
  <c r="K34" i="1" a="1"/>
  <c r="L34" i="1"/>
  <c r="L34" i="1" a="1"/>
  <c r="M34" i="1"/>
  <c r="M34" i="1" a="1"/>
  <c r="N34" i="1"/>
  <c r="O34" i="1"/>
  <c r="O34" i="1" a="1"/>
  <c r="P34" i="1"/>
  <c r="P34" i="1" a="1"/>
  <c r="Q34" i="1"/>
  <c r="Q34" i="1" a="1"/>
  <c r="R34" i="1"/>
  <c r="R34" i="1" a="1"/>
  <c r="S34" i="1"/>
  <c r="W34" i="1"/>
  <c r="C35" i="1"/>
  <c r="C35" i="1" a="1"/>
  <c r="D35" i="1"/>
  <c r="D35" i="1" a="1"/>
  <c r="E35" i="1"/>
  <c r="E35" i="1" a="1"/>
  <c r="F35" i="1"/>
  <c r="G35" i="1"/>
  <c r="G35" i="1" a="1"/>
  <c r="H35" i="1"/>
  <c r="H35" i="1" a="1"/>
  <c r="I35" i="1"/>
  <c r="I35" i="1" a="1"/>
  <c r="J35" i="1"/>
  <c r="J35" i="1" a="1"/>
  <c r="K35" i="1"/>
  <c r="K35" i="1" a="1"/>
  <c r="L35" i="1"/>
  <c r="L35" i="1" a="1"/>
  <c r="M35" i="1"/>
  <c r="M35" i="1" a="1"/>
  <c r="N35" i="1"/>
  <c r="O35" i="1"/>
  <c r="O35" i="1" a="1"/>
  <c r="P35" i="1"/>
  <c r="P35" i="1" a="1"/>
  <c r="Q35" i="1"/>
  <c r="Q35" i="1" a="1"/>
  <c r="R35" i="1"/>
  <c r="R35" i="1" a="1"/>
  <c r="S35" i="1"/>
  <c r="W35" i="1"/>
  <c r="C36" i="1"/>
  <c r="C36" i="1" a="1"/>
  <c r="D36" i="1"/>
  <c r="D36" i="1" a="1"/>
  <c r="E36" i="1"/>
  <c r="E36" i="1" a="1"/>
  <c r="F36" i="1"/>
  <c r="G36" i="1"/>
  <c r="G36" i="1" a="1"/>
  <c r="H36" i="1"/>
  <c r="H36" i="1" a="1"/>
  <c r="I36" i="1"/>
  <c r="I36" i="1" a="1"/>
  <c r="J36" i="1"/>
  <c r="J36" i="1" a="1"/>
  <c r="K36" i="1"/>
  <c r="K36" i="1" a="1"/>
  <c r="L36" i="1"/>
  <c r="L36" i="1" a="1"/>
  <c r="M36" i="1"/>
  <c r="M36" i="1" a="1"/>
  <c r="N36" i="1"/>
  <c r="O36" i="1"/>
  <c r="O36" i="1" a="1"/>
  <c r="P36" i="1"/>
  <c r="P36" i="1" a="1"/>
  <c r="Q36" i="1"/>
  <c r="Q36" i="1" a="1"/>
  <c r="R36" i="1"/>
  <c r="R36" i="1" a="1"/>
  <c r="S36" i="1"/>
  <c r="W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W37" i="1"/>
  <c r="C39" i="1"/>
  <c r="C39" i="1" a="1"/>
  <c r="D39" i="1"/>
  <c r="D39" i="1" a="1"/>
  <c r="E39" i="1"/>
  <c r="E39" i="1" a="1"/>
  <c r="F39" i="1"/>
  <c r="G39" i="1"/>
  <c r="G39" i="1" a="1"/>
  <c r="H39" i="1"/>
  <c r="H39" i="1" a="1"/>
  <c r="I39" i="1"/>
  <c r="I39" i="1" a="1"/>
  <c r="J39" i="1"/>
  <c r="J39" i="1" a="1"/>
  <c r="K39" i="1"/>
  <c r="K39" i="1" a="1"/>
  <c r="L39" i="1"/>
  <c r="L39" i="1" a="1"/>
  <c r="M39" i="1"/>
  <c r="M39" i="1" a="1"/>
  <c r="N39" i="1"/>
  <c r="O39" i="1"/>
  <c r="O39" i="1" a="1"/>
  <c r="P39" i="1"/>
  <c r="P39" i="1" a="1"/>
  <c r="Q39" i="1"/>
  <c r="Q39" i="1" a="1"/>
  <c r="R39" i="1"/>
  <c r="R39" i="1" a="1"/>
  <c r="S39" i="1"/>
  <c r="W39" i="1"/>
  <c r="C41" i="1"/>
  <c r="C41" i="1" a="1"/>
  <c r="D41" i="1"/>
  <c r="D41" i="1" a="1"/>
  <c r="E41" i="1"/>
  <c r="E41" i="1" a="1"/>
  <c r="F41" i="1"/>
  <c r="G41" i="1"/>
  <c r="G41" i="1" a="1"/>
  <c r="H41" i="1"/>
  <c r="H41" i="1" a="1"/>
  <c r="I41" i="1"/>
  <c r="I41" i="1" a="1"/>
  <c r="J41" i="1"/>
  <c r="J41" i="1" a="1"/>
  <c r="K41" i="1"/>
  <c r="K41" i="1" a="1"/>
  <c r="L41" i="1"/>
  <c r="L41" i="1" a="1"/>
  <c r="M41" i="1"/>
  <c r="M41" i="1" a="1"/>
  <c r="N41" i="1"/>
  <c r="O41" i="1"/>
  <c r="O41" i="1" a="1"/>
  <c r="P41" i="1"/>
  <c r="P41" i="1" a="1"/>
  <c r="Q41" i="1"/>
  <c r="Q41" i="1" a="1"/>
  <c r="R41" i="1"/>
  <c r="R41" i="1" a="1"/>
  <c r="S41" i="1"/>
  <c r="W41" i="1"/>
  <c r="C42" i="1"/>
  <c r="C42" i="1" a="1"/>
  <c r="D42" i="1"/>
  <c r="D42" i="1" a="1"/>
  <c r="E42" i="1"/>
  <c r="E42" i="1" a="1"/>
  <c r="F42" i="1"/>
  <c r="G42" i="1"/>
  <c r="G42" i="1" a="1"/>
  <c r="H42" i="1"/>
  <c r="H42" i="1" a="1"/>
  <c r="I42" i="1"/>
  <c r="I42" i="1" a="1"/>
  <c r="J42" i="1"/>
  <c r="J42" i="1" a="1"/>
  <c r="K42" i="1"/>
  <c r="K42" i="1" a="1"/>
  <c r="L42" i="1"/>
  <c r="L42" i="1" a="1"/>
  <c r="M42" i="1"/>
  <c r="M42" i="1" a="1"/>
  <c r="N42" i="1"/>
  <c r="O42" i="1"/>
  <c r="O42" i="1" a="1"/>
  <c r="P42" i="1"/>
  <c r="P42" i="1" a="1"/>
  <c r="Q42" i="1"/>
  <c r="Q42" i="1" a="1"/>
  <c r="R42" i="1"/>
  <c r="R42" i="1" a="1"/>
  <c r="S42" i="1"/>
  <c r="W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W43" i="1"/>
  <c r="C45" i="1"/>
  <c r="C45" i="1" a="1"/>
  <c r="D45" i="1"/>
  <c r="D45" i="1" a="1"/>
  <c r="E45" i="1"/>
  <c r="E45" i="1" a="1"/>
  <c r="F45" i="1"/>
  <c r="G45" i="1"/>
  <c r="G45" i="1" a="1"/>
  <c r="H45" i="1"/>
  <c r="H45" i="1" a="1"/>
  <c r="I45" i="1"/>
  <c r="I45" i="1" a="1"/>
  <c r="J45" i="1"/>
  <c r="J45" i="1" a="1"/>
  <c r="K45" i="1"/>
  <c r="K45" i="1" a="1"/>
  <c r="L45" i="1"/>
  <c r="L45" i="1" a="1"/>
  <c r="M45" i="1"/>
  <c r="M45" i="1" a="1"/>
  <c r="N45" i="1"/>
  <c r="O45" i="1"/>
  <c r="O45" i="1" a="1"/>
  <c r="P45" i="1"/>
  <c r="P45" i="1" a="1"/>
  <c r="Q45" i="1"/>
  <c r="Q45" i="1" a="1"/>
  <c r="R45" i="1"/>
  <c r="R45" i="1" a="1"/>
  <c r="S45" i="1"/>
  <c r="W45" i="1"/>
  <c r="C46" i="1"/>
  <c r="C46" i="1" a="1"/>
  <c r="D46" i="1"/>
  <c r="D46" i="1" a="1"/>
  <c r="E46" i="1"/>
  <c r="E46" i="1" a="1"/>
  <c r="F46" i="1"/>
  <c r="G46" i="1"/>
  <c r="G46" i="1" a="1"/>
  <c r="H46" i="1"/>
  <c r="H46" i="1" a="1"/>
  <c r="I46" i="1"/>
  <c r="I46" i="1" a="1"/>
  <c r="J46" i="1"/>
  <c r="J46" i="1" a="1"/>
  <c r="K46" i="1"/>
  <c r="K46" i="1" a="1"/>
  <c r="L46" i="1"/>
  <c r="L46" i="1" a="1"/>
  <c r="M46" i="1"/>
  <c r="M46" i="1" a="1"/>
  <c r="N46" i="1"/>
  <c r="O46" i="1"/>
  <c r="O46" i="1" a="1"/>
  <c r="P46" i="1"/>
  <c r="P46" i="1" a="1"/>
  <c r="Q46" i="1"/>
  <c r="Q46" i="1" a="1"/>
  <c r="R46" i="1"/>
  <c r="R46" i="1" a="1"/>
  <c r="S46" i="1"/>
  <c r="S46" i="1" a="1"/>
  <c r="W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W47" i="1"/>
  <c r="C49" i="1"/>
  <c r="C49" i="1" a="1"/>
  <c r="D49" i="1"/>
  <c r="D49" i="1" a="1"/>
  <c r="E49" i="1"/>
  <c r="E49" i="1" a="1"/>
  <c r="F49" i="1"/>
  <c r="G49" i="1"/>
  <c r="G49" i="1" a="1"/>
  <c r="H49" i="1"/>
  <c r="H49" i="1" a="1"/>
  <c r="I49" i="1"/>
  <c r="I49" i="1" a="1"/>
  <c r="J49" i="1"/>
  <c r="J49" i="1" a="1"/>
  <c r="K49" i="1"/>
  <c r="K49" i="1" a="1"/>
  <c r="L49" i="1"/>
  <c r="L49" i="1" a="1"/>
  <c r="M49" i="1"/>
  <c r="M49" i="1" a="1"/>
  <c r="N49" i="1"/>
  <c r="O49" i="1"/>
  <c r="O49" i="1" a="1"/>
  <c r="P49" i="1"/>
  <c r="P49" i="1" a="1"/>
  <c r="Q49" i="1"/>
  <c r="Q49" i="1" a="1"/>
  <c r="R49" i="1"/>
  <c r="R49" i="1" a="1"/>
  <c r="S49" i="1"/>
  <c r="W49" i="1"/>
  <c r="C51" i="1"/>
  <c r="C51" i="1" a="1"/>
  <c r="D51" i="1"/>
  <c r="D51" i="1" a="1"/>
  <c r="E51" i="1"/>
  <c r="E51" i="1" a="1"/>
  <c r="F51" i="1"/>
  <c r="G51" i="1"/>
  <c r="G51" i="1" a="1"/>
  <c r="H51" i="1"/>
  <c r="H51" i="1" a="1"/>
  <c r="I51" i="1"/>
  <c r="I51" i="1" a="1"/>
  <c r="J51" i="1"/>
  <c r="J51" i="1" a="1"/>
  <c r="K51" i="1"/>
  <c r="K51" i="1" a="1"/>
  <c r="L51" i="1"/>
  <c r="L51" i="1" a="1"/>
  <c r="M51" i="1"/>
  <c r="M51" i="1" a="1"/>
  <c r="N51" i="1"/>
  <c r="O51" i="1"/>
  <c r="O51" i="1" a="1"/>
  <c r="P51" i="1"/>
  <c r="P51" i="1" a="1"/>
  <c r="Q51" i="1"/>
  <c r="Q51" i="1" a="1"/>
  <c r="R51" i="1"/>
  <c r="R51" i="1" a="1"/>
  <c r="S51" i="1"/>
  <c r="W51" i="1"/>
  <c r="C53" i="1"/>
  <c r="C53" i="1" a="1"/>
  <c r="D53" i="1"/>
  <c r="D53" i="1" a="1"/>
  <c r="E53" i="1"/>
  <c r="E53" i="1" a="1"/>
  <c r="F53" i="1"/>
  <c r="G53" i="1"/>
  <c r="G53" i="1" a="1"/>
  <c r="H53" i="1"/>
  <c r="H53" i="1" a="1"/>
  <c r="I53" i="1"/>
  <c r="I53" i="1" a="1"/>
  <c r="J53" i="1"/>
  <c r="J53" i="1" a="1"/>
  <c r="K53" i="1"/>
  <c r="K53" i="1" a="1"/>
  <c r="L53" i="1"/>
  <c r="L53" i="1" a="1"/>
  <c r="M53" i="1"/>
  <c r="M53" i="1" a="1"/>
  <c r="N53" i="1"/>
  <c r="O53" i="1"/>
  <c r="O53" i="1" a="1"/>
  <c r="P53" i="1"/>
  <c r="P53" i="1" a="1"/>
  <c r="Q53" i="1"/>
  <c r="Q53" i="1" a="1"/>
  <c r="R53" i="1"/>
  <c r="R53" i="1" a="1"/>
  <c r="S53" i="1"/>
  <c r="W53" i="1"/>
  <c r="C55" i="1"/>
  <c r="C55" i="1" a="1"/>
  <c r="D55" i="1"/>
  <c r="D55" i="1" a="1"/>
  <c r="E55" i="1"/>
  <c r="E55" i="1" a="1"/>
  <c r="F55" i="1"/>
  <c r="G55" i="1"/>
  <c r="G55" i="1" a="1"/>
  <c r="H55" i="1"/>
  <c r="H55" i="1" a="1"/>
  <c r="I55" i="1"/>
  <c r="I55" i="1" a="1"/>
  <c r="J55" i="1"/>
  <c r="J55" i="1" a="1"/>
  <c r="K55" i="1"/>
  <c r="K55" i="1" a="1"/>
  <c r="L55" i="1"/>
  <c r="L55" i="1" a="1"/>
  <c r="M55" i="1"/>
  <c r="M55" i="1" a="1"/>
  <c r="N55" i="1"/>
  <c r="O55" i="1"/>
  <c r="O55" i="1" a="1"/>
  <c r="P55" i="1"/>
  <c r="P55" i="1" a="1"/>
  <c r="Q55" i="1"/>
  <c r="Q55" i="1" a="1"/>
  <c r="R55" i="1"/>
  <c r="R55" i="1" a="1"/>
  <c r="S55" i="1"/>
  <c r="W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W56" i="1"/>
  <c r="C58" i="1"/>
  <c r="C58" i="1" a="1"/>
  <c r="D58" i="1"/>
  <c r="D58" i="1" a="1"/>
  <c r="E58" i="1"/>
  <c r="E58" i="1" a="1"/>
  <c r="F58" i="1"/>
  <c r="G58" i="1"/>
  <c r="G58" i="1" a="1"/>
  <c r="H58" i="1"/>
  <c r="H58" i="1" a="1"/>
  <c r="I58" i="1"/>
  <c r="I58" i="1" a="1"/>
  <c r="J58" i="1"/>
  <c r="J58" i="1" a="1"/>
  <c r="K58" i="1"/>
  <c r="K58" i="1" a="1"/>
  <c r="L58" i="1"/>
  <c r="L58" i="1" a="1"/>
  <c r="M58" i="1"/>
  <c r="M58" i="1" a="1"/>
  <c r="N58" i="1"/>
  <c r="O58" i="1"/>
  <c r="O58" i="1" a="1"/>
  <c r="P58" i="1"/>
  <c r="P58" i="1" a="1"/>
  <c r="Q58" i="1"/>
  <c r="Q58" i="1" a="1"/>
  <c r="R58" i="1"/>
  <c r="R58" i="1" a="1"/>
  <c r="S58" i="1"/>
  <c r="W58" i="1"/>
  <c r="C59" i="1"/>
  <c r="C59" i="1" a="1"/>
  <c r="D59" i="1"/>
  <c r="D59" i="1" a="1"/>
  <c r="E59" i="1"/>
  <c r="E59" i="1" a="1"/>
  <c r="F59" i="1"/>
  <c r="G59" i="1"/>
  <c r="G59" i="1" a="1"/>
  <c r="H59" i="1"/>
  <c r="H59" i="1" a="1"/>
  <c r="I59" i="1"/>
  <c r="I59" i="1" a="1"/>
  <c r="J59" i="1"/>
  <c r="J59" i="1" a="1"/>
  <c r="K59" i="1"/>
  <c r="K59" i="1" a="1"/>
  <c r="L59" i="1"/>
  <c r="L59" i="1" a="1"/>
  <c r="M59" i="1"/>
  <c r="M59" i="1" a="1"/>
  <c r="N59" i="1"/>
  <c r="O59" i="1"/>
  <c r="O59" i="1" a="1"/>
  <c r="P59" i="1"/>
  <c r="P59" i="1" a="1"/>
  <c r="Q59" i="1"/>
  <c r="Q59" i="1" a="1"/>
  <c r="R59" i="1"/>
  <c r="R59" i="1" a="1"/>
  <c r="S59" i="1"/>
  <c r="W59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W60" i="1"/>
  <c r="C61" i="1"/>
  <c r="C61" i="1" a="1"/>
  <c r="D61" i="1"/>
  <c r="D61" i="1" a="1"/>
  <c r="E61" i="1"/>
  <c r="E61" i="1" a="1"/>
  <c r="F61" i="1"/>
  <c r="G61" i="1"/>
  <c r="G61" i="1" a="1"/>
  <c r="H61" i="1"/>
  <c r="H61" i="1" a="1"/>
  <c r="I61" i="1"/>
  <c r="I61" i="1" a="1"/>
  <c r="J61" i="1"/>
  <c r="J61" i="1" a="1"/>
  <c r="K61" i="1"/>
  <c r="K61" i="1" a="1"/>
  <c r="L61" i="1"/>
  <c r="L61" i="1" a="1"/>
  <c r="M61" i="1"/>
  <c r="M61" i="1" a="1"/>
  <c r="N61" i="1"/>
  <c r="O61" i="1"/>
  <c r="O61" i="1" a="1"/>
  <c r="P61" i="1"/>
  <c r="P61" i="1" a="1"/>
  <c r="Q61" i="1"/>
  <c r="Q61" i="1" a="1"/>
  <c r="R61" i="1"/>
  <c r="R61" i="1" a="1"/>
  <c r="S61" i="1"/>
  <c r="W61" i="1"/>
  <c r="C62" i="1"/>
  <c r="C62" i="1" a="1"/>
  <c r="D62" i="1"/>
  <c r="D62" i="1" a="1"/>
  <c r="E62" i="1"/>
  <c r="E62" i="1" a="1"/>
  <c r="F62" i="1"/>
  <c r="G62" i="1"/>
  <c r="G62" i="1" a="1"/>
  <c r="H62" i="1"/>
  <c r="H62" i="1" a="1"/>
  <c r="I62" i="1"/>
  <c r="I62" i="1" a="1"/>
  <c r="J62" i="1"/>
  <c r="J62" i="1" a="1"/>
  <c r="K62" i="1"/>
  <c r="K62" i="1" a="1"/>
  <c r="L62" i="1"/>
  <c r="L62" i="1" a="1"/>
  <c r="M62" i="1"/>
  <c r="M62" i="1" a="1"/>
  <c r="N62" i="1"/>
  <c r="O62" i="1"/>
  <c r="O62" i="1" a="1"/>
  <c r="P62" i="1"/>
  <c r="P62" i="1" a="1"/>
  <c r="Q62" i="1"/>
  <c r="Q62" i="1" a="1"/>
  <c r="R62" i="1"/>
  <c r="R62" i="1" a="1"/>
  <c r="S62" i="1"/>
  <c r="W62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W63" i="1"/>
  <c r="C64" i="1"/>
  <c r="C64" i="1" a="1"/>
  <c r="D64" i="1"/>
  <c r="D64" i="1" a="1"/>
  <c r="E64" i="1"/>
  <c r="E64" i="1" a="1"/>
  <c r="F64" i="1"/>
  <c r="G64" i="1"/>
  <c r="G64" i="1" a="1"/>
  <c r="H64" i="1"/>
  <c r="H64" i="1" a="1"/>
  <c r="I64" i="1"/>
  <c r="I64" i="1" a="1"/>
  <c r="J64" i="1"/>
  <c r="J64" i="1" a="1"/>
  <c r="K64" i="1"/>
  <c r="K64" i="1" a="1"/>
  <c r="L64" i="1"/>
  <c r="L64" i="1" a="1"/>
  <c r="M64" i="1"/>
  <c r="M64" i="1" a="1"/>
  <c r="N64" i="1"/>
  <c r="O64" i="1"/>
  <c r="O64" i="1" a="1"/>
  <c r="P64" i="1"/>
  <c r="P64" i="1" a="1"/>
  <c r="Q64" i="1"/>
  <c r="Q64" i="1" a="1"/>
  <c r="R64" i="1"/>
  <c r="R64" i="1" a="1"/>
  <c r="S64" i="1"/>
  <c r="W64" i="1"/>
  <c r="C65" i="1"/>
  <c r="C65" i="1" a="1"/>
  <c r="D65" i="1"/>
  <c r="D65" i="1" a="1"/>
  <c r="E65" i="1"/>
  <c r="E65" i="1" a="1"/>
  <c r="F65" i="1"/>
  <c r="G65" i="1"/>
  <c r="G65" i="1" a="1"/>
  <c r="H65" i="1"/>
  <c r="H65" i="1" a="1"/>
  <c r="I65" i="1"/>
  <c r="I65" i="1" a="1"/>
  <c r="J65" i="1"/>
  <c r="J65" i="1" a="1"/>
  <c r="K65" i="1"/>
  <c r="K65" i="1" a="1"/>
  <c r="L65" i="1"/>
  <c r="L65" i="1" a="1"/>
  <c r="M65" i="1"/>
  <c r="M65" i="1" a="1"/>
  <c r="N65" i="1"/>
  <c r="O65" i="1"/>
  <c r="O65" i="1" a="1"/>
  <c r="P65" i="1"/>
  <c r="P65" i="1" a="1"/>
  <c r="Q65" i="1"/>
  <c r="Q65" i="1" a="1"/>
  <c r="R65" i="1"/>
  <c r="R65" i="1" a="1"/>
  <c r="S65" i="1"/>
  <c r="W65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W66" i="1"/>
  <c r="C68" i="1"/>
  <c r="C68" i="1" a="1"/>
  <c r="D68" i="1"/>
  <c r="D68" i="1" a="1"/>
  <c r="E68" i="1"/>
  <c r="E68" i="1" a="1"/>
  <c r="F68" i="1"/>
  <c r="G68" i="1"/>
  <c r="G68" i="1" a="1"/>
  <c r="H68" i="1"/>
  <c r="H68" i="1" a="1"/>
  <c r="I68" i="1"/>
  <c r="I68" i="1" a="1"/>
  <c r="J68" i="1"/>
  <c r="J68" i="1" a="1"/>
  <c r="K68" i="1"/>
  <c r="K68" i="1" a="1"/>
  <c r="L68" i="1"/>
  <c r="L68" i="1" a="1"/>
  <c r="M68" i="1"/>
  <c r="M68" i="1" a="1"/>
  <c r="N68" i="1"/>
  <c r="O68" i="1"/>
  <c r="O68" i="1" a="1"/>
  <c r="P68" i="1"/>
  <c r="P68" i="1" a="1"/>
  <c r="Q68" i="1"/>
  <c r="Q68" i="1" a="1"/>
  <c r="R68" i="1"/>
  <c r="R68" i="1" a="1"/>
  <c r="S68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V69" i="1"/>
  <c r="W69" i="1"/>
  <c r="F71" i="1"/>
  <c r="G71" i="1"/>
  <c r="H71" i="1"/>
  <c r="I71" i="1"/>
  <c r="J71" i="1"/>
  <c r="K71" i="1"/>
  <c r="L71" i="1"/>
  <c r="M71" i="1"/>
  <c r="N71" i="1"/>
  <c r="O71" i="1"/>
  <c r="P71" i="1"/>
  <c r="Q71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V72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V73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V74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V75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V76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V77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V78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V79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V80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V81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V82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V83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U84" i="1"/>
  <c r="V84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V86" i="1"/>
  <c r="F87" i="1"/>
  <c r="G87" i="1"/>
  <c r="H87" i="1"/>
  <c r="I87" i="1"/>
  <c r="J87" i="1"/>
  <c r="K87" i="1"/>
  <c r="L87" i="1"/>
  <c r="M87" i="1"/>
  <c r="N87" i="1"/>
  <c r="O87" i="1"/>
  <c r="C88" i="1"/>
  <c r="C88" i="1" a="1"/>
  <c r="D88" i="1"/>
  <c r="D88" i="1" a="1"/>
  <c r="E88" i="1"/>
  <c r="E88" i="1" a="1"/>
  <c r="F88" i="1"/>
  <c r="G88" i="1"/>
  <c r="G88" i="1" a="1"/>
  <c r="H88" i="1"/>
  <c r="H88" i="1" a="1"/>
  <c r="I88" i="1"/>
  <c r="I88" i="1" a="1"/>
  <c r="J88" i="1"/>
  <c r="J88" i="1" a="1"/>
  <c r="K88" i="1"/>
  <c r="K88" i="1" a="1"/>
  <c r="L88" i="1"/>
  <c r="L88" i="1" a="1"/>
  <c r="M88" i="1"/>
  <c r="M88" i="1" a="1"/>
  <c r="N88" i="1"/>
  <c r="O88" i="1"/>
  <c r="O88" i="1" a="1"/>
  <c r="P88" i="1"/>
  <c r="P88" i="1" a="1"/>
  <c r="Q88" i="1"/>
  <c r="Q88" i="1" a="1"/>
  <c r="R88" i="1"/>
  <c r="V88" i="1"/>
  <c r="C89" i="1"/>
  <c r="C89" i="1" a="1"/>
  <c r="D89" i="1"/>
  <c r="D89" i="1" a="1"/>
  <c r="E89" i="1"/>
  <c r="E89" i="1" a="1"/>
  <c r="F89" i="1"/>
  <c r="G89" i="1"/>
  <c r="G89" i="1" a="1"/>
  <c r="H89" i="1"/>
  <c r="H89" i="1" a="1"/>
  <c r="I89" i="1"/>
  <c r="I89" i="1" a="1"/>
  <c r="J89" i="1"/>
  <c r="J89" i="1" a="1"/>
  <c r="K89" i="1"/>
  <c r="K89" i="1" a="1"/>
  <c r="L89" i="1"/>
  <c r="L89" i="1" a="1"/>
  <c r="M89" i="1"/>
  <c r="M89" i="1" a="1"/>
  <c r="N89" i="1"/>
  <c r="O89" i="1"/>
  <c r="O89" i="1" a="1"/>
  <c r="P89" i="1"/>
  <c r="P89" i="1" a="1"/>
  <c r="Q89" i="1"/>
  <c r="Q89" i="1" a="1"/>
  <c r="R89" i="1"/>
  <c r="R89" i="1" a="1"/>
  <c r="V89" i="1"/>
  <c r="C90" i="1"/>
  <c r="C90" i="1" a="1"/>
  <c r="D90" i="1"/>
  <c r="D90" i="1" a="1"/>
  <c r="E90" i="1"/>
  <c r="E90" i="1" a="1"/>
  <c r="F90" i="1"/>
  <c r="G90" i="1"/>
  <c r="G90" i="1" a="1"/>
  <c r="H90" i="1"/>
  <c r="H90" i="1" a="1"/>
  <c r="I90" i="1"/>
  <c r="I90" i="1" a="1"/>
  <c r="J90" i="1"/>
  <c r="J90" i="1" a="1"/>
  <c r="K90" i="1"/>
  <c r="K90" i="1" a="1"/>
  <c r="L90" i="1"/>
  <c r="L90" i="1" a="1"/>
  <c r="M90" i="1"/>
  <c r="M90" i="1" a="1"/>
  <c r="N90" i="1"/>
  <c r="O90" i="1"/>
  <c r="O90" i="1" a="1"/>
  <c r="P90" i="1"/>
  <c r="P90" i="1" a="1"/>
  <c r="Q90" i="1"/>
  <c r="Q90" i="1" a="1"/>
  <c r="R90" i="1"/>
  <c r="R90" i="1" a="1"/>
  <c r="V90" i="1"/>
  <c r="C91" i="1"/>
  <c r="C91" i="1" a="1"/>
  <c r="D91" i="1"/>
  <c r="D91" i="1" a="1"/>
  <c r="E91" i="1"/>
  <c r="E91" i="1" a="1"/>
  <c r="F91" i="1"/>
  <c r="G91" i="1"/>
  <c r="G91" i="1" a="1"/>
  <c r="H91" i="1"/>
  <c r="H91" i="1" a="1"/>
  <c r="I91" i="1"/>
  <c r="I91" i="1" a="1"/>
  <c r="J91" i="1"/>
  <c r="J91" i="1" a="1"/>
  <c r="K91" i="1"/>
  <c r="K91" i="1" a="1"/>
  <c r="L91" i="1"/>
  <c r="L91" i="1" a="1"/>
  <c r="M91" i="1"/>
  <c r="M91" i="1" a="1"/>
  <c r="N91" i="1"/>
  <c r="O91" i="1"/>
  <c r="O91" i="1" a="1"/>
  <c r="P91" i="1"/>
  <c r="P91" i="1" a="1"/>
  <c r="Q91" i="1"/>
  <c r="Q91" i="1" a="1"/>
  <c r="R91" i="1"/>
  <c r="R91" i="1" a="1"/>
  <c r="V91" i="1"/>
  <c r="C92" i="1"/>
  <c r="C92" i="1" a="1"/>
  <c r="D92" i="1"/>
  <c r="D92" i="1" a="1"/>
  <c r="E92" i="1"/>
  <c r="E92" i="1" a="1"/>
  <c r="F92" i="1"/>
  <c r="G92" i="1"/>
  <c r="G92" i="1" a="1"/>
  <c r="H92" i="1"/>
  <c r="H92" i="1" a="1"/>
  <c r="I92" i="1"/>
  <c r="I92" i="1" a="1"/>
  <c r="J92" i="1"/>
  <c r="J92" i="1" a="1"/>
  <c r="K92" i="1"/>
  <c r="K92" i="1" a="1"/>
  <c r="L92" i="1"/>
  <c r="L92" i="1" a="1"/>
  <c r="M92" i="1"/>
  <c r="M92" i="1" a="1"/>
  <c r="N92" i="1"/>
  <c r="O92" i="1"/>
  <c r="O92" i="1" a="1"/>
  <c r="P92" i="1"/>
  <c r="P92" i="1" a="1"/>
  <c r="Q92" i="1"/>
  <c r="Q92" i="1" a="1"/>
  <c r="R92" i="1"/>
  <c r="R92" i="1" a="1"/>
  <c r="V92" i="1"/>
  <c r="C93" i="1"/>
  <c r="C93" i="1" a="1"/>
  <c r="D93" i="1"/>
  <c r="D93" i="1" a="1"/>
  <c r="E93" i="1"/>
  <c r="E93" i="1" a="1"/>
  <c r="F93" i="1"/>
  <c r="G93" i="1"/>
  <c r="G93" i="1" a="1"/>
  <c r="H93" i="1"/>
  <c r="H93" i="1" a="1"/>
  <c r="I93" i="1"/>
  <c r="I93" i="1" a="1"/>
  <c r="J93" i="1"/>
  <c r="J93" i="1" a="1"/>
  <c r="K93" i="1"/>
  <c r="K93" i="1" a="1"/>
  <c r="L93" i="1"/>
  <c r="L93" i="1" a="1"/>
  <c r="M93" i="1"/>
  <c r="M93" i="1" a="1"/>
  <c r="N93" i="1"/>
  <c r="O93" i="1"/>
  <c r="O93" i="1" a="1"/>
  <c r="P93" i="1"/>
  <c r="P93" i="1" a="1"/>
  <c r="Q93" i="1"/>
  <c r="Q93" i="1" a="1"/>
  <c r="R93" i="1"/>
  <c r="R93" i="1" a="1"/>
  <c r="V93" i="1"/>
  <c r="C94" i="1"/>
  <c r="C94" i="1" a="1"/>
  <c r="D94" i="1"/>
  <c r="D94" i="1" a="1"/>
  <c r="E94" i="1"/>
  <c r="E94" i="1" a="1"/>
  <c r="F94" i="1"/>
  <c r="G94" i="1"/>
  <c r="G94" i="1" a="1"/>
  <c r="H94" i="1"/>
  <c r="H94" i="1" a="1"/>
  <c r="I94" i="1"/>
  <c r="I94" i="1" a="1"/>
  <c r="J94" i="1"/>
  <c r="J94" i="1" a="1"/>
  <c r="K94" i="1"/>
  <c r="K94" i="1" a="1"/>
  <c r="L94" i="1"/>
  <c r="L94" i="1" a="1"/>
  <c r="M94" i="1"/>
  <c r="M94" i="1" a="1"/>
  <c r="N94" i="1"/>
  <c r="O94" i="1"/>
  <c r="O94" i="1" a="1"/>
  <c r="P94" i="1"/>
  <c r="P94" i="1" a="1"/>
  <c r="Q94" i="1"/>
  <c r="Q94" i="1" a="1"/>
  <c r="R94" i="1"/>
  <c r="R94" i="1" a="1"/>
  <c r="V94" i="1"/>
  <c r="C95" i="1"/>
  <c r="C95" i="1" a="1"/>
  <c r="D95" i="1"/>
  <c r="D95" i="1" a="1"/>
  <c r="E95" i="1"/>
  <c r="E95" i="1" a="1"/>
  <c r="F95" i="1"/>
  <c r="G95" i="1"/>
  <c r="G95" i="1" a="1"/>
  <c r="H95" i="1"/>
  <c r="H95" i="1" a="1"/>
  <c r="I95" i="1"/>
  <c r="I95" i="1" a="1"/>
  <c r="J95" i="1"/>
  <c r="J95" i="1" a="1"/>
  <c r="K95" i="1"/>
  <c r="K95" i="1" a="1"/>
  <c r="L95" i="1"/>
  <c r="L95" i="1" a="1"/>
  <c r="M95" i="1"/>
  <c r="M95" i="1" a="1"/>
  <c r="N95" i="1"/>
  <c r="O95" i="1"/>
  <c r="O95" i="1" a="1"/>
  <c r="P95" i="1"/>
  <c r="P95" i="1" a="1"/>
  <c r="Q95" i="1"/>
  <c r="Q95" i="1" a="1"/>
  <c r="R95" i="1"/>
  <c r="R95" i="1" a="1"/>
  <c r="V95" i="1"/>
  <c r="C96" i="1"/>
  <c r="C96" i="1" a="1"/>
  <c r="D96" i="1"/>
  <c r="D96" i="1" a="1"/>
  <c r="E96" i="1"/>
  <c r="E96" i="1" a="1"/>
  <c r="F96" i="1"/>
  <c r="G96" i="1"/>
  <c r="G96" i="1" a="1"/>
  <c r="H96" i="1"/>
  <c r="H96" i="1" a="1"/>
  <c r="I96" i="1"/>
  <c r="I96" i="1" a="1"/>
  <c r="J96" i="1"/>
  <c r="J96" i="1" a="1"/>
  <c r="K96" i="1"/>
  <c r="K96" i="1" a="1"/>
  <c r="L96" i="1"/>
  <c r="L96" i="1" a="1"/>
  <c r="M96" i="1"/>
  <c r="M96" i="1" a="1"/>
  <c r="N96" i="1"/>
  <c r="O96" i="1"/>
  <c r="O96" i="1" a="1"/>
  <c r="P96" i="1"/>
  <c r="P96" i="1" a="1"/>
  <c r="Q96" i="1"/>
  <c r="Q96" i="1" a="1"/>
  <c r="R96" i="1"/>
  <c r="R96" i="1" a="1"/>
  <c r="U96" i="1"/>
  <c r="C97" i="1"/>
  <c r="C97" i="1" a="1"/>
  <c r="D97" i="1"/>
  <c r="D97" i="1" a="1"/>
  <c r="E97" i="1"/>
  <c r="E97" i="1" a="1"/>
  <c r="F97" i="1"/>
  <c r="G97" i="1"/>
  <c r="G97" i="1" a="1"/>
  <c r="H97" i="1"/>
  <c r="H97" i="1" a="1"/>
  <c r="I97" i="1"/>
  <c r="I97" i="1" a="1"/>
  <c r="J97" i="1"/>
  <c r="J97" i="1" a="1"/>
  <c r="K97" i="1"/>
  <c r="K97" i="1" a="1"/>
  <c r="L97" i="1"/>
  <c r="L97" i="1" a="1"/>
  <c r="M97" i="1"/>
  <c r="M97" i="1" a="1"/>
  <c r="N97" i="1"/>
  <c r="O97" i="1"/>
  <c r="O97" i="1" a="1"/>
  <c r="P97" i="1"/>
  <c r="P97" i="1" a="1"/>
  <c r="Q97" i="1"/>
  <c r="Q97" i="1" a="1"/>
  <c r="R97" i="1"/>
  <c r="R97" i="1" a="1"/>
  <c r="V97" i="1"/>
  <c r="C98" i="1"/>
  <c r="C98" i="1" a="1"/>
  <c r="D98" i="1"/>
  <c r="D98" i="1" a="1"/>
  <c r="E98" i="1"/>
  <c r="E98" i="1" a="1"/>
  <c r="F98" i="1"/>
  <c r="G98" i="1"/>
  <c r="G98" i="1" a="1"/>
  <c r="H98" i="1"/>
  <c r="H98" i="1" a="1"/>
  <c r="I98" i="1"/>
  <c r="I98" i="1" a="1"/>
  <c r="J98" i="1"/>
  <c r="J98" i="1" a="1"/>
  <c r="K98" i="1"/>
  <c r="K98" i="1" a="1"/>
  <c r="L98" i="1"/>
  <c r="L98" i="1" a="1"/>
  <c r="M98" i="1"/>
  <c r="M98" i="1" a="1"/>
  <c r="N98" i="1"/>
  <c r="O98" i="1"/>
  <c r="O98" i="1" a="1"/>
  <c r="P98" i="1"/>
  <c r="P98" i="1" a="1"/>
  <c r="Q98" i="1"/>
  <c r="Q98" i="1" a="1"/>
  <c r="R98" i="1"/>
  <c r="R98" i="1" a="1"/>
  <c r="V98" i="1"/>
  <c r="C99" i="1"/>
  <c r="C99" i="1" a="1"/>
  <c r="D99" i="1"/>
  <c r="D99" i="1" a="1"/>
  <c r="E99" i="1"/>
  <c r="E99" i="1" a="1"/>
  <c r="F99" i="1"/>
  <c r="G99" i="1"/>
  <c r="G99" i="1" a="1"/>
  <c r="H99" i="1"/>
  <c r="H99" i="1" a="1"/>
  <c r="I99" i="1"/>
  <c r="I99" i="1" a="1"/>
  <c r="J99" i="1"/>
  <c r="J99" i="1" a="1"/>
  <c r="K99" i="1"/>
  <c r="K99" i="1" a="1"/>
  <c r="L99" i="1"/>
  <c r="L99" i="1" a="1"/>
  <c r="M99" i="1"/>
  <c r="M99" i="1" a="1"/>
  <c r="N99" i="1"/>
  <c r="O99" i="1"/>
  <c r="O99" i="1" a="1"/>
  <c r="P99" i="1"/>
  <c r="P99" i="1" a="1"/>
  <c r="Q99" i="1"/>
  <c r="Q99" i="1" a="1"/>
  <c r="R99" i="1"/>
  <c r="R99" i="1" a="1"/>
  <c r="V99" i="1"/>
  <c r="C100" i="1"/>
  <c r="C100" i="1" a="1"/>
  <c r="D100" i="1"/>
  <c r="D100" i="1" a="1"/>
  <c r="E100" i="1"/>
  <c r="E100" i="1" a="1"/>
  <c r="F100" i="1"/>
  <c r="G100" i="1"/>
  <c r="G100" i="1" a="1"/>
  <c r="H100" i="1"/>
  <c r="H100" i="1" a="1"/>
  <c r="I100" i="1"/>
  <c r="I100" i="1" a="1"/>
  <c r="J100" i="1"/>
  <c r="J100" i="1" a="1"/>
  <c r="K100" i="1"/>
  <c r="K100" i="1" a="1"/>
  <c r="L100" i="1"/>
  <c r="L100" i="1" a="1"/>
  <c r="M100" i="1"/>
  <c r="M100" i="1" a="1"/>
  <c r="N100" i="1"/>
  <c r="O100" i="1"/>
  <c r="O100" i="1" a="1"/>
  <c r="P100" i="1"/>
  <c r="P100" i="1" a="1"/>
  <c r="Q100" i="1"/>
  <c r="Q100" i="1" a="1"/>
  <c r="R100" i="1"/>
  <c r="R100" i="1" a="1"/>
  <c r="V100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V101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C104" i="1"/>
  <c r="C104" i="1" a="1"/>
  <c r="D104" i="1"/>
  <c r="D104" i="1" a="1"/>
  <c r="E104" i="1"/>
  <c r="E104" i="1" a="1"/>
  <c r="F104" i="1"/>
  <c r="G104" i="1"/>
  <c r="G104" i="1" a="1"/>
  <c r="H104" i="1"/>
  <c r="H104" i="1" a="1"/>
  <c r="I104" i="1"/>
  <c r="I104" i="1" a="1"/>
  <c r="J104" i="1"/>
  <c r="J104" i="1" a="1"/>
  <c r="K104" i="1"/>
  <c r="K104" i="1" a="1"/>
  <c r="L104" i="1"/>
  <c r="L104" i="1" a="1"/>
  <c r="M104" i="1"/>
  <c r="M104" i="1" a="1"/>
  <c r="N104" i="1"/>
  <c r="O104" i="1"/>
  <c r="O104" i="1" a="1"/>
  <c r="P104" i="1"/>
  <c r="P104" i="1" a="1"/>
  <c r="R104" i="1"/>
  <c r="W104" i="1"/>
  <c r="C105" i="1"/>
  <c r="C105" i="1" a="1"/>
  <c r="D105" i="1"/>
  <c r="D105" i="1" a="1"/>
  <c r="E105" i="1"/>
  <c r="E105" i="1" a="1"/>
  <c r="F105" i="1"/>
  <c r="G105" i="1"/>
  <c r="G105" i="1" a="1"/>
  <c r="H105" i="1"/>
  <c r="H105" i="1" a="1"/>
  <c r="I105" i="1"/>
  <c r="I105" i="1" a="1"/>
  <c r="J105" i="1"/>
  <c r="J105" i="1" a="1"/>
  <c r="K105" i="1"/>
  <c r="K105" i="1" a="1"/>
  <c r="L105" i="1"/>
  <c r="L105" i="1" a="1"/>
  <c r="M105" i="1"/>
  <c r="M105" i="1" a="1"/>
  <c r="N105" i="1"/>
  <c r="O105" i="1"/>
  <c r="O105" i="1" a="1"/>
  <c r="P105" i="1"/>
  <c r="P105" i="1" a="1"/>
  <c r="R105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C107" i="1"/>
  <c r="C107" i="1" a="1"/>
  <c r="D107" i="1"/>
  <c r="D107" i="1" a="1"/>
  <c r="E107" i="1"/>
  <c r="E107" i="1" a="1"/>
  <c r="F107" i="1"/>
  <c r="G107" i="1"/>
  <c r="G107" i="1" a="1"/>
  <c r="H107" i="1"/>
  <c r="H107" i="1" a="1"/>
  <c r="I107" i="1"/>
  <c r="I107" i="1" a="1"/>
  <c r="J107" i="1"/>
  <c r="J107" i="1" a="1"/>
  <c r="K107" i="1"/>
  <c r="K107" i="1" a="1"/>
  <c r="L107" i="1"/>
  <c r="L107" i="1" a="1"/>
  <c r="M107" i="1"/>
  <c r="M107" i="1" a="1"/>
  <c r="N107" i="1"/>
  <c r="O107" i="1"/>
  <c r="O107" i="1" a="1"/>
  <c r="P107" i="1"/>
  <c r="P107" i="1" a="1"/>
  <c r="R107" i="1"/>
  <c r="W107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F111" i="1"/>
  <c r="F111" i="1" a="1"/>
  <c r="G111" i="1"/>
  <c r="G111" i="1" a="1"/>
  <c r="H111" i="1"/>
  <c r="H111" i="1" a="1"/>
  <c r="I111" i="1"/>
  <c r="I111" i="1" a="1"/>
  <c r="J111" i="1"/>
  <c r="J111" i="1" a="1"/>
  <c r="K111" i="1"/>
  <c r="K111" i="1" a="1"/>
  <c r="L111" i="1"/>
  <c r="L111" i="1" a="1"/>
  <c r="M111" i="1"/>
  <c r="M111" i="1" a="1"/>
  <c r="N111" i="1"/>
  <c r="O111" i="1"/>
  <c r="P111" i="1"/>
  <c r="Q111" i="1"/>
  <c r="R111" i="1"/>
  <c r="R111" i="1" a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V112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A2" i="4"/>
  <c r="A6" i="4"/>
  <c r="C9" i="4"/>
  <c r="C9" i="4" a="1"/>
  <c r="D9" i="4"/>
  <c r="D9" i="4" a="1"/>
  <c r="E9" i="4"/>
  <c r="E9" i="4" a="1"/>
  <c r="F9" i="4"/>
  <c r="G9" i="4"/>
  <c r="G9" i="4" a="1"/>
  <c r="H9" i="4"/>
  <c r="H9" i="4" a="1"/>
  <c r="I9" i="4"/>
  <c r="I9" i="4" a="1"/>
  <c r="J9" i="4"/>
  <c r="J9" i="4" a="1"/>
  <c r="K9" i="4"/>
  <c r="K9" i="4" a="1"/>
  <c r="L9" i="4"/>
  <c r="L9" i="4" a="1"/>
  <c r="M9" i="4"/>
  <c r="M9" i="4" a="1"/>
  <c r="N9" i="4"/>
  <c r="O9" i="4"/>
  <c r="O9" i="4" a="1"/>
  <c r="P9" i="4"/>
  <c r="P9" i="4" a="1"/>
  <c r="Q9" i="4"/>
  <c r="V9" i="4"/>
  <c r="C10" i="4"/>
  <c r="C10" i="4" a="1"/>
  <c r="D10" i="4"/>
  <c r="D10" i="4" a="1"/>
  <c r="E10" i="4"/>
  <c r="E10" i="4" a="1"/>
  <c r="F10" i="4"/>
  <c r="G10" i="4"/>
  <c r="G10" i="4" a="1"/>
  <c r="H10" i="4"/>
  <c r="H10" i="4" a="1"/>
  <c r="I10" i="4"/>
  <c r="I10" i="4" a="1"/>
  <c r="J10" i="4"/>
  <c r="J10" i="4" a="1"/>
  <c r="K10" i="4"/>
  <c r="K10" i="4" a="1"/>
  <c r="L10" i="4"/>
  <c r="L10" i="4" a="1"/>
  <c r="M10" i="4"/>
  <c r="M10" i="4" a="1"/>
  <c r="N10" i="4"/>
  <c r="O10" i="4"/>
  <c r="O10" i="4" a="1"/>
  <c r="P10" i="4"/>
  <c r="P10" i="4" a="1"/>
  <c r="Q10" i="4"/>
  <c r="V10" i="4"/>
  <c r="C11" i="4"/>
  <c r="C11" i="4" a="1"/>
  <c r="D11" i="4"/>
  <c r="D11" i="4" a="1"/>
  <c r="E11" i="4"/>
  <c r="E11" i="4" a="1"/>
  <c r="F11" i="4"/>
  <c r="G11" i="4"/>
  <c r="G11" i="4" a="1"/>
  <c r="H11" i="4"/>
  <c r="H11" i="4" a="1"/>
  <c r="I11" i="4"/>
  <c r="I11" i="4" a="1"/>
  <c r="J11" i="4"/>
  <c r="J11" i="4" a="1"/>
  <c r="K11" i="4"/>
  <c r="K11" i="4" a="1"/>
  <c r="L11" i="4"/>
  <c r="L11" i="4" a="1"/>
  <c r="M11" i="4"/>
  <c r="M11" i="4" a="1"/>
  <c r="N11" i="4"/>
  <c r="O11" i="4"/>
  <c r="O11" i="4" a="1"/>
  <c r="P11" i="4"/>
  <c r="P11" i="4" a="1"/>
  <c r="Q11" i="4"/>
  <c r="V11" i="4"/>
  <c r="C12" i="4"/>
  <c r="C12" i="4" a="1"/>
  <c r="D12" i="4"/>
  <c r="D12" i="4" a="1"/>
  <c r="E12" i="4"/>
  <c r="E12" i="4" a="1"/>
  <c r="F12" i="4"/>
  <c r="G12" i="4"/>
  <c r="G12" i="4" a="1"/>
  <c r="H12" i="4"/>
  <c r="H12" i="4" a="1"/>
  <c r="I12" i="4"/>
  <c r="I12" i="4" a="1"/>
  <c r="J12" i="4"/>
  <c r="J12" i="4" a="1"/>
  <c r="K12" i="4"/>
  <c r="K12" i="4" a="1"/>
  <c r="L12" i="4"/>
  <c r="L12" i="4" a="1"/>
  <c r="M12" i="4"/>
  <c r="M12" i="4" a="1"/>
  <c r="N12" i="4"/>
  <c r="O12" i="4"/>
  <c r="O12" i="4" a="1"/>
  <c r="P12" i="4"/>
  <c r="P12" i="4" a="1"/>
  <c r="Q12" i="4"/>
  <c r="V12" i="4"/>
  <c r="C13" i="4"/>
  <c r="C13" i="4" a="1"/>
  <c r="D13" i="4"/>
  <c r="D13" i="4" a="1"/>
  <c r="E13" i="4"/>
  <c r="E13" i="4" a="1"/>
  <c r="F13" i="4"/>
  <c r="G13" i="4"/>
  <c r="G13" i="4" a="1"/>
  <c r="H13" i="4"/>
  <c r="H13" i="4" a="1"/>
  <c r="I13" i="4"/>
  <c r="I13" i="4" a="1"/>
  <c r="J13" i="4"/>
  <c r="J13" i="4" a="1"/>
  <c r="K13" i="4"/>
  <c r="K13" i="4" a="1"/>
  <c r="L13" i="4"/>
  <c r="L13" i="4" a="1"/>
  <c r="M13" i="4"/>
  <c r="M13" i="4" a="1"/>
  <c r="N13" i="4"/>
  <c r="O13" i="4"/>
  <c r="O13" i="4" a="1"/>
  <c r="P13" i="4"/>
  <c r="P13" i="4" a="1"/>
  <c r="Q13" i="4"/>
  <c r="Q13" i="4" a="1"/>
  <c r="V13" i="4"/>
  <c r="C14" i="4"/>
  <c r="C14" i="4" a="1"/>
  <c r="D14" i="4"/>
  <c r="D14" i="4" a="1"/>
  <c r="E14" i="4"/>
  <c r="E14" i="4" a="1"/>
  <c r="F14" i="4"/>
  <c r="G14" i="4"/>
  <c r="G14" i="4" a="1"/>
  <c r="H14" i="4"/>
  <c r="H14" i="4" a="1"/>
  <c r="I14" i="4"/>
  <c r="I14" i="4" a="1"/>
  <c r="J14" i="4"/>
  <c r="J14" i="4" a="1"/>
  <c r="K14" i="4"/>
  <c r="K14" i="4" a="1"/>
  <c r="L14" i="4"/>
  <c r="L14" i="4" a="1"/>
  <c r="M14" i="4"/>
  <c r="M14" i="4" a="1"/>
  <c r="N14" i="4"/>
  <c r="O14" i="4"/>
  <c r="O14" i="4" a="1"/>
  <c r="P14" i="4"/>
  <c r="P14" i="4" a="1"/>
  <c r="Q14" i="4"/>
  <c r="Q14" i="4" a="1"/>
  <c r="V14" i="4"/>
  <c r="C15" i="4"/>
  <c r="C15" i="4" a="1"/>
  <c r="D15" i="4"/>
  <c r="D15" i="4" a="1"/>
  <c r="E15" i="4"/>
  <c r="E15" i="4" a="1"/>
  <c r="F15" i="4"/>
  <c r="G15" i="4"/>
  <c r="G15" i="4" a="1"/>
  <c r="H15" i="4"/>
  <c r="H15" i="4" a="1"/>
  <c r="I15" i="4"/>
  <c r="I15" i="4" a="1"/>
  <c r="J15" i="4"/>
  <c r="J15" i="4" a="1"/>
  <c r="K15" i="4"/>
  <c r="K15" i="4" a="1"/>
  <c r="L15" i="4"/>
  <c r="L15" i="4" a="1"/>
  <c r="M15" i="4"/>
  <c r="M15" i="4" a="1"/>
  <c r="N15" i="4"/>
  <c r="O15" i="4"/>
  <c r="O15" i="4" a="1"/>
  <c r="P15" i="4"/>
  <c r="P15" i="4" a="1"/>
  <c r="Q15" i="4"/>
  <c r="V15" i="4"/>
  <c r="C16" i="4"/>
  <c r="C16" i="4" a="1"/>
  <c r="D16" i="4"/>
  <c r="D16" i="4" a="1"/>
  <c r="E16" i="4"/>
  <c r="E16" i="4" a="1"/>
  <c r="F16" i="4"/>
  <c r="G16" i="4"/>
  <c r="G16" i="4" a="1"/>
  <c r="H16" i="4"/>
  <c r="H16" i="4" a="1"/>
  <c r="I16" i="4"/>
  <c r="I16" i="4" a="1"/>
  <c r="J16" i="4"/>
  <c r="J16" i="4" a="1"/>
  <c r="K16" i="4"/>
  <c r="K16" i="4" a="1"/>
  <c r="L16" i="4"/>
  <c r="L16" i="4" a="1"/>
  <c r="M16" i="4"/>
  <c r="M16" i="4" a="1"/>
  <c r="N16" i="4"/>
  <c r="O16" i="4"/>
  <c r="O16" i="4" a="1"/>
  <c r="P16" i="4"/>
  <c r="P16" i="4" a="1"/>
  <c r="Q16" i="4"/>
  <c r="V16" i="4"/>
  <c r="C17" i="4"/>
  <c r="C17" i="4" a="1"/>
  <c r="D17" i="4"/>
  <c r="D17" i="4" a="1"/>
  <c r="E17" i="4"/>
  <c r="E17" i="4" a="1"/>
  <c r="F17" i="4"/>
  <c r="G17" i="4"/>
  <c r="G17" i="4" a="1"/>
  <c r="H17" i="4"/>
  <c r="H17" i="4" a="1"/>
  <c r="I17" i="4"/>
  <c r="I17" i="4" a="1"/>
  <c r="J17" i="4"/>
  <c r="J17" i="4" a="1"/>
  <c r="K17" i="4"/>
  <c r="K17" i="4" a="1"/>
  <c r="L17" i="4"/>
  <c r="L17" i="4" a="1"/>
  <c r="M17" i="4"/>
  <c r="M17" i="4" a="1"/>
  <c r="N17" i="4"/>
  <c r="O17" i="4"/>
  <c r="O17" i="4" a="1"/>
  <c r="P17" i="4"/>
  <c r="P17" i="4" a="1"/>
  <c r="Q17" i="4"/>
  <c r="V17" i="4"/>
  <c r="C18" i="4"/>
  <c r="C18" i="4" a="1"/>
  <c r="D18" i="4"/>
  <c r="D18" i="4" a="1"/>
  <c r="E18" i="4"/>
  <c r="E18" i="4" a="1"/>
  <c r="F18" i="4"/>
  <c r="G18" i="4"/>
  <c r="G18" i="4" a="1"/>
  <c r="H18" i="4"/>
  <c r="H18" i="4" a="1"/>
  <c r="I18" i="4"/>
  <c r="I18" i="4" a="1"/>
  <c r="J18" i="4"/>
  <c r="J18" i="4" a="1"/>
  <c r="K18" i="4"/>
  <c r="K18" i="4" a="1"/>
  <c r="L18" i="4"/>
  <c r="L18" i="4" a="1"/>
  <c r="M18" i="4"/>
  <c r="M18" i="4" a="1"/>
  <c r="N18" i="4"/>
  <c r="O18" i="4"/>
  <c r="O18" i="4" a="1"/>
  <c r="P18" i="4"/>
  <c r="P18" i="4" a="1"/>
  <c r="Q18" i="4"/>
  <c r="V18" i="4"/>
  <c r="C19" i="4"/>
  <c r="C19" i="4" a="1"/>
  <c r="D19" i="4"/>
  <c r="D19" i="4" a="1"/>
  <c r="E19" i="4"/>
  <c r="E19" i="4" a="1"/>
  <c r="F19" i="4"/>
  <c r="G19" i="4"/>
  <c r="G19" i="4" a="1"/>
  <c r="H19" i="4"/>
  <c r="H19" i="4" a="1"/>
  <c r="I19" i="4"/>
  <c r="I19" i="4" a="1"/>
  <c r="J19" i="4"/>
  <c r="J19" i="4" a="1"/>
  <c r="K19" i="4"/>
  <c r="K19" i="4" a="1"/>
  <c r="L19" i="4"/>
  <c r="L19" i="4" a="1"/>
  <c r="M19" i="4"/>
  <c r="M19" i="4" a="1"/>
  <c r="N19" i="4"/>
  <c r="O19" i="4"/>
  <c r="O19" i="4" a="1"/>
  <c r="P19" i="4"/>
  <c r="P19" i="4" a="1"/>
  <c r="Q19" i="4"/>
  <c r="V19" i="4"/>
  <c r="C21" i="4"/>
  <c r="C21" i="4" a="1"/>
  <c r="D21" i="4"/>
  <c r="D21" i="4" a="1"/>
  <c r="E21" i="4"/>
  <c r="E21" i="4" a="1"/>
  <c r="F21" i="4"/>
  <c r="G21" i="4"/>
  <c r="G21" i="4" a="1"/>
  <c r="H21" i="4"/>
  <c r="H21" i="4" a="1"/>
  <c r="I21" i="4"/>
  <c r="I21" i="4" a="1"/>
  <c r="J21" i="4"/>
  <c r="J21" i="4" a="1"/>
  <c r="K21" i="4"/>
  <c r="K21" i="4" a="1"/>
  <c r="L21" i="4"/>
  <c r="L21" i="4" a="1"/>
  <c r="M21" i="4"/>
  <c r="M21" i="4" a="1"/>
  <c r="N21" i="4"/>
  <c r="O21" i="4"/>
  <c r="O21" i="4" a="1"/>
  <c r="P21" i="4"/>
  <c r="P21" i="4" a="1"/>
  <c r="Q21" i="4"/>
  <c r="V21" i="4"/>
  <c r="C22" i="4"/>
  <c r="C22" i="4" a="1"/>
  <c r="D22" i="4"/>
  <c r="D22" i="4" a="1"/>
  <c r="E22" i="4"/>
  <c r="E22" i="4" a="1"/>
  <c r="F22" i="4"/>
  <c r="G22" i="4"/>
  <c r="G22" i="4" a="1"/>
  <c r="H22" i="4"/>
  <c r="H22" i="4" a="1"/>
  <c r="I22" i="4"/>
  <c r="I22" i="4" a="1"/>
  <c r="J22" i="4"/>
  <c r="J22" i="4" a="1"/>
  <c r="K22" i="4"/>
  <c r="K22" i="4" a="1"/>
  <c r="L22" i="4"/>
  <c r="L22" i="4" a="1"/>
  <c r="M22" i="4"/>
  <c r="M22" i="4" a="1"/>
  <c r="N22" i="4"/>
  <c r="O22" i="4"/>
  <c r="O22" i="4" a="1"/>
  <c r="P22" i="4"/>
  <c r="P22" i="4" a="1"/>
  <c r="Q22" i="4"/>
  <c r="V22" i="4"/>
  <c r="C23" i="4"/>
  <c r="C23" i="4" a="1"/>
  <c r="D23" i="4"/>
  <c r="D23" i="4" a="1"/>
  <c r="E23" i="4"/>
  <c r="E23" i="4" a="1"/>
  <c r="F23" i="4"/>
  <c r="G23" i="4"/>
  <c r="G23" i="4" a="1"/>
  <c r="H23" i="4"/>
  <c r="H23" i="4" a="1"/>
  <c r="I23" i="4"/>
  <c r="I23" i="4" a="1"/>
  <c r="J23" i="4"/>
  <c r="J23" i="4" a="1"/>
  <c r="K23" i="4"/>
  <c r="K23" i="4" a="1"/>
  <c r="L23" i="4"/>
  <c r="L23" i="4" a="1"/>
  <c r="M23" i="4"/>
  <c r="M23" i="4" a="1"/>
  <c r="N23" i="4"/>
  <c r="O23" i="4"/>
  <c r="O23" i="4" a="1"/>
  <c r="P23" i="4"/>
  <c r="P23" i="4" a="1"/>
  <c r="Q23" i="4"/>
  <c r="V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V24" i="4"/>
  <c r="C26" i="4"/>
  <c r="C26" i="4" a="1"/>
  <c r="D26" i="4"/>
  <c r="D26" i="4" a="1"/>
  <c r="E26" i="4"/>
  <c r="E26" i="4" a="1"/>
  <c r="F26" i="4"/>
  <c r="G26" i="4"/>
  <c r="G26" i="4" a="1"/>
  <c r="H26" i="4"/>
  <c r="H26" i="4" a="1"/>
  <c r="I26" i="4"/>
  <c r="I26" i="4" a="1"/>
  <c r="J26" i="4"/>
  <c r="J26" i="4" a="1"/>
  <c r="K26" i="4"/>
  <c r="K26" i="4" a="1"/>
  <c r="L26" i="4"/>
  <c r="L26" i="4" a="1"/>
  <c r="M26" i="4"/>
  <c r="M26" i="4" a="1"/>
  <c r="N26" i="4"/>
  <c r="O26" i="4"/>
  <c r="O26" i="4" a="1"/>
  <c r="P26" i="4"/>
  <c r="P26" i="4" a="1"/>
  <c r="Q26" i="4"/>
  <c r="V26" i="4"/>
  <c r="C27" i="4"/>
  <c r="C27" i="4" a="1"/>
  <c r="D27" i="4"/>
  <c r="D27" i="4" a="1"/>
  <c r="E27" i="4"/>
  <c r="E27" i="4" a="1"/>
  <c r="F27" i="4"/>
  <c r="G27" i="4"/>
  <c r="G27" i="4" a="1"/>
  <c r="H27" i="4"/>
  <c r="H27" i="4" a="1"/>
  <c r="I27" i="4"/>
  <c r="I27" i="4" a="1"/>
  <c r="J27" i="4"/>
  <c r="J27" i="4" a="1"/>
  <c r="K27" i="4"/>
  <c r="K27" i="4" a="1"/>
  <c r="L27" i="4"/>
  <c r="L27" i="4" a="1"/>
  <c r="M27" i="4"/>
  <c r="M27" i="4" a="1"/>
  <c r="N27" i="4"/>
  <c r="O27" i="4"/>
  <c r="O27" i="4" a="1"/>
  <c r="P27" i="4"/>
  <c r="P27" i="4" a="1"/>
  <c r="Q27" i="4"/>
  <c r="V27" i="4"/>
  <c r="C29" i="4"/>
  <c r="C29" i="4" a="1"/>
  <c r="D29" i="4"/>
  <c r="D29" i="4" a="1"/>
  <c r="E29" i="4"/>
  <c r="E29" i="4" a="1"/>
  <c r="F29" i="4"/>
  <c r="G29" i="4"/>
  <c r="G29" i="4" a="1"/>
  <c r="H29" i="4"/>
  <c r="H29" i="4" a="1"/>
  <c r="I29" i="4"/>
  <c r="I29" i="4" a="1"/>
  <c r="J29" i="4"/>
  <c r="J29" i="4" a="1"/>
  <c r="K29" i="4"/>
  <c r="K29" i="4" a="1"/>
  <c r="L29" i="4"/>
  <c r="L29" i="4" a="1"/>
  <c r="M29" i="4"/>
  <c r="M29" i="4" a="1"/>
  <c r="N29" i="4"/>
  <c r="O29" i="4"/>
  <c r="O29" i="4" a="1"/>
  <c r="P29" i="4"/>
  <c r="P29" i="4" a="1"/>
  <c r="Q29" i="4"/>
  <c r="V29" i="4"/>
  <c r="C30" i="4"/>
  <c r="C30" i="4" a="1"/>
  <c r="D30" i="4"/>
  <c r="D30" i="4" a="1"/>
  <c r="E30" i="4"/>
  <c r="E30" i="4" a="1"/>
  <c r="F30" i="4"/>
  <c r="G30" i="4"/>
  <c r="G30" i="4" a="1"/>
  <c r="H30" i="4"/>
  <c r="H30" i="4" a="1"/>
  <c r="I30" i="4"/>
  <c r="I30" i="4" a="1"/>
  <c r="J30" i="4"/>
  <c r="J30" i="4" a="1"/>
  <c r="K30" i="4"/>
  <c r="K30" i="4" a="1"/>
  <c r="L30" i="4"/>
  <c r="L30" i="4" a="1"/>
  <c r="M30" i="4"/>
  <c r="M30" i="4" a="1"/>
  <c r="N30" i="4"/>
  <c r="O30" i="4"/>
  <c r="O30" i="4" a="1"/>
  <c r="P30" i="4"/>
  <c r="P30" i="4" a="1"/>
  <c r="Q30" i="4"/>
  <c r="V30" i="4"/>
  <c r="C31" i="4"/>
  <c r="C31" i="4" a="1"/>
  <c r="D31" i="4"/>
  <c r="D31" i="4" a="1"/>
  <c r="E31" i="4"/>
  <c r="E31" i="4" a="1"/>
  <c r="F31" i="4"/>
  <c r="G31" i="4"/>
  <c r="G31" i="4" a="1"/>
  <c r="H31" i="4"/>
  <c r="H31" i="4" a="1"/>
  <c r="I31" i="4"/>
  <c r="I31" i="4" a="1"/>
  <c r="J31" i="4"/>
  <c r="J31" i="4" a="1"/>
  <c r="K31" i="4"/>
  <c r="K31" i="4" a="1"/>
  <c r="L31" i="4"/>
  <c r="L31" i="4" a="1"/>
  <c r="M31" i="4"/>
  <c r="M31" i="4" a="1"/>
  <c r="N31" i="4"/>
  <c r="O31" i="4"/>
  <c r="O31" i="4" a="1"/>
  <c r="P31" i="4"/>
  <c r="P31" i="4" a="1"/>
  <c r="Q31" i="4"/>
  <c r="V31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V33" i="4"/>
  <c r="C35" i="4"/>
  <c r="C35" i="4" a="1"/>
  <c r="D35" i="4"/>
  <c r="D35" i="4" a="1"/>
  <c r="E35" i="4"/>
  <c r="E35" i="4" a="1"/>
  <c r="F35" i="4"/>
  <c r="G35" i="4"/>
  <c r="G35" i="4" a="1"/>
  <c r="H35" i="4"/>
  <c r="H35" i="4" a="1"/>
  <c r="I35" i="4"/>
  <c r="I35" i="4" a="1"/>
  <c r="J35" i="4"/>
  <c r="J35" i="4" a="1"/>
  <c r="K35" i="4"/>
  <c r="K35" i="4" a="1"/>
  <c r="L35" i="4"/>
  <c r="L35" i="4" a="1"/>
  <c r="M35" i="4"/>
  <c r="M35" i="4" a="1"/>
  <c r="N35" i="4"/>
  <c r="O35" i="4"/>
  <c r="O35" i="4" a="1"/>
  <c r="P35" i="4"/>
  <c r="P35" i="4" a="1"/>
  <c r="Q35" i="4"/>
  <c r="V35" i="4"/>
  <c r="C36" i="4"/>
  <c r="C36" i="4" a="1"/>
  <c r="D36" i="4"/>
  <c r="D36" i="4" a="1"/>
  <c r="E36" i="4"/>
  <c r="E36" i="4" a="1"/>
  <c r="F36" i="4"/>
  <c r="G36" i="4"/>
  <c r="G36" i="4" a="1"/>
  <c r="H36" i="4"/>
  <c r="H36" i="4" a="1"/>
  <c r="I36" i="4"/>
  <c r="I36" i="4" a="1"/>
  <c r="J36" i="4"/>
  <c r="J36" i="4" a="1"/>
  <c r="K36" i="4"/>
  <c r="K36" i="4" a="1"/>
  <c r="L36" i="4"/>
  <c r="L36" i="4" a="1"/>
  <c r="M36" i="4"/>
  <c r="M36" i="4" a="1"/>
  <c r="N36" i="4"/>
  <c r="O36" i="4"/>
  <c r="O36" i="4" a="1"/>
  <c r="P36" i="4"/>
  <c r="P36" i="4" a="1"/>
  <c r="Q36" i="4"/>
  <c r="V36" i="4"/>
  <c r="C37" i="4"/>
  <c r="C37" i="4" a="1"/>
  <c r="D37" i="4"/>
  <c r="D37" i="4" a="1"/>
  <c r="E37" i="4"/>
  <c r="E37" i="4" a="1"/>
  <c r="F37" i="4"/>
  <c r="G37" i="4"/>
  <c r="G37" i="4" a="1"/>
  <c r="H37" i="4"/>
  <c r="H37" i="4" a="1"/>
  <c r="I37" i="4"/>
  <c r="I37" i="4" a="1"/>
  <c r="J37" i="4"/>
  <c r="J37" i="4" a="1"/>
  <c r="K37" i="4"/>
  <c r="K37" i="4" a="1"/>
  <c r="L37" i="4"/>
  <c r="L37" i="4" a="1"/>
  <c r="M37" i="4"/>
  <c r="M37" i="4" a="1"/>
  <c r="N37" i="4"/>
  <c r="O37" i="4"/>
  <c r="O37" i="4" a="1"/>
  <c r="P37" i="4"/>
  <c r="P37" i="4" a="1"/>
  <c r="Q37" i="4"/>
  <c r="V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V38" i="4"/>
  <c r="C40" i="4"/>
  <c r="C40" i="4" a="1"/>
  <c r="D40" i="4"/>
  <c r="D40" i="4" a="1"/>
  <c r="E40" i="4"/>
  <c r="E40" i="4" a="1"/>
  <c r="F40" i="4"/>
  <c r="G40" i="4"/>
  <c r="G40" i="4" a="1"/>
  <c r="H40" i="4"/>
  <c r="H40" i="4" a="1"/>
  <c r="I40" i="4"/>
  <c r="I40" i="4" a="1"/>
  <c r="J40" i="4"/>
  <c r="J40" i="4" a="1"/>
  <c r="K40" i="4"/>
  <c r="K40" i="4" a="1"/>
  <c r="L40" i="4"/>
  <c r="L40" i="4" a="1"/>
  <c r="M40" i="4"/>
  <c r="M40" i="4" a="1"/>
  <c r="N40" i="4"/>
  <c r="O40" i="4"/>
  <c r="O40" i="4" a="1"/>
  <c r="P40" i="4"/>
  <c r="P40" i="4" a="1"/>
  <c r="Q40" i="4"/>
  <c r="V40" i="4"/>
  <c r="C42" i="4"/>
  <c r="C42" i="4" a="1"/>
  <c r="D42" i="4"/>
  <c r="D42" i="4" a="1"/>
  <c r="E42" i="4"/>
  <c r="E42" i="4" a="1"/>
  <c r="F42" i="4"/>
  <c r="G42" i="4"/>
  <c r="G42" i="4" a="1"/>
  <c r="H42" i="4"/>
  <c r="H42" i="4" a="1"/>
  <c r="I42" i="4"/>
  <c r="I42" i="4" a="1"/>
  <c r="J42" i="4"/>
  <c r="J42" i="4" a="1"/>
  <c r="K42" i="4"/>
  <c r="K42" i="4" a="1"/>
  <c r="L42" i="4"/>
  <c r="L42" i="4" a="1"/>
  <c r="M42" i="4"/>
  <c r="M42" i="4" a="1"/>
  <c r="N42" i="4"/>
  <c r="O42" i="4"/>
  <c r="O42" i="4" a="1"/>
  <c r="P42" i="4"/>
  <c r="P42" i="4" a="1"/>
  <c r="Q42" i="4"/>
  <c r="V42" i="4"/>
  <c r="C43" i="4"/>
  <c r="C43" i="4" a="1"/>
  <c r="D43" i="4"/>
  <c r="D43" i="4" a="1"/>
  <c r="E43" i="4"/>
  <c r="E43" i="4" a="1"/>
  <c r="F43" i="4"/>
  <c r="G43" i="4"/>
  <c r="G43" i="4" a="1"/>
  <c r="H43" i="4"/>
  <c r="H43" i="4" a="1"/>
  <c r="I43" i="4"/>
  <c r="I43" i="4" a="1"/>
  <c r="J43" i="4"/>
  <c r="J43" i="4" a="1"/>
  <c r="K43" i="4"/>
  <c r="K43" i="4" a="1"/>
  <c r="L43" i="4"/>
  <c r="L43" i="4" a="1"/>
  <c r="M43" i="4"/>
  <c r="M43" i="4" a="1"/>
  <c r="N43" i="4"/>
  <c r="O43" i="4"/>
  <c r="O43" i="4" a="1"/>
  <c r="P43" i="4"/>
  <c r="P43" i="4" a="1"/>
  <c r="Q43" i="4"/>
  <c r="V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V44" i="4"/>
  <c r="C46" i="4"/>
  <c r="C46" i="4" a="1"/>
  <c r="D46" i="4"/>
  <c r="D46" i="4" a="1"/>
  <c r="E46" i="4"/>
  <c r="E46" i="4" a="1"/>
  <c r="F46" i="4"/>
  <c r="G46" i="4"/>
  <c r="G46" i="4" a="1"/>
  <c r="H46" i="4"/>
  <c r="H46" i="4" a="1"/>
  <c r="I46" i="4"/>
  <c r="I46" i="4" a="1"/>
  <c r="J46" i="4"/>
  <c r="J46" i="4" a="1"/>
  <c r="K46" i="4"/>
  <c r="K46" i="4" a="1"/>
  <c r="L46" i="4"/>
  <c r="L46" i="4" a="1"/>
  <c r="M46" i="4"/>
  <c r="M46" i="4" a="1"/>
  <c r="N46" i="4"/>
  <c r="O46" i="4"/>
  <c r="O46" i="4" a="1"/>
  <c r="P46" i="4"/>
  <c r="P46" i="4" a="1"/>
  <c r="Q46" i="4"/>
  <c r="Q46" i="4" a="1"/>
  <c r="V46" i="4"/>
  <c r="C47" i="4"/>
  <c r="C47" i="4" a="1"/>
  <c r="D47" i="4"/>
  <c r="D47" i="4" a="1"/>
  <c r="E47" i="4"/>
  <c r="E47" i="4" a="1"/>
  <c r="F47" i="4"/>
  <c r="G47" i="4"/>
  <c r="G47" i="4" a="1"/>
  <c r="H47" i="4"/>
  <c r="H47" i="4" a="1"/>
  <c r="I47" i="4"/>
  <c r="I47" i="4" a="1"/>
  <c r="J47" i="4"/>
  <c r="J47" i="4" a="1"/>
  <c r="K47" i="4"/>
  <c r="K47" i="4" a="1"/>
  <c r="L47" i="4"/>
  <c r="L47" i="4" a="1"/>
  <c r="M47" i="4"/>
  <c r="M47" i="4" a="1"/>
  <c r="N47" i="4"/>
  <c r="O47" i="4"/>
  <c r="O47" i="4" a="1"/>
  <c r="P47" i="4"/>
  <c r="P47" i="4" a="1"/>
  <c r="Q47" i="4"/>
  <c r="Q47" i="4" a="1"/>
  <c r="V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V48" i="4"/>
  <c r="C50" i="4"/>
  <c r="C50" i="4" a="1"/>
  <c r="D50" i="4"/>
  <c r="D50" i="4" a="1"/>
  <c r="E50" i="4"/>
  <c r="E50" i="4" a="1"/>
  <c r="F50" i="4"/>
  <c r="G50" i="4"/>
  <c r="G50" i="4" a="1"/>
  <c r="H50" i="4"/>
  <c r="H50" i="4" a="1"/>
  <c r="I50" i="4"/>
  <c r="I50" i="4" a="1"/>
  <c r="J50" i="4"/>
  <c r="J50" i="4" a="1"/>
  <c r="K50" i="4"/>
  <c r="K50" i="4" a="1"/>
  <c r="L50" i="4"/>
  <c r="L50" i="4" a="1"/>
  <c r="M50" i="4"/>
  <c r="M50" i="4" a="1"/>
  <c r="N50" i="4"/>
  <c r="O50" i="4"/>
  <c r="O50" i="4" a="1"/>
  <c r="P50" i="4"/>
  <c r="P50" i="4" a="1"/>
  <c r="Q50" i="4"/>
  <c r="V50" i="4"/>
  <c r="C52" i="4"/>
  <c r="C52" i="4" a="1"/>
  <c r="D52" i="4"/>
  <c r="D52" i="4" a="1"/>
  <c r="E52" i="4"/>
  <c r="E52" i="4" a="1"/>
  <c r="F52" i="4"/>
  <c r="G52" i="4"/>
  <c r="G52" i="4" a="1"/>
  <c r="H52" i="4"/>
  <c r="H52" i="4" a="1"/>
  <c r="I52" i="4"/>
  <c r="I52" i="4" a="1"/>
  <c r="J52" i="4"/>
  <c r="J52" i="4" a="1"/>
  <c r="K52" i="4"/>
  <c r="K52" i="4" a="1"/>
  <c r="L52" i="4"/>
  <c r="L52" i="4" a="1"/>
  <c r="M52" i="4"/>
  <c r="M52" i="4" a="1"/>
  <c r="N52" i="4"/>
  <c r="O52" i="4"/>
  <c r="O52" i="4" a="1"/>
  <c r="P52" i="4"/>
  <c r="P52" i="4" a="1"/>
  <c r="Q52" i="4"/>
  <c r="V52" i="4"/>
  <c r="C54" i="4"/>
  <c r="C54" i="4" a="1"/>
  <c r="D54" i="4"/>
  <c r="D54" i="4" a="1"/>
  <c r="E54" i="4"/>
  <c r="E54" i="4" a="1"/>
  <c r="F54" i="4"/>
  <c r="G54" i="4"/>
  <c r="G54" i="4" a="1"/>
  <c r="H54" i="4"/>
  <c r="H54" i="4" a="1"/>
  <c r="I54" i="4"/>
  <c r="I54" i="4" a="1"/>
  <c r="J54" i="4"/>
  <c r="J54" i="4" a="1"/>
  <c r="K54" i="4"/>
  <c r="K54" i="4" a="1"/>
  <c r="L54" i="4"/>
  <c r="L54" i="4" a="1"/>
  <c r="M54" i="4"/>
  <c r="M54" i="4" a="1"/>
  <c r="N54" i="4"/>
  <c r="O54" i="4"/>
  <c r="O54" i="4" a="1"/>
  <c r="P54" i="4"/>
  <c r="P54" i="4" a="1"/>
  <c r="Q54" i="4"/>
  <c r="V54" i="4"/>
  <c r="C55" i="4"/>
  <c r="C55" i="4" a="1"/>
  <c r="D55" i="4"/>
  <c r="D55" i="4" a="1"/>
  <c r="E55" i="4"/>
  <c r="E55" i="4" a="1"/>
  <c r="F55" i="4"/>
  <c r="G55" i="4"/>
  <c r="G55" i="4" a="1"/>
  <c r="H55" i="4"/>
  <c r="H55" i="4" a="1"/>
  <c r="I55" i="4"/>
  <c r="I55" i="4" a="1"/>
  <c r="J55" i="4"/>
  <c r="J55" i="4" a="1"/>
  <c r="K55" i="4"/>
  <c r="K55" i="4" a="1"/>
  <c r="L55" i="4"/>
  <c r="L55" i="4" a="1"/>
  <c r="M55" i="4"/>
  <c r="M55" i="4" a="1"/>
  <c r="N55" i="4"/>
  <c r="O55" i="4"/>
  <c r="O55" i="4" a="1"/>
  <c r="P55" i="4"/>
  <c r="P55" i="4" a="1"/>
  <c r="Q55" i="4"/>
  <c r="V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V56" i="4"/>
  <c r="C59" i="4"/>
  <c r="C59" i="4" a="1"/>
  <c r="D59" i="4"/>
  <c r="D59" i="4" a="1"/>
  <c r="E59" i="4"/>
  <c r="E59" i="4" a="1"/>
  <c r="F59" i="4"/>
  <c r="G59" i="4"/>
  <c r="G59" i="4" a="1"/>
  <c r="H59" i="4"/>
  <c r="H59" i="4" a="1"/>
  <c r="I59" i="4"/>
  <c r="I59" i="4" a="1"/>
  <c r="J59" i="4"/>
  <c r="J59" i="4" a="1"/>
  <c r="K59" i="4"/>
  <c r="K59" i="4" a="1"/>
  <c r="L59" i="4"/>
  <c r="L59" i="4" a="1"/>
  <c r="M59" i="4"/>
  <c r="M59" i="4" a="1"/>
  <c r="N59" i="4"/>
  <c r="O59" i="4"/>
  <c r="O59" i="4" a="1"/>
  <c r="P59" i="4"/>
  <c r="P59" i="4" a="1"/>
  <c r="Q59" i="4"/>
  <c r="V59" i="4"/>
  <c r="C60" i="4"/>
  <c r="C60" i="4" a="1"/>
  <c r="D60" i="4"/>
  <c r="D60" i="4" a="1"/>
  <c r="E60" i="4"/>
  <c r="E60" i="4" a="1"/>
  <c r="F60" i="4"/>
  <c r="G60" i="4"/>
  <c r="G60" i="4" a="1"/>
  <c r="H60" i="4"/>
  <c r="H60" i="4" a="1"/>
  <c r="I60" i="4"/>
  <c r="I60" i="4" a="1"/>
  <c r="J60" i="4"/>
  <c r="J60" i="4" a="1"/>
  <c r="K60" i="4"/>
  <c r="K60" i="4" a="1"/>
  <c r="L60" i="4"/>
  <c r="L60" i="4" a="1"/>
  <c r="M60" i="4"/>
  <c r="M60" i="4" a="1"/>
  <c r="N60" i="4"/>
  <c r="O60" i="4"/>
  <c r="O60" i="4" a="1"/>
  <c r="P60" i="4"/>
  <c r="P60" i="4" a="1"/>
  <c r="Q60" i="4"/>
  <c r="V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V61" i="4"/>
  <c r="C63" i="4"/>
  <c r="C63" i="4" a="1"/>
  <c r="D63" i="4"/>
  <c r="D63" i="4" a="1"/>
  <c r="E63" i="4"/>
  <c r="E63" i="4" a="1"/>
  <c r="F63" i="4"/>
  <c r="G63" i="4"/>
  <c r="G63" i="4" a="1"/>
  <c r="H63" i="4"/>
  <c r="H63" i="4" a="1"/>
  <c r="I63" i="4"/>
  <c r="I63" i="4" a="1"/>
  <c r="J63" i="4"/>
  <c r="J63" i="4" a="1"/>
  <c r="K63" i="4"/>
  <c r="K63" i="4" a="1"/>
  <c r="L63" i="4"/>
  <c r="L63" i="4" a="1"/>
  <c r="M63" i="4"/>
  <c r="M63" i="4" a="1"/>
  <c r="N63" i="4"/>
  <c r="O63" i="4"/>
  <c r="O63" i="4" a="1"/>
  <c r="P63" i="4"/>
  <c r="P63" i="4" a="1"/>
  <c r="Q63" i="4"/>
  <c r="Q63" i="4" a="1"/>
  <c r="V63" i="4"/>
  <c r="C64" i="4"/>
  <c r="C64" i="4" a="1"/>
  <c r="D64" i="4"/>
  <c r="D64" i="4" a="1"/>
  <c r="E64" i="4"/>
  <c r="E64" i="4" a="1"/>
  <c r="F64" i="4"/>
  <c r="G64" i="4"/>
  <c r="G64" i="4" a="1"/>
  <c r="H64" i="4"/>
  <c r="H64" i="4" a="1"/>
  <c r="I64" i="4"/>
  <c r="I64" i="4" a="1"/>
  <c r="J64" i="4"/>
  <c r="J64" i="4" a="1"/>
  <c r="K64" i="4"/>
  <c r="K64" i="4" a="1"/>
  <c r="L64" i="4"/>
  <c r="L64" i="4" a="1"/>
  <c r="M64" i="4"/>
  <c r="M64" i="4" a="1"/>
  <c r="N64" i="4"/>
  <c r="O64" i="4"/>
  <c r="O64" i="4" a="1"/>
  <c r="P64" i="4"/>
  <c r="P64" i="4" a="1"/>
  <c r="Q64" i="4"/>
  <c r="Q64" i="4" a="1"/>
  <c r="V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V65" i="4"/>
  <c r="C67" i="4"/>
  <c r="C67" i="4" a="1"/>
  <c r="D67" i="4"/>
  <c r="D67" i="4" a="1"/>
  <c r="E67" i="4"/>
  <c r="E67" i="4" a="1"/>
  <c r="F67" i="4"/>
  <c r="G67" i="4"/>
  <c r="G67" i="4" a="1"/>
  <c r="H67" i="4"/>
  <c r="H67" i="4" a="1"/>
  <c r="I67" i="4"/>
  <c r="I67" i="4" a="1"/>
  <c r="J67" i="4"/>
  <c r="J67" i="4" a="1"/>
  <c r="K67" i="4"/>
  <c r="K67" i="4" a="1"/>
  <c r="L67" i="4"/>
  <c r="L67" i="4" a="1"/>
  <c r="M67" i="4"/>
  <c r="M67" i="4" a="1"/>
  <c r="N67" i="4"/>
  <c r="O67" i="4"/>
  <c r="O67" i="4" a="1"/>
  <c r="P67" i="4"/>
  <c r="P67" i="4" a="1"/>
  <c r="Q67" i="4"/>
  <c r="Q67" i="4" a="1"/>
  <c r="V67" i="4"/>
  <c r="C68" i="4"/>
  <c r="C68" i="4" a="1"/>
  <c r="D68" i="4"/>
  <c r="D68" i="4" a="1"/>
  <c r="E68" i="4"/>
  <c r="E68" i="4" a="1"/>
  <c r="F68" i="4"/>
  <c r="G68" i="4"/>
  <c r="G68" i="4" a="1"/>
  <c r="H68" i="4"/>
  <c r="H68" i="4" a="1"/>
  <c r="I68" i="4"/>
  <c r="I68" i="4" a="1"/>
  <c r="J68" i="4"/>
  <c r="J68" i="4" a="1"/>
  <c r="K68" i="4"/>
  <c r="K68" i="4" a="1"/>
  <c r="L68" i="4"/>
  <c r="L68" i="4" a="1"/>
  <c r="M68" i="4"/>
  <c r="M68" i="4" a="1"/>
  <c r="N68" i="4"/>
  <c r="O68" i="4"/>
  <c r="O68" i="4" a="1"/>
  <c r="P68" i="4"/>
  <c r="P68" i="4" a="1"/>
  <c r="Q68" i="4"/>
  <c r="Q68" i="4" a="1"/>
  <c r="V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V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V70" i="4"/>
  <c r="W70" i="4"/>
  <c r="G72" i="4"/>
  <c r="H72" i="4"/>
  <c r="I72" i="4"/>
  <c r="J72" i="4"/>
  <c r="K72" i="4"/>
  <c r="L72" i="4"/>
  <c r="M72" i="4"/>
  <c r="N72" i="4"/>
  <c r="O72" i="4"/>
  <c r="P72" i="4"/>
  <c r="R72" i="4"/>
  <c r="V72" i="4"/>
  <c r="U74" i="4"/>
  <c r="S76" i="4"/>
  <c r="S83" i="4"/>
  <c r="U84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C91" i="4"/>
  <c r="C91" i="4" a="1"/>
  <c r="D91" i="4"/>
  <c r="D91" i="4" a="1"/>
  <c r="E91" i="4"/>
  <c r="E91" i="4" a="1"/>
  <c r="F91" i="4"/>
  <c r="F91" i="4" a="1"/>
  <c r="G91" i="4"/>
  <c r="G91" i="4" a="1"/>
  <c r="H91" i="4"/>
  <c r="H91" i="4" a="1"/>
  <c r="I91" i="4"/>
  <c r="I91" i="4" a="1"/>
  <c r="J91" i="4"/>
  <c r="J91" i="4" a="1"/>
  <c r="K91" i="4"/>
  <c r="K91" i="4" a="1"/>
  <c r="L91" i="4"/>
  <c r="L91" i="4" a="1"/>
  <c r="M91" i="4"/>
  <c r="M91" i="4" a="1"/>
  <c r="N91" i="4"/>
  <c r="O91" i="4"/>
  <c r="O91" i="4" a="1"/>
  <c r="P91" i="4"/>
  <c r="P91" i="4" a="1"/>
  <c r="Q91" i="4"/>
  <c r="Q91" i="4" a="1"/>
  <c r="R91" i="4"/>
  <c r="U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U92" i="4"/>
</calcChain>
</file>

<file path=xl/sharedStrings.xml><?xml version="1.0" encoding="utf-8"?>
<sst xmlns="http://schemas.openxmlformats.org/spreadsheetml/2006/main" count="700" uniqueCount="181">
  <si>
    <t>Report Date</t>
  </si>
  <si>
    <t>CHECK FIGURE</t>
  </si>
  <si>
    <t>Do Not close this program until all purples are ZERO!!!</t>
  </si>
  <si>
    <t>Username:</t>
  </si>
  <si>
    <t>cevans_pc</t>
  </si>
  <si>
    <t>Password:</t>
  </si>
  <si>
    <t>M:\common\power\riskmgmt\lcra\lcra_newexotica.xls</t>
  </si>
  <si>
    <t>Database:</t>
  </si>
  <si>
    <t>pwrprodn_ded</t>
  </si>
  <si>
    <t>M:\Genco\Position\spread position 16 hr.xls</t>
  </si>
  <si>
    <t>East Power Position - Peak</t>
  </si>
  <si>
    <t xml:space="preserve"> </t>
  </si>
  <si>
    <t>2001 Total</t>
  </si>
  <si>
    <t>Jan-Feb '02</t>
  </si>
  <si>
    <t>Mar-Apr '02</t>
  </si>
  <si>
    <t>May '02</t>
  </si>
  <si>
    <t>June '02</t>
  </si>
  <si>
    <t>Jul-Aug '02</t>
  </si>
  <si>
    <t>Sep '02</t>
  </si>
  <si>
    <t>Oct-Dec '02</t>
  </si>
  <si>
    <t>2002 Total</t>
  </si>
  <si>
    <t>2003</t>
  </si>
  <si>
    <t>&gt;=2004</t>
  </si>
  <si>
    <t>Total Peak</t>
  </si>
  <si>
    <t>Total Off-Peak</t>
  </si>
  <si>
    <t>Total</t>
  </si>
  <si>
    <t>Check</t>
  </si>
  <si>
    <t>10 Min Spin</t>
  </si>
  <si>
    <t>TenMinSpin</t>
  </si>
  <si>
    <t>10 Min Non-Spin</t>
  </si>
  <si>
    <t>TenMinNonSpin</t>
  </si>
  <si>
    <t>Operating Reserves</t>
  </si>
  <si>
    <t>OpRes</t>
  </si>
  <si>
    <t>AGC</t>
  </si>
  <si>
    <t>UI Congestion Up-lift</t>
  </si>
  <si>
    <t>NEPOOLU</t>
  </si>
  <si>
    <t>ICAP</t>
  </si>
  <si>
    <t>Regulation Up</t>
  </si>
  <si>
    <t>RegulationUp</t>
  </si>
  <si>
    <t>Regulation Down</t>
  </si>
  <si>
    <t>RegulationDown</t>
  </si>
  <si>
    <t>Responsive Reserve</t>
  </si>
  <si>
    <t>ResponsiveReserve</t>
  </si>
  <si>
    <t>Non-Spinning Reserve</t>
  </si>
  <si>
    <t>Non-SpinningReserve</t>
  </si>
  <si>
    <t>Renewable Energy Credits</t>
  </si>
  <si>
    <t>RenewableEnergyCredits</t>
  </si>
  <si>
    <t>NEPOOLP</t>
  </si>
  <si>
    <t>NEPOOL</t>
  </si>
  <si>
    <t>PJM - Eastern Hub</t>
  </si>
  <si>
    <t>EASTERN HUB</t>
  </si>
  <si>
    <t>PJM - Western Hub</t>
  </si>
  <si>
    <t>PJM</t>
  </si>
  <si>
    <t>NY Zone G</t>
  </si>
  <si>
    <t>NYPP-G</t>
  </si>
  <si>
    <t>NY Zone A</t>
  </si>
  <si>
    <t>NYPP-A</t>
  </si>
  <si>
    <t>NY Zone J</t>
  </si>
  <si>
    <t>NYPP-J</t>
  </si>
  <si>
    <t>NE Position</t>
  </si>
  <si>
    <t>INTO AEP</t>
  </si>
  <si>
    <t xml:space="preserve">Cinergy </t>
  </si>
  <si>
    <t>Cinergy</t>
  </si>
  <si>
    <t>Cinergy spread options</t>
  </si>
  <si>
    <t>CinergyP</t>
  </si>
  <si>
    <t>OPPD/NPPD</t>
  </si>
  <si>
    <t>MAPP</t>
  </si>
  <si>
    <t xml:space="preserve">Com-Ed </t>
  </si>
  <si>
    <t>Comed</t>
  </si>
  <si>
    <t>Com-Ed spread opts</t>
  </si>
  <si>
    <t>ComedP</t>
  </si>
  <si>
    <t>TVA Trading</t>
  </si>
  <si>
    <t>TVA</t>
  </si>
  <si>
    <t>TVA spread opts</t>
  </si>
  <si>
    <t>TVAP</t>
  </si>
  <si>
    <t>Entergy</t>
  </si>
  <si>
    <t>SOCO</t>
  </si>
  <si>
    <t>Fla/Ga</t>
  </si>
  <si>
    <t>FLA_GA</t>
  </si>
  <si>
    <t>FPL/FRCC</t>
  </si>
  <si>
    <t>FPL_FRCC</t>
  </si>
  <si>
    <t>MW/SE Position</t>
  </si>
  <si>
    <t>ERCOT - Trading</t>
  </si>
  <si>
    <t>ERCOT</t>
  </si>
  <si>
    <t>ERCOT - spread</t>
  </si>
  <si>
    <t>ERCOTP</t>
  </si>
  <si>
    <t>North Texas</t>
  </si>
  <si>
    <t>North Texas - spread</t>
  </si>
  <si>
    <t>North TexasP</t>
  </si>
  <si>
    <t>Texas Valley</t>
  </si>
  <si>
    <t>Texas Valley - spread</t>
  </si>
  <si>
    <t>Texas ValleyP</t>
  </si>
  <si>
    <t xml:space="preserve">South Texas </t>
  </si>
  <si>
    <t>Mid-Columbia</t>
  </si>
  <si>
    <t>MID-COLUMBIA</t>
  </si>
  <si>
    <t>Total East Desk Power Position</t>
  </si>
  <si>
    <t>Gas Positions -- Contracts</t>
  </si>
  <si>
    <t>Total Gas</t>
  </si>
  <si>
    <t>City of Austin</t>
  </si>
  <si>
    <t>GASP</t>
  </si>
  <si>
    <t>Black Hills</t>
  </si>
  <si>
    <t>Frontera</t>
  </si>
  <si>
    <t>Reliant Energy</t>
  </si>
  <si>
    <t>LCRA</t>
  </si>
  <si>
    <t>New Albany</t>
  </si>
  <si>
    <t>CPSB</t>
  </si>
  <si>
    <t>Calpine (Heat Rate Swap)</t>
  </si>
  <si>
    <t>Reliant Energy/HLP</t>
  </si>
  <si>
    <t>RELIANTENEHLP</t>
  </si>
  <si>
    <t>XCELENE</t>
  </si>
  <si>
    <t>TXU</t>
  </si>
  <si>
    <t>TXUELECO</t>
  </si>
  <si>
    <t>Gas Hedges</t>
  </si>
  <si>
    <t>GASH</t>
  </si>
  <si>
    <t>tie to VAR</t>
  </si>
  <si>
    <t>Total East Desk Gas Position</t>
  </si>
  <si>
    <t>Gas Positions -- MMBTU</t>
  </si>
  <si>
    <t>2004</t>
  </si>
  <si>
    <t>&gt;=2005</t>
  </si>
  <si>
    <t>Total Spread Options</t>
  </si>
  <si>
    <t>AUSTINCITY</t>
  </si>
  <si>
    <t>INDECKPEPPOW</t>
  </si>
  <si>
    <t>FRONTERAGENLP</t>
  </si>
  <si>
    <t>RELIANTENESER</t>
  </si>
  <si>
    <t>LOWERCOLRIVAUT</t>
  </si>
  <si>
    <t>NEWALBPOW</t>
  </si>
  <si>
    <t>CALPINEENESER</t>
  </si>
  <si>
    <t>Other Commodities</t>
  </si>
  <si>
    <t>Total Coal</t>
  </si>
  <si>
    <t>Coal Position (term)</t>
  </si>
  <si>
    <t>COAL-EAST-II</t>
  </si>
  <si>
    <t>Coal Position (cash)</t>
  </si>
  <si>
    <t>COAL-EAST-CASH</t>
  </si>
  <si>
    <t>Coal (in tonnes)</t>
  </si>
  <si>
    <t>Crude (in barrells)</t>
  </si>
  <si>
    <t>WTI-GW-NXC2</t>
  </si>
  <si>
    <t>Total Other Commodities</t>
  </si>
  <si>
    <t>Heat-Swap &amp; Spread-Opt Power Pos</t>
  </si>
  <si>
    <t>Total POWER</t>
  </si>
  <si>
    <t>Reliant (Heat-Swap)</t>
  </si>
  <si>
    <t>East Power Position - Peak Daily</t>
  </si>
  <si>
    <t>Total Off-peak</t>
  </si>
  <si>
    <t>TEnMinNonSpin</t>
  </si>
  <si>
    <t>UI System Border</t>
  </si>
  <si>
    <t>NEPOOL Energy</t>
  </si>
  <si>
    <t>Cinergy Plant</t>
  </si>
  <si>
    <t>OPPD\NPPD</t>
  </si>
  <si>
    <t>Com-Ed Plant</t>
  </si>
  <si>
    <t>Com-Ed</t>
  </si>
  <si>
    <t xml:space="preserve">TVA </t>
  </si>
  <si>
    <t>TvA Plant</t>
  </si>
  <si>
    <t>Net TVA</t>
  </si>
  <si>
    <t>FLA/GA</t>
  </si>
  <si>
    <t>ERCOT Trading</t>
  </si>
  <si>
    <t>ERCOT Plant</t>
  </si>
  <si>
    <t xml:space="preserve">ERCOT </t>
  </si>
  <si>
    <t>North Texas- spread</t>
  </si>
  <si>
    <t>Texas Valley- spread</t>
  </si>
  <si>
    <t xml:space="preserve">Total East Desk Power </t>
  </si>
  <si>
    <t>Gas Short for Plants</t>
  </si>
  <si>
    <t>Spread-Option &amp; Heat Rate Swaps</t>
  </si>
  <si>
    <t>Total Power</t>
  </si>
  <si>
    <t>POWER Short for Plants</t>
  </si>
  <si>
    <t>POWERP</t>
  </si>
  <si>
    <t>Total Position</t>
  </si>
  <si>
    <t>prior day positions</t>
  </si>
  <si>
    <t>PJM Western Hub</t>
  </si>
  <si>
    <t>Net Cinergy</t>
  </si>
  <si>
    <t>SERC</t>
  </si>
  <si>
    <t>SERC- FLORIDA</t>
  </si>
  <si>
    <t xml:space="preserve">Power Pos For Spread-Option &amp; Heat-Swap </t>
  </si>
  <si>
    <t>Total East Desk POWER Position</t>
  </si>
  <si>
    <t>East Power Position - Off Peak Daily</t>
  </si>
  <si>
    <t xml:space="preserve">TVA  </t>
  </si>
  <si>
    <t xml:space="preserve">Total East Power Off-Peak </t>
  </si>
  <si>
    <t>East Power Positions - Off-Peak</t>
  </si>
  <si>
    <t>TVA Plant</t>
  </si>
  <si>
    <t>South Texas</t>
  </si>
  <si>
    <t>do not delete this - used for Wind position above!!</t>
  </si>
  <si>
    <t>Calpine (Heat Swap)</t>
  </si>
  <si>
    <t xml:space="preserve">Total Power Pos For Heat-Swap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</si>
</sst>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7" formatCode="dd\-mmm\-yyyy"/>
    <numFmt numFmtId="168" formatCode="0_);[Red]\(0\)"/>
    <numFmt numFmtId="171" formatCode="&quot;Effective Date: &quot;\ dd\-mmm\-yyyy"/>
    <numFmt numFmtId="172" formatCode="_(* #,##0_);_(* \(#,##0\);_(* &quot;-&quot;??_);_(@_)"/>
    <numFmt numFmtId="174" formatCode="m/d"/>
  </numFmts>
  <fonts count="8" x14ac:knownFonts="1">
    <font>
      <sz val="8"/>
      <name val="Lucida Console"/>
    </font>
    <font>
      <sz val="8"/>
      <name val="Lucida Console"/>
    </font>
    <font>
      <b/>
      <sz val="8"/>
      <name val="Times New Roman"/>
      <family val="1"/>
    </font>
    <font>
      <sz val="8"/>
      <name val="Times New Roman"/>
      <family val="1"/>
    </font>
    <font>
      <sz val="8"/>
      <color indexed="10"/>
      <name val="Times New Roman"/>
      <family val="1"/>
    </font>
    <font>
      <b/>
      <sz val="12"/>
      <name val="Times New Roman"/>
      <family val="1"/>
    </font>
    <font>
      <b/>
      <sz val="8"/>
      <name val="Lucida Console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3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/>
    <xf numFmtId="0" fontId="3" fillId="2" borderId="0" xfId="0" applyFont="1" applyFill="1"/>
    <xf numFmtId="0" fontId="4" fillId="2" borderId="0" xfId="0" applyFont="1" applyFill="1"/>
    <xf numFmtId="0" fontId="3" fillId="3" borderId="1" xfId="0" applyFont="1" applyFill="1" applyBorder="1" applyAlignment="1">
      <alignment horizontal="right"/>
    </xf>
    <xf numFmtId="0" fontId="2" fillId="0" borderId="0" xfId="0" applyFont="1"/>
    <xf numFmtId="167" fontId="2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171" fontId="5" fillId="0" borderId="0" xfId="0" applyNumberFormat="1" applyFont="1" applyAlignment="1">
      <alignment horizontal="left"/>
    </xf>
    <xf numFmtId="15" fontId="3" fillId="0" borderId="0" xfId="0" applyNumberFormat="1" applyFont="1"/>
    <xf numFmtId="167" fontId="5" fillId="0" borderId="0" xfId="0" applyNumberFormat="1" applyFont="1" applyAlignment="1">
      <alignment horizontal="left"/>
    </xf>
    <xf numFmtId="17" fontId="3" fillId="0" borderId="0" xfId="0" applyNumberFormat="1" applyFont="1" applyAlignment="1">
      <alignment horizontal="center"/>
    </xf>
    <xf numFmtId="16" fontId="3" fillId="0" borderId="0" xfId="0" applyNumberFormat="1" applyFont="1"/>
    <xf numFmtId="17" fontId="3" fillId="0" borderId="0" xfId="0" applyNumberFormat="1" applyFont="1"/>
    <xf numFmtId="0" fontId="3" fillId="0" borderId="0" xfId="0" applyFont="1" applyFill="1"/>
    <xf numFmtId="0" fontId="2" fillId="0" borderId="0" xfId="0" applyFont="1" applyBorder="1"/>
    <xf numFmtId="17" fontId="2" fillId="0" borderId="0" xfId="0" quotePrefix="1" applyNumberFormat="1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4" borderId="2" xfId="0" applyFont="1" applyFill="1" applyBorder="1"/>
    <xf numFmtId="0" fontId="3" fillId="4" borderId="3" xfId="0" applyFont="1" applyFill="1" applyBorder="1"/>
    <xf numFmtId="172" fontId="3" fillId="4" borderId="3" xfId="1" applyNumberFormat="1" applyFont="1" applyFill="1" applyBorder="1"/>
    <xf numFmtId="172" fontId="3" fillId="5" borderId="3" xfId="1" applyNumberFormat="1" applyFont="1" applyFill="1" applyBorder="1"/>
    <xf numFmtId="172" fontId="3" fillId="5" borderId="4" xfId="1" applyNumberFormat="1" applyFont="1" applyFill="1" applyBorder="1"/>
    <xf numFmtId="172" fontId="3" fillId="4" borderId="5" xfId="1" applyNumberFormat="1" applyFont="1" applyFill="1" applyBorder="1"/>
    <xf numFmtId="172" fontId="3" fillId="4" borderId="4" xfId="1" applyNumberFormat="1" applyFont="1" applyFill="1" applyBorder="1"/>
    <xf numFmtId="38" fontId="3" fillId="2" borderId="0" xfId="0" applyNumberFormat="1" applyFont="1" applyFill="1"/>
    <xf numFmtId="38" fontId="3" fillId="0" borderId="0" xfId="0" applyNumberFormat="1" applyFont="1" applyFill="1"/>
    <xf numFmtId="0" fontId="3" fillId="4" borderId="0" xfId="0" applyFont="1" applyFill="1"/>
    <xf numFmtId="0" fontId="2" fillId="4" borderId="6" xfId="0" applyFont="1" applyFill="1" applyBorder="1"/>
    <xf numFmtId="0" fontId="3" fillId="4" borderId="0" xfId="0" applyFont="1" applyFill="1" applyBorder="1"/>
    <xf numFmtId="172" fontId="3" fillId="4" borderId="0" xfId="1" applyNumberFormat="1" applyFont="1" applyFill="1" applyBorder="1"/>
    <xf numFmtId="172" fontId="3" fillId="5" borderId="0" xfId="1" applyNumberFormat="1" applyFont="1" applyFill="1" applyBorder="1"/>
    <xf numFmtId="172" fontId="3" fillId="5" borderId="7" xfId="1" applyNumberFormat="1" applyFont="1" applyFill="1" applyBorder="1"/>
    <xf numFmtId="172" fontId="3" fillId="4" borderId="8" xfId="1" applyNumberFormat="1" applyFont="1" applyFill="1" applyBorder="1"/>
    <xf numFmtId="172" fontId="3" fillId="4" borderId="7" xfId="1" applyNumberFormat="1" applyFont="1" applyFill="1" applyBorder="1"/>
    <xf numFmtId="0" fontId="2" fillId="4" borderId="9" xfId="0" applyFont="1" applyFill="1" applyBorder="1"/>
    <xf numFmtId="0" fontId="3" fillId="4" borderId="10" xfId="0" applyFont="1" applyFill="1" applyBorder="1"/>
    <xf numFmtId="172" fontId="3" fillId="4" borderId="10" xfId="1" applyNumberFormat="1" applyFont="1" applyFill="1" applyBorder="1"/>
    <xf numFmtId="172" fontId="3" fillId="5" borderId="10" xfId="1" applyNumberFormat="1" applyFont="1" applyFill="1" applyBorder="1"/>
    <xf numFmtId="172" fontId="3" fillId="4" borderId="11" xfId="1" applyNumberFormat="1" applyFont="1" applyFill="1" applyBorder="1"/>
    <xf numFmtId="172" fontId="3" fillId="4" borderId="12" xfId="1" applyNumberFormat="1" applyFont="1" applyFill="1" applyBorder="1"/>
    <xf numFmtId="0" fontId="3" fillId="0" borderId="6" xfId="0" applyFont="1" applyBorder="1"/>
    <xf numFmtId="172" fontId="3" fillId="0" borderId="0" xfId="1" applyNumberFormat="1" applyFont="1" applyBorder="1"/>
    <xf numFmtId="172" fontId="3" fillId="0" borderId="0" xfId="1" applyNumberFormat="1" applyFont="1" applyFill="1" applyBorder="1"/>
    <xf numFmtId="172" fontId="3" fillId="0" borderId="8" xfId="1" applyNumberFormat="1" applyFont="1" applyBorder="1"/>
    <xf numFmtId="172" fontId="3" fillId="0" borderId="7" xfId="1" applyNumberFormat="1" applyFont="1" applyBorder="1"/>
    <xf numFmtId="172" fontId="1" fillId="0" borderId="0" xfId="1" applyNumberFormat="1"/>
    <xf numFmtId="0" fontId="2" fillId="0" borderId="6" xfId="0" applyFont="1" applyBorder="1"/>
    <xf numFmtId="172" fontId="3" fillId="0" borderId="5" xfId="1" applyNumberFormat="1" applyFont="1" applyBorder="1"/>
    <xf numFmtId="172" fontId="3" fillId="0" borderId="3" xfId="1" applyNumberFormat="1" applyFont="1" applyBorder="1"/>
    <xf numFmtId="172" fontId="3" fillId="0" borderId="4" xfId="1" applyNumberFormat="1" applyFont="1" applyBorder="1"/>
    <xf numFmtId="0" fontId="2" fillId="4" borderId="0" xfId="0" applyFont="1" applyFill="1"/>
    <xf numFmtId="172" fontId="2" fillId="4" borderId="0" xfId="1" applyNumberFormat="1" applyFont="1" applyFill="1" applyBorder="1"/>
    <xf numFmtId="172" fontId="2" fillId="4" borderId="8" xfId="1" applyNumberFormat="1" applyFont="1" applyFill="1" applyBorder="1"/>
    <xf numFmtId="172" fontId="2" fillId="4" borderId="7" xfId="1" applyNumberFormat="1" applyFont="1" applyFill="1" applyBorder="1"/>
    <xf numFmtId="0" fontId="2" fillId="0" borderId="6" xfId="0" applyFont="1" applyFill="1" applyBorder="1"/>
    <xf numFmtId="0" fontId="2" fillId="0" borderId="0" xfId="0" applyFont="1" applyFill="1"/>
    <xf numFmtId="172" fontId="2" fillId="0" borderId="0" xfId="1" applyNumberFormat="1" applyFont="1" applyFill="1" applyBorder="1"/>
    <xf numFmtId="172" fontId="2" fillId="0" borderId="8" xfId="1" applyNumberFormat="1" applyFont="1" applyFill="1" applyBorder="1"/>
    <xf numFmtId="172" fontId="2" fillId="0" borderId="7" xfId="1" applyNumberFormat="1" applyFont="1" applyFill="1" applyBorder="1"/>
    <xf numFmtId="172" fontId="1" fillId="0" borderId="0" xfId="1" applyNumberFormat="1" applyFill="1"/>
    <xf numFmtId="0" fontId="3" fillId="0" borderId="13" xfId="0" applyFont="1" applyBorder="1"/>
    <xf numFmtId="0" fontId="3" fillId="0" borderId="14" xfId="0" applyFont="1" applyBorder="1"/>
    <xf numFmtId="172" fontId="3" fillId="0" borderId="14" xfId="1" applyNumberFormat="1" applyFont="1" applyBorder="1"/>
    <xf numFmtId="172" fontId="3" fillId="5" borderId="14" xfId="1" applyNumberFormat="1" applyFont="1" applyFill="1" applyBorder="1"/>
    <xf numFmtId="172" fontId="3" fillId="0" borderId="14" xfId="1" applyNumberFormat="1" applyFont="1" applyFill="1" applyBorder="1"/>
    <xf numFmtId="172" fontId="3" fillId="0" borderId="15" xfId="1" applyNumberFormat="1" applyFont="1" applyBorder="1"/>
    <xf numFmtId="172" fontId="3" fillId="0" borderId="16" xfId="1" applyNumberFormat="1" applyFont="1" applyBorder="1"/>
    <xf numFmtId="0" fontId="3" fillId="0" borderId="8" xfId="0" applyFont="1" applyBorder="1"/>
    <xf numFmtId="172" fontId="2" fillId="5" borderId="0" xfId="1" applyNumberFormat="1" applyFont="1" applyFill="1" applyBorder="1"/>
    <xf numFmtId="172" fontId="3" fillId="0" borderId="8" xfId="1" applyNumberFormat="1" applyFont="1" applyFill="1" applyBorder="1"/>
    <xf numFmtId="172" fontId="3" fillId="0" borderId="7" xfId="1" applyNumberFormat="1" applyFont="1" applyFill="1" applyBorder="1"/>
    <xf numFmtId="38" fontId="2" fillId="0" borderId="0" xfId="0" applyNumberFormat="1" applyFont="1" applyFill="1"/>
    <xf numFmtId="0" fontId="3" fillId="0" borderId="6" xfId="0" applyFont="1" applyFill="1" applyBorder="1"/>
    <xf numFmtId="172" fontId="3" fillId="0" borderId="15" xfId="1" applyNumberFormat="1" applyFont="1" applyFill="1" applyBorder="1"/>
    <xf numFmtId="172" fontId="3" fillId="0" borderId="16" xfId="1" applyNumberFormat="1" applyFont="1" applyFill="1" applyBorder="1"/>
    <xf numFmtId="0" fontId="2" fillId="0" borderId="9" xfId="0" applyFont="1" applyFill="1" applyBorder="1"/>
    <xf numFmtId="172" fontId="3" fillId="0" borderId="11" xfId="1" applyNumberFormat="1" applyFont="1" applyFill="1" applyBorder="1"/>
    <xf numFmtId="172" fontId="3" fillId="0" borderId="10" xfId="1" applyNumberFormat="1" applyFont="1" applyFill="1" applyBorder="1"/>
    <xf numFmtId="172" fontId="3" fillId="0" borderId="12" xfId="1" applyNumberFormat="1" applyFont="1" applyFill="1" applyBorder="1"/>
    <xf numFmtId="172" fontId="4" fillId="0" borderId="0" xfId="1" applyNumberFormat="1" applyFont="1" applyFill="1" applyAlignment="1">
      <alignment horizontal="center"/>
    </xf>
    <xf numFmtId="0" fontId="2" fillId="3" borderId="9" xfId="0" applyFont="1" applyFill="1" applyBorder="1"/>
    <xf numFmtId="0" fontId="2" fillId="3" borderId="17" xfId="0" applyFont="1" applyFill="1" applyBorder="1"/>
    <xf numFmtId="172" fontId="2" fillId="3" borderId="18" xfId="1" applyNumberFormat="1" applyFont="1" applyFill="1" applyBorder="1"/>
    <xf numFmtId="172" fontId="2" fillId="3" borderId="19" xfId="1" applyNumberFormat="1" applyFont="1" applyFill="1" applyBorder="1"/>
    <xf numFmtId="172" fontId="3" fillId="2" borderId="0" xfId="1" applyNumberFormat="1" applyFont="1" applyFill="1"/>
    <xf numFmtId="0" fontId="3" fillId="0" borderId="3" xfId="0" applyFont="1" applyBorder="1"/>
    <xf numFmtId="172" fontId="3" fillId="0" borderId="0" xfId="1" applyNumberFormat="1" applyFont="1"/>
    <xf numFmtId="168" fontId="3" fillId="0" borderId="0" xfId="0" applyNumberFormat="1" applyFont="1"/>
    <xf numFmtId="0" fontId="2" fillId="0" borderId="20" xfId="0" applyFont="1" applyBorder="1"/>
    <xf numFmtId="0" fontId="3" fillId="0" borderId="18" xfId="0" applyFont="1" applyBorder="1"/>
    <xf numFmtId="17" fontId="2" fillId="0" borderId="17" xfId="0" quotePrefix="1" applyNumberFormat="1" applyFont="1" applyBorder="1" applyAlignment="1">
      <alignment horizontal="center"/>
    </xf>
    <xf numFmtId="17" fontId="2" fillId="0" borderId="21" xfId="0" quotePrefix="1" applyNumberFormat="1" applyFont="1" applyBorder="1" applyAlignment="1">
      <alignment horizontal="center"/>
    </xf>
    <xf numFmtId="17" fontId="2" fillId="0" borderId="18" xfId="0" applyNumberFormat="1" applyFont="1" applyBorder="1" applyAlignment="1">
      <alignment horizontal="center"/>
    </xf>
    <xf numFmtId="17" fontId="2" fillId="5" borderId="18" xfId="1" quotePrefix="1" applyNumberFormat="1" applyFont="1" applyFill="1" applyBorder="1" applyAlignment="1">
      <alignment horizontal="center"/>
    </xf>
    <xf numFmtId="17" fontId="2" fillId="0" borderId="18" xfId="1" quotePrefix="1" applyNumberFormat="1" applyFont="1" applyBorder="1" applyAlignment="1">
      <alignment horizontal="center"/>
    </xf>
    <xf numFmtId="17" fontId="2" fillId="0" borderId="19" xfId="1" quotePrefix="1" applyNumberFormat="1" applyFont="1" applyBorder="1" applyAlignment="1">
      <alignment horizontal="center"/>
    </xf>
    <xf numFmtId="172" fontId="2" fillId="0" borderId="22" xfId="1" applyNumberFormat="1" applyFont="1" applyBorder="1" applyAlignment="1">
      <alignment horizontal="center"/>
    </xf>
    <xf numFmtId="172" fontId="2" fillId="0" borderId="0" xfId="1" applyNumberFormat="1" applyFont="1" applyBorder="1"/>
    <xf numFmtId="0" fontId="2" fillId="0" borderId="8" xfId="0" applyFont="1" applyBorder="1"/>
    <xf numFmtId="0" fontId="3" fillId="0" borderId="0" xfId="0" applyFont="1" applyBorder="1"/>
    <xf numFmtId="172" fontId="3" fillId="0" borderId="23" xfId="1" applyNumberFormat="1" applyFont="1" applyBorder="1"/>
    <xf numFmtId="172" fontId="3" fillId="0" borderId="6" xfId="1" applyNumberFormat="1" applyFont="1" applyBorder="1"/>
    <xf numFmtId="172" fontId="3" fillId="2" borderId="24" xfId="1" applyNumberFormat="1" applyFont="1" applyFill="1" applyBorder="1"/>
    <xf numFmtId="0" fontId="2" fillId="0" borderId="25" xfId="0" applyFont="1" applyBorder="1"/>
    <xf numFmtId="0" fontId="2" fillId="0" borderId="26" xfId="0" applyFont="1" applyBorder="1"/>
    <xf numFmtId="0" fontId="3" fillId="0" borderId="10" xfId="0" applyFont="1" applyBorder="1"/>
    <xf numFmtId="172" fontId="3" fillId="0" borderId="11" xfId="1" applyNumberFormat="1" applyFont="1" applyBorder="1"/>
    <xf numFmtId="172" fontId="3" fillId="0" borderId="27" xfId="1" applyNumberFormat="1" applyFont="1" applyBorder="1"/>
    <xf numFmtId="172" fontId="3" fillId="0" borderId="10" xfId="1" applyNumberFormat="1" applyFont="1" applyBorder="1"/>
    <xf numFmtId="172" fontId="3" fillId="5" borderId="12" xfId="1" applyNumberFormat="1" applyFont="1" applyFill="1" applyBorder="1"/>
    <xf numFmtId="172" fontId="3" fillId="0" borderId="9" xfId="1" applyNumberFormat="1" applyFont="1" applyBorder="1"/>
    <xf numFmtId="0" fontId="2" fillId="3" borderId="26" xfId="0" applyFont="1" applyFill="1" applyBorder="1"/>
    <xf numFmtId="0" fontId="2" fillId="3" borderId="10" xfId="0" applyFont="1" applyFill="1" applyBorder="1"/>
    <xf numFmtId="172" fontId="2" fillId="3" borderId="11" xfId="1" applyNumberFormat="1" applyFont="1" applyFill="1" applyBorder="1"/>
    <xf numFmtId="172" fontId="2" fillId="3" borderId="27" xfId="1" applyNumberFormat="1" applyFont="1" applyFill="1" applyBorder="1"/>
    <xf numFmtId="172" fontId="2" fillId="3" borderId="10" xfId="1" applyNumberFormat="1" applyFont="1" applyFill="1" applyBorder="1"/>
    <xf numFmtId="172" fontId="2" fillId="3" borderId="12" xfId="1" applyNumberFormat="1" applyFont="1" applyFill="1" applyBorder="1"/>
    <xf numFmtId="172" fontId="2" fillId="3" borderId="9" xfId="1" applyNumberFormat="1" applyFont="1" applyFill="1" applyBorder="1"/>
    <xf numFmtId="0" fontId="2" fillId="6" borderId="0" xfId="0" applyFont="1" applyFill="1" applyBorder="1"/>
    <xf numFmtId="172" fontId="2" fillId="6" borderId="0" xfId="1" applyNumberFormat="1" applyFont="1" applyFill="1" applyBorder="1"/>
    <xf numFmtId="0" fontId="4" fillId="0" borderId="0" xfId="0" applyFont="1"/>
    <xf numFmtId="15" fontId="3" fillId="0" borderId="0" xfId="1" applyNumberFormat="1" applyFont="1" applyAlignment="1">
      <alignment horizontal="center"/>
    </xf>
    <xf numFmtId="15" fontId="0" fillId="0" borderId="0" xfId="0" applyNumberFormat="1"/>
    <xf numFmtId="0" fontId="2" fillId="0" borderId="28" xfId="0" applyFont="1" applyBorder="1"/>
    <xf numFmtId="0" fontId="3" fillId="0" borderId="29" xfId="0" applyFont="1" applyBorder="1"/>
    <xf numFmtId="17" fontId="2" fillId="0" borderId="29" xfId="0" quotePrefix="1" applyNumberFormat="1" applyFont="1" applyBorder="1" applyAlignment="1">
      <alignment horizontal="center"/>
    </xf>
    <xf numFmtId="17" fontId="2" fillId="0" borderId="29" xfId="0" applyNumberFormat="1" applyFont="1" applyBorder="1" applyAlignment="1">
      <alignment horizontal="center"/>
    </xf>
    <xf numFmtId="17" fontId="2" fillId="5" borderId="29" xfId="1" applyNumberFormat="1" applyFont="1" applyFill="1" applyBorder="1" applyAlignment="1">
      <alignment horizontal="center"/>
    </xf>
    <xf numFmtId="17" fontId="2" fillId="0" borderId="29" xfId="1" applyNumberFormat="1" applyFont="1" applyBorder="1" applyAlignment="1">
      <alignment horizontal="center"/>
    </xf>
    <xf numFmtId="17" fontId="2" fillId="0" borderId="29" xfId="1" quotePrefix="1" applyNumberFormat="1" applyFont="1" applyBorder="1" applyAlignment="1">
      <alignment horizontal="center"/>
    </xf>
    <xf numFmtId="172" fontId="2" fillId="0" borderId="29" xfId="1" applyNumberFormat="1" applyFont="1" applyBorder="1" applyAlignment="1">
      <alignment horizontal="center"/>
    </xf>
    <xf numFmtId="172" fontId="2" fillId="0" borderId="30" xfId="1" applyNumberFormat="1" applyFont="1" applyBorder="1" applyAlignment="1">
      <alignment horizontal="center"/>
    </xf>
    <xf numFmtId="0" fontId="3" fillId="0" borderId="31" xfId="0" applyFont="1" applyBorder="1"/>
    <xf numFmtId="0" fontId="3" fillId="0" borderId="32" xfId="0" applyFont="1" applyBorder="1"/>
    <xf numFmtId="172" fontId="3" fillId="0" borderId="32" xfId="1" applyNumberFormat="1" applyFont="1" applyBorder="1"/>
    <xf numFmtId="172" fontId="3" fillId="5" borderId="32" xfId="1" applyNumberFormat="1" applyFont="1" applyFill="1" applyBorder="1"/>
    <xf numFmtId="172" fontId="3" fillId="0" borderId="33" xfId="1" applyNumberFormat="1" applyFont="1" applyBorder="1"/>
    <xf numFmtId="0" fontId="2" fillId="0" borderId="34" xfId="0" applyFont="1" applyBorder="1"/>
    <xf numFmtId="0" fontId="0" fillId="0" borderId="0" xfId="0" applyBorder="1"/>
    <xf numFmtId="0" fontId="2" fillId="0" borderId="10" xfId="0" applyFont="1" applyBorder="1"/>
    <xf numFmtId="38" fontId="3" fillId="0" borderId="0" xfId="0" applyNumberFormat="1" applyFont="1"/>
    <xf numFmtId="0" fontId="2" fillId="0" borderId="17" xfId="0" applyFont="1" applyBorder="1"/>
    <xf numFmtId="17" fontId="2" fillId="0" borderId="17" xfId="0" applyNumberFormat="1" applyFont="1" applyBorder="1" applyAlignment="1">
      <alignment horizontal="center"/>
    </xf>
    <xf numFmtId="172" fontId="2" fillId="0" borderId="18" xfId="0" applyNumberFormat="1" applyFont="1" applyBorder="1" applyAlignment="1">
      <alignment horizontal="center"/>
    </xf>
    <xf numFmtId="17" fontId="2" fillId="0" borderId="22" xfId="0" applyNumberFormat="1" applyFont="1" applyBorder="1" applyAlignment="1">
      <alignment horizontal="center"/>
    </xf>
    <xf numFmtId="0" fontId="3" fillId="0" borderId="35" xfId="0" applyFont="1" applyFill="1" applyBorder="1"/>
    <xf numFmtId="0" fontId="0" fillId="0" borderId="14" xfId="0" applyBorder="1"/>
    <xf numFmtId="172" fontId="3" fillId="0" borderId="36" xfId="1" applyNumberFormat="1" applyFont="1" applyFill="1" applyBorder="1"/>
    <xf numFmtId="172" fontId="3" fillId="0" borderId="37" xfId="1" applyNumberFormat="1" applyFont="1" applyFill="1" applyBorder="1"/>
    <xf numFmtId="172" fontId="3" fillId="0" borderId="13" xfId="1" applyNumberFormat="1" applyFont="1" applyFill="1" applyBorder="1"/>
    <xf numFmtId="0" fontId="3" fillId="0" borderId="8" xfId="0" applyFont="1" applyFill="1" applyBorder="1"/>
    <xf numFmtId="0" fontId="0" fillId="0" borderId="38" xfId="0" applyBorder="1"/>
    <xf numFmtId="172" fontId="3" fillId="0" borderId="39" xfId="1" applyNumberFormat="1" applyFont="1" applyBorder="1"/>
    <xf numFmtId="172" fontId="3" fillId="0" borderId="38" xfId="1" applyNumberFormat="1" applyFont="1" applyBorder="1"/>
    <xf numFmtId="172" fontId="3" fillId="5" borderId="38" xfId="1" applyNumberFormat="1" applyFont="1" applyFill="1" applyBorder="1"/>
    <xf numFmtId="172" fontId="3" fillId="0" borderId="38" xfId="1" applyNumberFormat="1" applyFont="1" applyFill="1" applyBorder="1"/>
    <xf numFmtId="172" fontId="3" fillId="0" borderId="40" xfId="1" applyNumberFormat="1" applyFont="1" applyFill="1" applyBorder="1"/>
    <xf numFmtId="172" fontId="3" fillId="0" borderId="41" xfId="1" applyNumberFormat="1" applyFont="1" applyFill="1" applyBorder="1"/>
    <xf numFmtId="172" fontId="3" fillId="0" borderId="42" xfId="1" applyNumberFormat="1" applyFont="1" applyFill="1" applyBorder="1"/>
    <xf numFmtId="172" fontId="3" fillId="6" borderId="38" xfId="1" applyNumberFormat="1" applyFont="1" applyFill="1" applyBorder="1"/>
    <xf numFmtId="172" fontId="3" fillId="6" borderId="43" xfId="1" applyNumberFormat="1" applyFont="1" applyFill="1" applyBorder="1"/>
    <xf numFmtId="172" fontId="3" fillId="6" borderId="1" xfId="1" applyNumberFormat="1" applyFont="1" applyFill="1" applyBorder="1"/>
    <xf numFmtId="172" fontId="2" fillId="6" borderId="1" xfId="1" applyNumberFormat="1" applyFont="1" applyFill="1" applyBorder="1"/>
    <xf numFmtId="0" fontId="2" fillId="0" borderId="8" xfId="0" applyFont="1" applyFill="1" applyBorder="1"/>
    <xf numFmtId="0" fontId="0" fillId="0" borderId="32" xfId="0" applyBorder="1"/>
    <xf numFmtId="172" fontId="3" fillId="0" borderId="31" xfId="1" applyNumberFormat="1" applyFont="1" applyBorder="1"/>
    <xf numFmtId="172" fontId="3" fillId="0" borderId="41" xfId="1" applyNumberFormat="1" applyFont="1" applyBorder="1"/>
    <xf numFmtId="172" fontId="3" fillId="0" borderId="32" xfId="1" applyNumberFormat="1" applyFont="1" applyFill="1" applyBorder="1"/>
    <xf numFmtId="172" fontId="2" fillId="0" borderId="33" xfId="1" applyNumberFormat="1" applyFont="1" applyFill="1" applyBorder="1"/>
    <xf numFmtId="172" fontId="3" fillId="6" borderId="0" xfId="1" applyNumberFormat="1" applyFont="1" applyFill="1" applyBorder="1"/>
    <xf numFmtId="0" fontId="2" fillId="0" borderId="35" xfId="0" applyFont="1" applyFill="1" applyBorder="1"/>
    <xf numFmtId="172" fontId="3" fillId="0" borderId="37" xfId="1" applyNumberFormat="1" applyFont="1" applyBorder="1"/>
    <xf numFmtId="172" fontId="2" fillId="0" borderId="13" xfId="1" applyNumberFormat="1" applyFont="1" applyFill="1" applyBorder="1"/>
    <xf numFmtId="0" fontId="2" fillId="3" borderId="44" xfId="0" applyFont="1" applyFill="1" applyBorder="1"/>
    <xf numFmtId="0" fontId="6" fillId="3" borderId="45" xfId="0" applyFont="1" applyFill="1" applyBorder="1"/>
    <xf numFmtId="172" fontId="2" fillId="3" borderId="46" xfId="1" applyNumberFormat="1" applyFont="1" applyFill="1" applyBorder="1"/>
    <xf numFmtId="172" fontId="2" fillId="3" borderId="47" xfId="1" applyNumberFormat="1" applyFont="1" applyFill="1" applyBorder="1"/>
    <xf numFmtId="172" fontId="2" fillId="3" borderId="48" xfId="1" applyNumberFormat="1" applyFont="1" applyFill="1" applyBorder="1"/>
    <xf numFmtId="17" fontId="2" fillId="0" borderId="28" xfId="1" applyNumberFormat="1" applyFont="1" applyBorder="1" applyAlignment="1">
      <alignment horizontal="center"/>
    </xf>
    <xf numFmtId="17" fontId="2" fillId="0" borderId="49" xfId="1" applyNumberFormat="1" applyFont="1" applyBorder="1" applyAlignment="1">
      <alignment horizontal="center"/>
    </xf>
    <xf numFmtId="172" fontId="2" fillId="0" borderId="49" xfId="1" applyNumberFormat="1" applyFont="1" applyBorder="1" applyAlignment="1">
      <alignment horizontal="center"/>
    </xf>
    <xf numFmtId="172" fontId="3" fillId="0" borderId="50" xfId="1" applyNumberFormat="1" applyFont="1" applyBorder="1"/>
    <xf numFmtId="0" fontId="2" fillId="3" borderId="46" xfId="0" applyFont="1" applyFill="1" applyBorder="1"/>
    <xf numFmtId="172" fontId="2" fillId="7" borderId="51" xfId="1" applyNumberFormat="1" applyFont="1" applyFill="1" applyBorder="1"/>
    <xf numFmtId="38" fontId="3" fillId="2" borderId="32" xfId="0" applyNumberFormat="1" applyFont="1" applyFill="1" applyBorder="1"/>
    <xf numFmtId="43" fontId="3" fillId="0" borderId="0" xfId="1" applyNumberFormat="1" applyFont="1"/>
    <xf numFmtId="0" fontId="3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3" fillId="0" borderId="0" xfId="0" applyFont="1" applyFill="1" applyBorder="1"/>
    <xf numFmtId="15" fontId="3" fillId="0" borderId="0" xfId="0" applyNumberFormat="1" applyFont="1" applyAlignment="1">
      <alignment horizontal="center"/>
    </xf>
    <xf numFmtId="174" fontId="2" fillId="0" borderId="0" xfId="0" quotePrefix="1" applyNumberFormat="1" applyFont="1" applyBorder="1" applyAlignment="1">
      <alignment horizontal="center"/>
    </xf>
    <xf numFmtId="174" fontId="2" fillId="0" borderId="0" xfId="0" quotePrefix="1" applyNumberFormat="1" applyFont="1" applyAlignment="1">
      <alignment horizontal="center"/>
    </xf>
    <xf numFmtId="15" fontId="2" fillId="0" borderId="0" xfId="0" quotePrefix="1" applyNumberFormat="1" applyFont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3" fillId="4" borderId="5" xfId="0" applyFont="1" applyFill="1" applyBorder="1"/>
    <xf numFmtId="37" fontId="3" fillId="4" borderId="3" xfId="1" applyNumberFormat="1" applyFont="1" applyFill="1" applyBorder="1"/>
    <xf numFmtId="37" fontId="3" fillId="4" borderId="3" xfId="0" applyNumberFormat="1" applyFont="1" applyFill="1" applyBorder="1"/>
    <xf numFmtId="37" fontId="3" fillId="4" borderId="2" xfId="0" applyNumberFormat="1" applyFont="1" applyFill="1" applyBorder="1"/>
    <xf numFmtId="37" fontId="3" fillId="4" borderId="4" xfId="0" applyNumberFormat="1" applyFont="1" applyFill="1" applyBorder="1"/>
    <xf numFmtId="37" fontId="3" fillId="0" borderId="0" xfId="0" applyNumberFormat="1" applyFont="1"/>
    <xf numFmtId="0" fontId="3" fillId="4" borderId="8" xfId="0" applyFont="1" applyFill="1" applyBorder="1"/>
    <xf numFmtId="37" fontId="3" fillId="4" borderId="8" xfId="0" applyNumberFormat="1" applyFont="1" applyFill="1" applyBorder="1"/>
    <xf numFmtId="37" fontId="3" fillId="4" borderId="0" xfId="1" applyNumberFormat="1" applyFont="1" applyFill="1" applyBorder="1"/>
    <xf numFmtId="37" fontId="3" fillId="4" borderId="0" xfId="0" applyNumberFormat="1" applyFont="1" applyFill="1" applyBorder="1"/>
    <xf numFmtId="37" fontId="3" fillId="4" borderId="6" xfId="0" applyNumberFormat="1" applyFont="1" applyFill="1" applyBorder="1"/>
    <xf numFmtId="37" fontId="3" fillId="4" borderId="7" xfId="0" applyNumberFormat="1" applyFont="1" applyFill="1" applyBorder="1"/>
    <xf numFmtId="0" fontId="3" fillId="4" borderId="6" xfId="0" applyFont="1" applyFill="1" applyBorder="1"/>
    <xf numFmtId="37" fontId="3" fillId="0" borderId="0" xfId="0" applyNumberFormat="1" applyFont="1" applyBorder="1"/>
    <xf numFmtId="0" fontId="2" fillId="4" borderId="13" xfId="0" applyFont="1" applyFill="1" applyBorder="1"/>
    <xf numFmtId="0" fontId="3" fillId="4" borderId="9" xfId="0" applyFont="1" applyFill="1" applyBorder="1"/>
    <xf numFmtId="37" fontId="3" fillId="4" borderId="5" xfId="0" applyNumberFormat="1" applyFont="1" applyFill="1" applyBorder="1"/>
    <xf numFmtId="37" fontId="3" fillId="4" borderId="11" xfId="0" applyNumberFormat="1" applyFont="1" applyFill="1" applyBorder="1"/>
    <xf numFmtId="37" fontId="3" fillId="4" borderId="10" xfId="1" applyNumberFormat="1" applyFont="1" applyFill="1" applyBorder="1"/>
    <xf numFmtId="37" fontId="3" fillId="4" borderId="10" xfId="0" applyNumberFormat="1" applyFont="1" applyFill="1" applyBorder="1"/>
    <xf numFmtId="37" fontId="3" fillId="4" borderId="9" xfId="0" applyNumberFormat="1" applyFont="1" applyFill="1" applyBorder="1"/>
    <xf numFmtId="37" fontId="3" fillId="4" borderId="12" xfId="0" applyNumberFormat="1" applyFont="1" applyFill="1" applyBorder="1"/>
    <xf numFmtId="37" fontId="3" fillId="0" borderId="0" xfId="1" applyNumberFormat="1" applyFont="1" applyBorder="1"/>
    <xf numFmtId="37" fontId="3" fillId="0" borderId="6" xfId="0" applyNumberFormat="1" applyFont="1" applyBorder="1"/>
    <xf numFmtId="37" fontId="3" fillId="0" borderId="7" xfId="0" applyNumberFormat="1" applyFont="1" applyBorder="1"/>
    <xf numFmtId="37" fontId="3" fillId="0" borderId="6" xfId="1" applyNumberFormat="1" applyFont="1" applyBorder="1"/>
    <xf numFmtId="37" fontId="3" fillId="0" borderId="7" xfId="1" applyNumberFormat="1" applyFont="1" applyBorder="1"/>
    <xf numFmtId="37" fontId="3" fillId="0" borderId="0" xfId="1" applyNumberFormat="1" applyFont="1"/>
    <xf numFmtId="0" fontId="2" fillId="0" borderId="6" xfId="0" applyFont="1" applyBorder="1" applyAlignment="1">
      <alignment horizontal="left"/>
    </xf>
    <xf numFmtId="172" fontId="3" fillId="0" borderId="6" xfId="1" applyNumberFormat="1" applyFont="1" applyBorder="1" applyAlignment="1">
      <alignment horizontal="left"/>
    </xf>
    <xf numFmtId="172" fontId="2" fillId="4" borderId="6" xfId="1" applyNumberFormat="1" applyFont="1" applyFill="1" applyBorder="1"/>
    <xf numFmtId="37" fontId="2" fillId="4" borderId="0" xfId="1" applyNumberFormat="1" applyFont="1" applyFill="1" applyBorder="1"/>
    <xf numFmtId="37" fontId="2" fillId="4" borderId="6" xfId="1" applyNumberFormat="1" applyFont="1" applyFill="1" applyBorder="1"/>
    <xf numFmtId="37" fontId="2" fillId="4" borderId="7" xfId="1" applyNumberFormat="1" applyFont="1" applyFill="1" applyBorder="1"/>
    <xf numFmtId="172" fontId="2" fillId="0" borderId="6" xfId="1" applyNumberFormat="1" applyFont="1" applyFill="1" applyBorder="1" applyAlignment="1">
      <alignment horizontal="left"/>
    </xf>
    <xf numFmtId="172" fontId="2" fillId="0" borderId="6" xfId="1" applyNumberFormat="1" applyFont="1" applyFill="1" applyBorder="1"/>
    <xf numFmtId="37" fontId="2" fillId="0" borderId="0" xfId="1" applyNumberFormat="1" applyFont="1" applyFill="1" applyBorder="1"/>
    <xf numFmtId="37" fontId="2" fillId="0" borderId="6" xfId="1" applyNumberFormat="1" applyFont="1" applyFill="1" applyBorder="1"/>
    <xf numFmtId="37" fontId="2" fillId="0" borderId="7" xfId="1" applyNumberFormat="1" applyFont="1" applyFill="1" applyBorder="1"/>
    <xf numFmtId="37" fontId="3" fillId="0" borderId="6" xfId="0" applyNumberFormat="1" applyFont="1" applyFill="1" applyBorder="1"/>
    <xf numFmtId="37" fontId="3" fillId="0" borderId="0" xfId="1" applyNumberFormat="1" applyFont="1" applyFill="1"/>
    <xf numFmtId="172" fontId="3" fillId="0" borderId="0" xfId="1" applyNumberFormat="1" applyFont="1" applyFill="1"/>
    <xf numFmtId="172" fontId="2" fillId="0" borderId="6" xfId="1" applyNumberFormat="1" applyFont="1" applyBorder="1" applyAlignment="1">
      <alignment horizontal="left"/>
    </xf>
    <xf numFmtId="172" fontId="3" fillId="0" borderId="13" xfId="1" applyNumberFormat="1" applyFont="1" applyBorder="1" applyAlignment="1">
      <alignment horizontal="left"/>
    </xf>
    <xf numFmtId="172" fontId="3" fillId="0" borderId="13" xfId="1" applyNumberFormat="1" applyFont="1" applyBorder="1"/>
    <xf numFmtId="37" fontId="3" fillId="0" borderId="14" xfId="1" applyNumberFormat="1" applyFont="1" applyBorder="1"/>
    <xf numFmtId="37" fontId="3" fillId="0" borderId="10" xfId="1" applyNumberFormat="1" applyFont="1" applyBorder="1"/>
    <xf numFmtId="37" fontId="3" fillId="0" borderId="13" xfId="1" applyNumberFormat="1" applyFont="1" applyBorder="1"/>
    <xf numFmtId="37" fontId="3" fillId="0" borderId="16" xfId="1" applyNumberFormat="1" applyFont="1" applyBorder="1"/>
    <xf numFmtId="172" fontId="2" fillId="4" borderId="6" xfId="1" applyNumberFormat="1" applyFont="1" applyFill="1" applyBorder="1" applyAlignment="1">
      <alignment horizontal="left"/>
    </xf>
    <xf numFmtId="172" fontId="3" fillId="0" borderId="6" xfId="1" applyNumberFormat="1" applyFont="1" applyFill="1" applyBorder="1"/>
    <xf numFmtId="37" fontId="3" fillId="0" borderId="0" xfId="1" applyNumberFormat="1" applyFont="1" applyFill="1" applyBorder="1"/>
    <xf numFmtId="37" fontId="3" fillId="0" borderId="6" xfId="1" applyNumberFormat="1" applyFont="1" applyFill="1" applyBorder="1"/>
    <xf numFmtId="37" fontId="3" fillId="0" borderId="7" xfId="1" applyNumberFormat="1" applyFont="1" applyFill="1" applyBorder="1"/>
    <xf numFmtId="37" fontId="3" fillId="0" borderId="14" xfId="0" applyNumberFormat="1" applyFont="1" applyBorder="1"/>
    <xf numFmtId="37" fontId="3" fillId="0" borderId="16" xfId="1" applyNumberFormat="1" applyFont="1" applyFill="1" applyBorder="1"/>
    <xf numFmtId="37" fontId="3" fillId="0" borderId="13" xfId="1" applyNumberFormat="1" applyFont="1" applyFill="1" applyBorder="1"/>
    <xf numFmtId="37" fontId="3" fillId="0" borderId="9" xfId="1" applyNumberFormat="1" applyFont="1" applyBorder="1"/>
    <xf numFmtId="0" fontId="2" fillId="3" borderId="22" xfId="0" applyFont="1" applyFill="1" applyBorder="1"/>
    <xf numFmtId="37" fontId="2" fillId="3" borderId="17" xfId="0" applyNumberFormat="1" applyFont="1" applyFill="1" applyBorder="1"/>
    <xf numFmtId="37" fontId="2" fillId="3" borderId="18" xfId="1" applyNumberFormat="1" applyFont="1" applyFill="1" applyBorder="1"/>
    <xf numFmtId="37" fontId="2" fillId="3" borderId="10" xfId="1" applyNumberFormat="1" applyFont="1" applyFill="1" applyBorder="1"/>
    <xf numFmtId="37" fontId="2" fillId="3" borderId="19" xfId="1" applyNumberFormat="1" applyFont="1" applyFill="1" applyBorder="1"/>
    <xf numFmtId="37" fontId="2" fillId="7" borderId="18" xfId="0" applyNumberFormat="1" applyFont="1" applyFill="1" applyBorder="1"/>
    <xf numFmtId="37" fontId="2" fillId="7" borderId="9" xfId="0" applyNumberFormat="1" applyFont="1" applyFill="1" applyBorder="1"/>
    <xf numFmtId="37" fontId="2" fillId="7" borderId="19" xfId="0" applyNumberFormat="1" applyFont="1" applyFill="1" applyBorder="1"/>
    <xf numFmtId="37" fontId="2" fillId="7" borderId="22" xfId="0" applyNumberFormat="1" applyFont="1" applyFill="1" applyBorder="1"/>
    <xf numFmtId="174" fontId="2" fillId="0" borderId="18" xfId="0" quotePrefix="1" applyNumberFormat="1" applyFont="1" applyBorder="1" applyAlignment="1">
      <alignment horizontal="center"/>
    </xf>
    <xf numFmtId="174" fontId="2" fillId="0" borderId="18" xfId="1" quotePrefix="1" applyNumberFormat="1" applyFont="1" applyBorder="1" applyAlignment="1">
      <alignment horizontal="center"/>
    </xf>
    <xf numFmtId="37" fontId="2" fillId="0" borderId="18" xfId="1" quotePrefix="1" applyNumberFormat="1" applyFont="1" applyBorder="1" applyAlignment="1">
      <alignment horizontal="center"/>
    </xf>
    <xf numFmtId="37" fontId="2" fillId="0" borderId="17" xfId="1" applyNumberFormat="1" applyFont="1" applyBorder="1" applyAlignment="1">
      <alignment horizontal="center"/>
    </xf>
    <xf numFmtId="37" fontId="2" fillId="0" borderId="19" xfId="1" quotePrefix="1" applyNumberFormat="1" applyFont="1" applyBorder="1" applyAlignment="1">
      <alignment horizontal="center"/>
    </xf>
    <xf numFmtId="37" fontId="2" fillId="0" borderId="18" xfId="0" quotePrefix="1" applyNumberFormat="1" applyFont="1" applyBorder="1" applyAlignment="1">
      <alignment horizontal="center"/>
    </xf>
    <xf numFmtId="37" fontId="2" fillId="0" borderId="22" xfId="0" applyNumberFormat="1" applyFont="1" applyBorder="1"/>
    <xf numFmtId="37" fontId="3" fillId="0" borderId="23" xfId="1" applyNumberFormat="1" applyFont="1" applyBorder="1"/>
    <xf numFmtId="0" fontId="2" fillId="7" borderId="22" xfId="0" applyFont="1" applyFill="1" applyBorder="1"/>
    <xf numFmtId="0" fontId="2" fillId="7" borderId="18" xfId="0" applyFont="1" applyFill="1" applyBorder="1"/>
    <xf numFmtId="37" fontId="2" fillId="7" borderId="21" xfId="0" applyNumberFormat="1" applyFont="1" applyFill="1" applyBorder="1"/>
    <xf numFmtId="37" fontId="2" fillId="7" borderId="18" xfId="1" applyNumberFormat="1" applyFont="1" applyFill="1" applyBorder="1"/>
    <xf numFmtId="37" fontId="2" fillId="7" borderId="19" xfId="1" applyNumberFormat="1" applyFont="1" applyFill="1" applyBorder="1"/>
    <xf numFmtId="37" fontId="3" fillId="0" borderId="23" xfId="0" applyNumberFormat="1" applyFont="1" applyBorder="1"/>
    <xf numFmtId="174" fontId="2" fillId="0" borderId="21" xfId="0" quotePrefix="1" applyNumberFormat="1" applyFont="1" applyBorder="1" applyAlignment="1">
      <alignment horizontal="center"/>
    </xf>
    <xf numFmtId="37" fontId="2" fillId="0" borderId="52" xfId="1" quotePrefix="1" applyNumberFormat="1" applyFont="1" applyBorder="1" applyAlignment="1">
      <alignment horizontal="center"/>
    </xf>
    <xf numFmtId="37" fontId="2" fillId="0" borderId="19" xfId="0" quotePrefix="1" applyNumberFormat="1" applyFont="1" applyBorder="1" applyAlignment="1">
      <alignment horizontal="center"/>
    </xf>
    <xf numFmtId="37" fontId="3" fillId="0" borderId="53" xfId="1" applyNumberFormat="1" applyFont="1" applyBorder="1"/>
    <xf numFmtId="37" fontId="2" fillId="7" borderId="27" xfId="0" applyNumberFormat="1" applyFont="1" applyFill="1" applyBorder="1"/>
    <xf numFmtId="37" fontId="2" fillId="7" borderId="10" xfId="1" applyNumberFormat="1" applyFont="1" applyFill="1" applyBorder="1"/>
    <xf numFmtId="37" fontId="2" fillId="7" borderId="53" xfId="1" applyNumberFormat="1" applyFont="1" applyFill="1" applyBorder="1"/>
    <xf numFmtId="37" fontId="2" fillId="7" borderId="10" xfId="0" applyNumberFormat="1" applyFont="1" applyFill="1" applyBorder="1"/>
    <xf numFmtId="37" fontId="2" fillId="7" borderId="12" xfId="0" applyNumberFormat="1" applyFont="1" applyFill="1" applyBorder="1"/>
    <xf numFmtId="174" fontId="2" fillId="0" borderId="54" xfId="1" quotePrefix="1" applyNumberFormat="1" applyFont="1" applyBorder="1" applyAlignment="1">
      <alignment horizontal="center"/>
    </xf>
    <xf numFmtId="174" fontId="2" fillId="0" borderId="19" xfId="0" quotePrefix="1" applyNumberFormat="1" applyFont="1" applyBorder="1" applyAlignment="1">
      <alignment horizontal="center"/>
    </xf>
    <xf numFmtId="37" fontId="3" fillId="0" borderId="27" xfId="1" applyNumberFormat="1" applyFont="1" applyBorder="1"/>
    <xf numFmtId="37" fontId="3" fillId="0" borderId="54" xfId="1" applyNumberFormat="1" applyFont="1" applyBorder="1"/>
    <xf numFmtId="37" fontId="2" fillId="7" borderId="11" xfId="0" applyNumberFormat="1" applyFont="1" applyFill="1" applyBorder="1"/>
    <xf numFmtId="37" fontId="2" fillId="7" borderId="27" xfId="1" applyNumberFormat="1" applyFont="1" applyFill="1" applyBorder="1"/>
    <xf numFmtId="167" fontId="2" fillId="0" borderId="0" xfId="0" applyNumberFormat="1" applyFont="1"/>
    <xf numFmtId="0" fontId="3" fillId="4" borderId="13" xfId="0" applyFont="1" applyFill="1" applyBorder="1"/>
    <xf numFmtId="37" fontId="3" fillId="4" borderId="55" xfId="0" applyNumberFormat="1" applyFont="1" applyFill="1" applyBorder="1"/>
    <xf numFmtId="37" fontId="3" fillId="4" borderId="4" xfId="1" applyNumberFormat="1" applyFont="1" applyFill="1" applyBorder="1"/>
    <xf numFmtId="37" fontId="3" fillId="4" borderId="23" xfId="0" applyNumberFormat="1" applyFont="1" applyFill="1" applyBorder="1"/>
    <xf numFmtId="37" fontId="3" fillId="4" borderId="7" xfId="1" applyNumberFormat="1" applyFont="1" applyFill="1" applyBorder="1"/>
    <xf numFmtId="37" fontId="3" fillId="4" borderId="27" xfId="0" applyNumberFormat="1" applyFont="1" applyFill="1" applyBorder="1"/>
    <xf numFmtId="37" fontId="3" fillId="4" borderId="12" xfId="1" applyNumberFormat="1" applyFont="1" applyFill="1" applyBorder="1"/>
    <xf numFmtId="37" fontId="3" fillId="0" borderId="8" xfId="0" applyNumberFormat="1" applyFont="1" applyBorder="1"/>
    <xf numFmtId="0" fontId="3" fillId="0" borderId="9" xfId="0" applyFont="1" applyBorder="1"/>
    <xf numFmtId="0" fontId="3" fillId="0" borderId="11" xfId="0" applyFont="1" applyBorder="1"/>
    <xf numFmtId="37" fontId="3" fillId="0" borderId="27" xfId="0" applyNumberFormat="1" applyFont="1" applyBorder="1"/>
    <xf numFmtId="37" fontId="3" fillId="0" borderId="12" xfId="1" applyNumberFormat="1" applyFont="1" applyBorder="1"/>
    <xf numFmtId="37" fontId="3" fillId="0" borderId="8" xfId="1" applyNumberFormat="1" applyFont="1" applyBorder="1"/>
    <xf numFmtId="0" fontId="3" fillId="0" borderId="2" xfId="0" applyFont="1" applyBorder="1"/>
    <xf numFmtId="37" fontId="3" fillId="0" borderId="55" xfId="1" applyNumberFormat="1" applyFont="1" applyBorder="1"/>
    <xf numFmtId="37" fontId="3" fillId="0" borderId="3" xfId="1" applyNumberFormat="1" applyFont="1" applyBorder="1"/>
    <xf numFmtId="37" fontId="3" fillId="0" borderId="4" xfId="1" applyNumberFormat="1" applyFont="1" applyBorder="1"/>
    <xf numFmtId="0" fontId="2" fillId="0" borderId="9" xfId="0" applyFont="1" applyBorder="1"/>
    <xf numFmtId="37" fontId="2" fillId="0" borderId="8" xfId="1" applyNumberFormat="1" applyFont="1" applyFill="1" applyBorder="1"/>
    <xf numFmtId="172" fontId="2" fillId="0" borderId="6" xfId="1" applyNumberFormat="1" applyFont="1" applyBorder="1"/>
    <xf numFmtId="37" fontId="3" fillId="0" borderId="15" xfId="1" applyNumberFormat="1" applyFont="1" applyBorder="1"/>
    <xf numFmtId="37" fontId="2" fillId="4" borderId="8" xfId="1" applyNumberFormat="1" applyFont="1" applyFill="1" applyBorder="1"/>
    <xf numFmtId="37" fontId="3" fillId="0" borderId="8" xfId="1" applyNumberFormat="1" applyFont="1" applyFill="1" applyBorder="1"/>
    <xf numFmtId="37" fontId="3" fillId="0" borderId="15" xfId="1" applyNumberFormat="1" applyFont="1" applyFill="1" applyBorder="1"/>
    <xf numFmtId="37" fontId="3" fillId="0" borderId="10" xfId="0" applyNumberFormat="1" applyFont="1" applyBorder="1"/>
    <xf numFmtId="37" fontId="3" fillId="0" borderId="11" xfId="0" applyNumberFormat="1" applyFont="1" applyBorder="1"/>
    <xf numFmtId="37" fontId="3" fillId="0" borderId="12" xfId="0" applyNumberFormat="1" applyFont="1" applyBorder="1"/>
    <xf numFmtId="37" fontId="3" fillId="0" borderId="9" xfId="0" applyNumberFormat="1" applyFont="1" applyBorder="1"/>
    <xf numFmtId="0" fontId="2" fillId="3" borderId="3" xfId="0" applyFont="1" applyFill="1" applyBorder="1"/>
    <xf numFmtId="37" fontId="2" fillId="3" borderId="17" xfId="1" applyNumberFormat="1" applyFont="1" applyFill="1" applyBorder="1"/>
    <xf numFmtId="37" fontId="2" fillId="7" borderId="17" xfId="0" applyNumberFormat="1" applyFont="1" applyFill="1" applyBorder="1"/>
    <xf numFmtId="174" fontId="2" fillId="0" borderId="17" xfId="0" quotePrefix="1" applyNumberFormat="1" applyFont="1" applyBorder="1" applyAlignment="1">
      <alignment horizontal="center"/>
    </xf>
    <xf numFmtId="37" fontId="2" fillId="0" borderId="21" xfId="1" quotePrefix="1" applyNumberFormat="1" applyFont="1" applyBorder="1" applyAlignment="1">
      <alignment horizontal="center"/>
    </xf>
    <xf numFmtId="174" fontId="2" fillId="0" borderId="21" xfId="1" quotePrefix="1" applyNumberFormat="1" applyFont="1" applyBorder="1" applyAlignment="1">
      <alignment horizontal="center"/>
    </xf>
    <xf numFmtId="0" fontId="3" fillId="5" borderId="6" xfId="0" applyFont="1" applyFill="1" applyBorder="1"/>
    <xf numFmtId="172" fontId="2" fillId="5" borderId="6" xfId="1" applyNumberFormat="1" applyFont="1" applyFill="1" applyBorder="1"/>
    <xf numFmtId="0" fontId="2" fillId="5" borderId="6" xfId="0" applyFont="1" applyFill="1" applyBorder="1"/>
    <xf numFmtId="172" fontId="3" fillId="5" borderId="13" xfId="1" applyNumberFormat="1" applyFont="1" applyFill="1" applyBorder="1"/>
    <xf numFmtId="0" fontId="3" fillId="5" borderId="13" xfId="0" applyFont="1" applyFill="1" applyBorder="1"/>
    <xf numFmtId="0" fontId="2" fillId="3" borderId="18" xfId="0" applyFont="1" applyFill="1" applyBorder="1"/>
    <xf numFmtId="37" fontId="2" fillId="3" borderId="22" xfId="1" applyNumberFormat="1" applyFont="1" applyFill="1" applyBorder="1"/>
    <xf numFmtId="0" fontId="3" fillId="0" borderId="5" xfId="0" applyFont="1" applyBorder="1"/>
    <xf numFmtId="37" fontId="3" fillId="0" borderId="3" xfId="0" applyNumberFormat="1" applyFont="1" applyBorder="1"/>
    <xf numFmtId="17" fontId="2" fillId="0" borderId="10" xfId="0" applyNumberFormat="1" applyFont="1" applyBorder="1" applyAlignment="1">
      <alignment horizontal="center"/>
    </xf>
    <xf numFmtId="17" fontId="2" fillId="0" borderId="10" xfId="0" quotePrefix="1" applyNumberFormat="1" applyFont="1" applyBorder="1" applyAlignment="1">
      <alignment horizontal="center"/>
    </xf>
    <xf numFmtId="172" fontId="3" fillId="4" borderId="2" xfId="1" applyNumberFormat="1" applyFont="1" applyFill="1" applyBorder="1"/>
    <xf numFmtId="38" fontId="3" fillId="2" borderId="0" xfId="0" applyNumberFormat="1" applyFont="1" applyFill="1" applyBorder="1"/>
    <xf numFmtId="172" fontId="3" fillId="4" borderId="6" xfId="1" applyNumberFormat="1" applyFont="1" applyFill="1" applyBorder="1"/>
    <xf numFmtId="172" fontId="3" fillId="4" borderId="9" xfId="1" applyNumberFormat="1" applyFont="1" applyFill="1" applyBorder="1"/>
    <xf numFmtId="172" fontId="3" fillId="0" borderId="2" xfId="1" applyNumberFormat="1" applyFont="1" applyBorder="1"/>
    <xf numFmtId="38" fontId="3" fillId="0" borderId="0" xfId="0" applyNumberFormat="1" applyFont="1" applyFill="1" applyBorder="1"/>
    <xf numFmtId="0" fontId="4" fillId="0" borderId="0" xfId="0" applyFont="1" applyFill="1" applyAlignment="1">
      <alignment horizontal="center"/>
    </xf>
    <xf numFmtId="172" fontId="2" fillId="3" borderId="22" xfId="1" applyNumberFormat="1" applyFont="1" applyFill="1" applyBorder="1"/>
    <xf numFmtId="172" fontId="3" fillId="2" borderId="0" xfId="0" applyNumberFormat="1" applyFont="1" applyFill="1"/>
    <xf numFmtId="0" fontId="3" fillId="6" borderId="0" xfId="0" applyFont="1" applyFill="1"/>
    <xf numFmtId="15" fontId="3" fillId="0" borderId="5" xfId="0" applyNumberFormat="1" applyFont="1" applyBorder="1"/>
    <xf numFmtId="15" fontId="3" fillId="0" borderId="3" xfId="0" applyNumberFormat="1" applyFont="1" applyBorder="1"/>
    <xf numFmtId="15" fontId="3" fillId="0" borderId="3" xfId="1" applyNumberFormat="1" applyFont="1" applyBorder="1" applyAlignment="1">
      <alignment horizontal="center"/>
    </xf>
    <xf numFmtId="15" fontId="3" fillId="0" borderId="4" xfId="1" applyNumberFormat="1" applyFont="1" applyBorder="1" applyAlignment="1">
      <alignment horizontal="center"/>
    </xf>
    <xf numFmtId="15" fontId="3" fillId="0" borderId="0" xfId="1" applyNumberFormat="1" applyFont="1"/>
    <xf numFmtId="0" fontId="3" fillId="0" borderId="7" xfId="0" applyFont="1" applyBorder="1"/>
    <xf numFmtId="172" fontId="3" fillId="0" borderId="0" xfId="0" applyNumberFormat="1" applyFont="1" applyFill="1" applyBorder="1"/>
    <xf numFmtId="0" fontId="3" fillId="0" borderId="12" xfId="0" applyFont="1" applyBorder="1"/>
    <xf numFmtId="0" fontId="2" fillId="0" borderId="56" xfId="0" applyFont="1" applyBorder="1"/>
    <xf numFmtId="0" fontId="3" fillId="0" borderId="38" xfId="0" applyFont="1" applyBorder="1"/>
    <xf numFmtId="17" fontId="2" fillId="0" borderId="38" xfId="1" applyNumberFormat="1" applyFont="1" applyBorder="1" applyAlignment="1">
      <alignment horizontal="center"/>
    </xf>
    <xf numFmtId="0" fontId="3" fillId="0" borderId="39" xfId="0" applyFont="1" applyBorder="1"/>
    <xf numFmtId="0" fontId="2" fillId="3" borderId="11" xfId="0" applyFont="1" applyFill="1" applyBorder="1"/>
    <xf numFmtId="0" fontId="3" fillId="0" borderId="4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83820</xdr:rowOff>
        </xdr:from>
        <xdr:to>
          <xdr:col>4</xdr:col>
          <xdr:colOff>434340</xdr:colOff>
          <xdr:row>3</xdr:row>
          <xdr:rowOff>76200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228600</xdr:colOff>
          <xdr:row>1</xdr:row>
          <xdr:rowOff>106680</xdr:rowOff>
        </xdr:from>
        <xdr:to>
          <xdr:col>14</xdr:col>
          <xdr:colOff>617220</xdr:colOff>
          <xdr:row>3</xdr:row>
          <xdr:rowOff>160020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Roll Prior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EastPos_111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ower\east%20pos%20reco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11/New/VAR%20repo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t Power Position"/>
      <sheetName val="E. Power Desk Daily Position"/>
      <sheetName val="E. Power Desk Daily Off Peak"/>
      <sheetName val="Power Off-Peak Positions"/>
      <sheetName val="DealPositions"/>
      <sheetName val="GasShort"/>
      <sheetName val="GasHedge"/>
      <sheetName val="DealDailyPositions"/>
      <sheetName val="AncillaryDailyPositions"/>
      <sheetName val="Daily Position Change"/>
      <sheetName val="ICAPDealDailyPositions"/>
      <sheetName val="ICAPDealPositions"/>
      <sheetName val="PowerShort"/>
      <sheetName val="PowerDailyShort"/>
      <sheetName val="GasDailyShort"/>
      <sheetName val="AncillaryPositions"/>
      <sheetName val="GasDailyHedge"/>
      <sheetName val="LCRA"/>
      <sheetName val="Notionals"/>
      <sheetName val="Holidays"/>
      <sheetName val="Regions"/>
    </sheetNames>
    <definedNames>
      <definedName name="rollprior"/>
    </definedNames>
    <sheetDataSet>
      <sheetData sheetId="0"/>
      <sheetData sheetId="1"/>
      <sheetData sheetId="2"/>
      <sheetData sheetId="3"/>
      <sheetData sheetId="4">
        <row r="2">
          <cell r="A2" t="str">
            <v>Portfolio</v>
          </cell>
          <cell r="B2" t="str">
            <v>RegionID</v>
          </cell>
          <cell r="C2" t="str">
            <v>DeliveryDate</v>
          </cell>
          <cell r="D2" t="str">
            <v>PeakDelta</v>
          </cell>
          <cell r="E2" t="str">
            <v>OffPeakDelta</v>
          </cell>
          <cell r="F2" t="str">
            <v>Instrument</v>
          </cell>
          <cell r="G2" t="str">
            <v>CP</v>
          </cell>
          <cell r="H2" t="str">
            <v>Region</v>
          </cell>
          <cell r="I2" t="str">
            <v>Date</v>
          </cell>
        </row>
        <row r="3">
          <cell r="A3" t="str">
            <v>EAST</v>
          </cell>
          <cell r="B3">
            <v>1</v>
          </cell>
        </row>
        <row r="4">
          <cell r="A4" t="str">
            <v>EAST</v>
          </cell>
          <cell r="B4">
            <v>3</v>
          </cell>
        </row>
        <row r="5">
          <cell r="A5" t="str">
            <v>EAST</v>
          </cell>
          <cell r="B5">
            <v>5</v>
          </cell>
        </row>
        <row r="6">
          <cell r="A6" t="str">
            <v>EAST</v>
          </cell>
          <cell r="B6">
            <v>6</v>
          </cell>
        </row>
        <row r="7">
          <cell r="A7" t="str">
            <v>EAST</v>
          </cell>
          <cell r="B7">
            <v>10</v>
          </cell>
        </row>
        <row r="8">
          <cell r="A8" t="str">
            <v>EAST</v>
          </cell>
          <cell r="B8">
            <v>12</v>
          </cell>
        </row>
        <row r="9">
          <cell r="A9" t="str">
            <v>EAST</v>
          </cell>
          <cell r="B9">
            <v>13</v>
          </cell>
        </row>
        <row r="10">
          <cell r="A10" t="str">
            <v>EAST</v>
          </cell>
          <cell r="B10">
            <v>18</v>
          </cell>
        </row>
        <row r="11">
          <cell r="A11" t="str">
            <v>EAST</v>
          </cell>
          <cell r="B11">
            <v>21</v>
          </cell>
        </row>
        <row r="12">
          <cell r="A12" t="str">
            <v>EAST</v>
          </cell>
          <cell r="B12">
            <v>364</v>
          </cell>
        </row>
        <row r="13">
          <cell r="A13" t="str">
            <v>EAST</v>
          </cell>
          <cell r="B13">
            <v>363</v>
          </cell>
        </row>
        <row r="14">
          <cell r="A14" t="str">
            <v>EAST</v>
          </cell>
          <cell r="B14">
            <v>337</v>
          </cell>
        </row>
        <row r="15">
          <cell r="A15" t="str">
            <v>EAST</v>
          </cell>
          <cell r="B15">
            <v>331</v>
          </cell>
        </row>
        <row r="16">
          <cell r="A16" t="str">
            <v>EAST</v>
          </cell>
          <cell r="B16">
            <v>297</v>
          </cell>
        </row>
        <row r="17">
          <cell r="A17" t="str">
            <v>EAST</v>
          </cell>
          <cell r="B17">
            <v>247</v>
          </cell>
        </row>
        <row r="18">
          <cell r="A18" t="str">
            <v>EAST</v>
          </cell>
          <cell r="B18">
            <v>25</v>
          </cell>
        </row>
        <row r="19">
          <cell r="A19" t="str">
            <v>EAST</v>
          </cell>
          <cell r="B19">
            <v>20</v>
          </cell>
        </row>
        <row r="20">
          <cell r="A20" t="str">
            <v>EAST</v>
          </cell>
          <cell r="B20">
            <v>15</v>
          </cell>
        </row>
        <row r="21">
          <cell r="A21" t="str">
            <v>EAST</v>
          </cell>
          <cell r="B21">
            <v>12</v>
          </cell>
        </row>
        <row r="22">
          <cell r="A22" t="str">
            <v>EAST</v>
          </cell>
          <cell r="B22">
            <v>12</v>
          </cell>
        </row>
        <row r="23">
          <cell r="A23" t="str">
            <v>EAST</v>
          </cell>
          <cell r="B23">
            <v>9</v>
          </cell>
        </row>
        <row r="24">
          <cell r="A24" t="str">
            <v>EAST</v>
          </cell>
          <cell r="B24">
            <v>4</v>
          </cell>
        </row>
        <row r="25">
          <cell r="A25" t="str">
            <v>EAST</v>
          </cell>
          <cell r="B25">
            <v>6</v>
          </cell>
        </row>
        <row r="26">
          <cell r="A26" t="str">
            <v>EAST</v>
          </cell>
          <cell r="B26">
            <v>1</v>
          </cell>
        </row>
        <row r="27">
          <cell r="A27" t="str">
            <v>EAST</v>
          </cell>
          <cell r="B27">
            <v>366</v>
          </cell>
        </row>
        <row r="28">
          <cell r="A28" t="str">
            <v>EAST</v>
          </cell>
          <cell r="B28">
            <v>337</v>
          </cell>
        </row>
        <row r="29">
          <cell r="A29" t="str">
            <v>EAST</v>
          </cell>
          <cell r="B29">
            <v>247</v>
          </cell>
        </row>
        <row r="30">
          <cell r="A30" t="str">
            <v>EAST</v>
          </cell>
          <cell r="B30">
            <v>21</v>
          </cell>
        </row>
        <row r="31">
          <cell r="A31" t="str">
            <v>EAST</v>
          </cell>
          <cell r="B31">
            <v>20</v>
          </cell>
        </row>
        <row r="32">
          <cell r="A32" t="str">
            <v>EAST</v>
          </cell>
          <cell r="B32">
            <v>19</v>
          </cell>
        </row>
        <row r="33">
          <cell r="A33" t="str">
            <v>EAST</v>
          </cell>
          <cell r="B33">
            <v>18</v>
          </cell>
        </row>
        <row r="34">
          <cell r="A34" t="str">
            <v>EAST</v>
          </cell>
          <cell r="B34">
            <v>15</v>
          </cell>
        </row>
        <row r="35">
          <cell r="A35" t="str">
            <v>EAST</v>
          </cell>
          <cell r="B35">
            <v>13</v>
          </cell>
        </row>
        <row r="36">
          <cell r="A36" t="str">
            <v>EAST</v>
          </cell>
          <cell r="B36">
            <v>12</v>
          </cell>
        </row>
        <row r="37">
          <cell r="A37" t="str">
            <v>EAST</v>
          </cell>
          <cell r="B37">
            <v>12</v>
          </cell>
        </row>
        <row r="38">
          <cell r="A38" t="str">
            <v>EAST</v>
          </cell>
          <cell r="B38">
            <v>12</v>
          </cell>
        </row>
        <row r="39">
          <cell r="A39" t="str">
            <v>EAST</v>
          </cell>
          <cell r="B39">
            <v>25</v>
          </cell>
        </row>
        <row r="40">
          <cell r="A40" t="str">
            <v>EAST</v>
          </cell>
          <cell r="B40">
            <v>3</v>
          </cell>
        </row>
        <row r="41">
          <cell r="A41" t="str">
            <v>EAST</v>
          </cell>
          <cell r="B41">
            <v>4</v>
          </cell>
        </row>
        <row r="42">
          <cell r="A42" t="str">
            <v>EAST</v>
          </cell>
          <cell r="B42">
            <v>6</v>
          </cell>
        </row>
        <row r="43">
          <cell r="A43" t="str">
            <v>EAST</v>
          </cell>
          <cell r="B43">
            <v>10</v>
          </cell>
        </row>
        <row r="44">
          <cell r="A44" t="str">
            <v>EAST</v>
          </cell>
          <cell r="B44">
            <v>9</v>
          </cell>
        </row>
        <row r="45">
          <cell r="A45" t="str">
            <v>EAST</v>
          </cell>
          <cell r="B45">
            <v>6</v>
          </cell>
        </row>
        <row r="46">
          <cell r="A46" t="str">
            <v>EAST</v>
          </cell>
          <cell r="B46">
            <v>5</v>
          </cell>
        </row>
        <row r="47">
          <cell r="A47" t="str">
            <v>EAST</v>
          </cell>
          <cell r="B47">
            <v>1</v>
          </cell>
        </row>
        <row r="48">
          <cell r="A48" t="str">
            <v>EAST</v>
          </cell>
          <cell r="B48">
            <v>366</v>
          </cell>
        </row>
        <row r="49">
          <cell r="A49" t="str">
            <v>EAST</v>
          </cell>
          <cell r="B49">
            <v>365</v>
          </cell>
        </row>
        <row r="50">
          <cell r="A50" t="str">
            <v>EAST</v>
          </cell>
          <cell r="B50">
            <v>364</v>
          </cell>
        </row>
        <row r="51">
          <cell r="A51" t="str">
            <v>EAST</v>
          </cell>
          <cell r="B51">
            <v>362</v>
          </cell>
        </row>
        <row r="52">
          <cell r="A52" t="str">
            <v>EAST</v>
          </cell>
          <cell r="B52">
            <v>337</v>
          </cell>
        </row>
        <row r="53">
          <cell r="A53" t="str">
            <v>EAST</v>
          </cell>
          <cell r="B53">
            <v>337</v>
          </cell>
        </row>
        <row r="54">
          <cell r="A54" t="str">
            <v>EAST</v>
          </cell>
          <cell r="B54">
            <v>247</v>
          </cell>
        </row>
        <row r="55">
          <cell r="A55" t="str">
            <v>EAST</v>
          </cell>
          <cell r="B55">
            <v>25</v>
          </cell>
        </row>
        <row r="56">
          <cell r="A56" t="str">
            <v>EAST</v>
          </cell>
          <cell r="B56">
            <v>24</v>
          </cell>
        </row>
        <row r="57">
          <cell r="A57" t="str">
            <v>EAST</v>
          </cell>
          <cell r="B57">
            <v>21</v>
          </cell>
        </row>
        <row r="58">
          <cell r="A58" t="str">
            <v>EAST</v>
          </cell>
          <cell r="B58">
            <v>20</v>
          </cell>
        </row>
        <row r="59">
          <cell r="A59" t="str">
            <v>EAST</v>
          </cell>
          <cell r="B59">
            <v>18</v>
          </cell>
        </row>
        <row r="60">
          <cell r="A60" t="str">
            <v>EAST</v>
          </cell>
          <cell r="B60">
            <v>16</v>
          </cell>
        </row>
        <row r="61">
          <cell r="A61" t="str">
            <v>EAST</v>
          </cell>
          <cell r="B61">
            <v>13</v>
          </cell>
        </row>
        <row r="62">
          <cell r="A62" t="str">
            <v>EAST</v>
          </cell>
          <cell r="B62">
            <v>12</v>
          </cell>
        </row>
        <row r="63">
          <cell r="A63" t="str">
            <v>EAST</v>
          </cell>
          <cell r="B63">
            <v>12</v>
          </cell>
        </row>
        <row r="64">
          <cell r="A64" t="str">
            <v>EAST</v>
          </cell>
          <cell r="B64">
            <v>10</v>
          </cell>
        </row>
        <row r="65">
          <cell r="A65" t="str">
            <v>EAST</v>
          </cell>
          <cell r="B65">
            <v>9</v>
          </cell>
        </row>
        <row r="66">
          <cell r="A66" t="str">
            <v>EAST</v>
          </cell>
          <cell r="B66">
            <v>6</v>
          </cell>
        </row>
        <row r="67">
          <cell r="A67" t="str">
            <v>EAST</v>
          </cell>
          <cell r="B67">
            <v>6</v>
          </cell>
        </row>
        <row r="68">
          <cell r="A68" t="str">
            <v>EAST</v>
          </cell>
          <cell r="B68">
            <v>3</v>
          </cell>
        </row>
        <row r="69">
          <cell r="A69" t="str">
            <v>EAST</v>
          </cell>
          <cell r="B69">
            <v>5</v>
          </cell>
        </row>
        <row r="70">
          <cell r="A70" t="str">
            <v>EAST</v>
          </cell>
          <cell r="B70">
            <v>4</v>
          </cell>
        </row>
        <row r="71">
          <cell r="A71" t="str">
            <v>EAST</v>
          </cell>
          <cell r="B71">
            <v>1</v>
          </cell>
        </row>
        <row r="72">
          <cell r="A72" t="str">
            <v>EAST</v>
          </cell>
          <cell r="B72">
            <v>366</v>
          </cell>
        </row>
        <row r="73">
          <cell r="A73" t="str">
            <v>EAST</v>
          </cell>
          <cell r="B73">
            <v>365</v>
          </cell>
        </row>
        <row r="74">
          <cell r="A74" t="str">
            <v>EAST</v>
          </cell>
          <cell r="B74">
            <v>364</v>
          </cell>
        </row>
        <row r="75">
          <cell r="A75" t="str">
            <v>EAST</v>
          </cell>
          <cell r="B75">
            <v>362</v>
          </cell>
        </row>
        <row r="76">
          <cell r="A76" t="str">
            <v>EAST</v>
          </cell>
          <cell r="B76">
            <v>337</v>
          </cell>
        </row>
        <row r="77">
          <cell r="A77" t="str">
            <v>EAST</v>
          </cell>
          <cell r="B77">
            <v>337</v>
          </cell>
        </row>
        <row r="78">
          <cell r="A78" t="str">
            <v>EAST</v>
          </cell>
          <cell r="B78">
            <v>247</v>
          </cell>
        </row>
        <row r="79">
          <cell r="A79" t="str">
            <v>EAST</v>
          </cell>
          <cell r="B79">
            <v>25</v>
          </cell>
        </row>
        <row r="80">
          <cell r="A80" t="str">
            <v>EAST</v>
          </cell>
          <cell r="B80">
            <v>24</v>
          </cell>
        </row>
        <row r="81">
          <cell r="A81" t="str">
            <v>EAST</v>
          </cell>
          <cell r="B81">
            <v>21</v>
          </cell>
        </row>
        <row r="82">
          <cell r="A82" t="str">
            <v>EAST</v>
          </cell>
          <cell r="B82">
            <v>20</v>
          </cell>
        </row>
        <row r="83">
          <cell r="A83" t="str">
            <v>EAST</v>
          </cell>
          <cell r="B83">
            <v>18</v>
          </cell>
        </row>
        <row r="84">
          <cell r="A84" t="str">
            <v>EAST</v>
          </cell>
          <cell r="B84">
            <v>16</v>
          </cell>
        </row>
        <row r="85">
          <cell r="A85" t="str">
            <v>EAST</v>
          </cell>
          <cell r="B85">
            <v>13</v>
          </cell>
        </row>
        <row r="86">
          <cell r="A86" t="str">
            <v>EAST</v>
          </cell>
          <cell r="B86">
            <v>12</v>
          </cell>
        </row>
        <row r="87">
          <cell r="A87" t="str">
            <v>EAST</v>
          </cell>
          <cell r="B87">
            <v>12</v>
          </cell>
        </row>
        <row r="88">
          <cell r="A88" t="str">
            <v>EAST</v>
          </cell>
          <cell r="B88">
            <v>3</v>
          </cell>
        </row>
        <row r="89">
          <cell r="A89" t="str">
            <v>EAST</v>
          </cell>
          <cell r="B89">
            <v>5</v>
          </cell>
        </row>
        <row r="90">
          <cell r="A90" t="str">
            <v>EAST</v>
          </cell>
          <cell r="B90">
            <v>6</v>
          </cell>
        </row>
        <row r="91">
          <cell r="A91" t="str">
            <v>EAST</v>
          </cell>
          <cell r="B91">
            <v>10</v>
          </cell>
        </row>
        <row r="92">
          <cell r="A92" t="str">
            <v>EAST</v>
          </cell>
          <cell r="B92">
            <v>9</v>
          </cell>
        </row>
        <row r="93">
          <cell r="A93" t="str">
            <v>EAST</v>
          </cell>
          <cell r="B93">
            <v>6</v>
          </cell>
        </row>
        <row r="94">
          <cell r="A94" t="str">
            <v>EAST</v>
          </cell>
          <cell r="B94">
            <v>4</v>
          </cell>
        </row>
        <row r="95">
          <cell r="A95" t="str">
            <v>EAST</v>
          </cell>
          <cell r="B95">
            <v>1</v>
          </cell>
        </row>
        <row r="96">
          <cell r="A96" t="str">
            <v>EAST</v>
          </cell>
          <cell r="B96">
            <v>366</v>
          </cell>
        </row>
        <row r="97">
          <cell r="A97" t="str">
            <v>EAST</v>
          </cell>
          <cell r="B97">
            <v>365</v>
          </cell>
        </row>
        <row r="98">
          <cell r="A98" t="str">
            <v>EAST</v>
          </cell>
          <cell r="B98">
            <v>364</v>
          </cell>
        </row>
        <row r="99">
          <cell r="A99" t="str">
            <v>EAST</v>
          </cell>
          <cell r="B99">
            <v>362</v>
          </cell>
        </row>
        <row r="100">
          <cell r="A100" t="str">
            <v>EAST</v>
          </cell>
          <cell r="B100">
            <v>337</v>
          </cell>
        </row>
        <row r="101">
          <cell r="A101" t="str">
            <v>EAST</v>
          </cell>
          <cell r="B101">
            <v>337</v>
          </cell>
        </row>
        <row r="102">
          <cell r="A102" t="str">
            <v>EAST</v>
          </cell>
          <cell r="B102">
            <v>247</v>
          </cell>
        </row>
        <row r="103">
          <cell r="A103" t="str">
            <v>EAST</v>
          </cell>
          <cell r="B103">
            <v>25</v>
          </cell>
        </row>
        <row r="104">
          <cell r="A104" t="str">
            <v>EAST</v>
          </cell>
          <cell r="B104">
            <v>24</v>
          </cell>
        </row>
        <row r="105">
          <cell r="A105" t="str">
            <v>EAST</v>
          </cell>
          <cell r="B105">
            <v>21</v>
          </cell>
        </row>
        <row r="106">
          <cell r="A106" t="str">
            <v>EAST</v>
          </cell>
          <cell r="B106">
            <v>20</v>
          </cell>
        </row>
        <row r="107">
          <cell r="A107" t="str">
            <v>EAST</v>
          </cell>
          <cell r="B107">
            <v>18</v>
          </cell>
        </row>
        <row r="108">
          <cell r="A108" t="str">
            <v>EAST</v>
          </cell>
          <cell r="B108">
            <v>16</v>
          </cell>
        </row>
        <row r="109">
          <cell r="A109" t="str">
            <v>EAST</v>
          </cell>
          <cell r="B109">
            <v>13</v>
          </cell>
        </row>
        <row r="110">
          <cell r="A110" t="str">
            <v>EAST</v>
          </cell>
          <cell r="B110">
            <v>12</v>
          </cell>
        </row>
        <row r="111">
          <cell r="A111" t="str">
            <v>EAST</v>
          </cell>
          <cell r="B111">
            <v>12</v>
          </cell>
        </row>
        <row r="112">
          <cell r="A112" t="str">
            <v>EAST</v>
          </cell>
          <cell r="B112">
            <v>10</v>
          </cell>
        </row>
        <row r="113">
          <cell r="A113" t="str">
            <v>EAST</v>
          </cell>
          <cell r="B113">
            <v>9</v>
          </cell>
        </row>
        <row r="114">
          <cell r="A114" t="str">
            <v>EAST</v>
          </cell>
          <cell r="B114">
            <v>6</v>
          </cell>
        </row>
        <row r="115">
          <cell r="A115" t="str">
            <v>EAST</v>
          </cell>
          <cell r="B115">
            <v>6</v>
          </cell>
        </row>
        <row r="116">
          <cell r="A116" t="str">
            <v>EAST</v>
          </cell>
          <cell r="B116">
            <v>5</v>
          </cell>
        </row>
        <row r="117">
          <cell r="A117" t="str">
            <v>EAST</v>
          </cell>
          <cell r="B117">
            <v>4</v>
          </cell>
        </row>
        <row r="118">
          <cell r="A118" t="str">
            <v>EAST</v>
          </cell>
          <cell r="B118">
            <v>3</v>
          </cell>
        </row>
        <row r="119">
          <cell r="A119" t="str">
            <v>EAST</v>
          </cell>
          <cell r="B119">
            <v>1</v>
          </cell>
        </row>
        <row r="120">
          <cell r="A120" t="str">
            <v>EAST</v>
          </cell>
          <cell r="B120">
            <v>366</v>
          </cell>
        </row>
        <row r="121">
          <cell r="A121" t="str">
            <v>EAST</v>
          </cell>
          <cell r="B121">
            <v>365</v>
          </cell>
        </row>
        <row r="122">
          <cell r="A122" t="str">
            <v>EAST</v>
          </cell>
          <cell r="B122">
            <v>364</v>
          </cell>
        </row>
        <row r="123">
          <cell r="A123" t="str">
            <v>EAST</v>
          </cell>
          <cell r="B123">
            <v>362</v>
          </cell>
        </row>
        <row r="124">
          <cell r="A124" t="str">
            <v>EAST</v>
          </cell>
          <cell r="B124">
            <v>337</v>
          </cell>
        </row>
        <row r="125">
          <cell r="A125" t="str">
            <v>EAST</v>
          </cell>
          <cell r="B125">
            <v>337</v>
          </cell>
        </row>
        <row r="126">
          <cell r="A126" t="str">
            <v>EAST</v>
          </cell>
          <cell r="B126">
            <v>247</v>
          </cell>
        </row>
        <row r="127">
          <cell r="A127" t="str">
            <v>EAST</v>
          </cell>
          <cell r="B127">
            <v>25</v>
          </cell>
        </row>
        <row r="128">
          <cell r="A128" t="str">
            <v>EAST</v>
          </cell>
          <cell r="B128">
            <v>24</v>
          </cell>
        </row>
        <row r="129">
          <cell r="A129" t="str">
            <v>EAST</v>
          </cell>
          <cell r="B129">
            <v>21</v>
          </cell>
        </row>
        <row r="130">
          <cell r="A130" t="str">
            <v>EAST</v>
          </cell>
          <cell r="B130">
            <v>20</v>
          </cell>
        </row>
        <row r="131">
          <cell r="A131" t="str">
            <v>EAST</v>
          </cell>
          <cell r="B131">
            <v>18</v>
          </cell>
        </row>
        <row r="132">
          <cell r="A132" t="str">
            <v>EAST</v>
          </cell>
          <cell r="B132">
            <v>16</v>
          </cell>
        </row>
        <row r="133">
          <cell r="A133" t="str">
            <v>EAST</v>
          </cell>
          <cell r="B133">
            <v>13</v>
          </cell>
        </row>
        <row r="134">
          <cell r="A134" t="str">
            <v>EAST</v>
          </cell>
          <cell r="B134">
            <v>12</v>
          </cell>
        </row>
        <row r="135">
          <cell r="A135" t="str">
            <v>EAST</v>
          </cell>
          <cell r="B135">
            <v>12</v>
          </cell>
        </row>
        <row r="136">
          <cell r="A136" t="str">
            <v>EAST</v>
          </cell>
          <cell r="B136">
            <v>3</v>
          </cell>
        </row>
        <row r="137">
          <cell r="A137" t="str">
            <v>EAST</v>
          </cell>
          <cell r="B137">
            <v>4</v>
          </cell>
        </row>
        <row r="138">
          <cell r="A138" t="str">
            <v>EAST</v>
          </cell>
          <cell r="B138">
            <v>6</v>
          </cell>
        </row>
        <row r="139">
          <cell r="A139" t="str">
            <v>EAST</v>
          </cell>
          <cell r="B139">
            <v>10</v>
          </cell>
        </row>
        <row r="140">
          <cell r="A140" t="str">
            <v>EAST</v>
          </cell>
          <cell r="B140">
            <v>9</v>
          </cell>
        </row>
        <row r="141">
          <cell r="A141" t="str">
            <v>EAST</v>
          </cell>
          <cell r="B141">
            <v>6</v>
          </cell>
        </row>
        <row r="142">
          <cell r="A142" t="str">
            <v>EAST</v>
          </cell>
          <cell r="B142">
            <v>5</v>
          </cell>
        </row>
        <row r="143">
          <cell r="A143" t="str">
            <v>EAST</v>
          </cell>
          <cell r="B143">
            <v>1</v>
          </cell>
        </row>
        <row r="144">
          <cell r="A144" t="str">
            <v>EAST</v>
          </cell>
          <cell r="B144">
            <v>366</v>
          </cell>
        </row>
        <row r="145">
          <cell r="A145" t="str">
            <v>EAST</v>
          </cell>
          <cell r="B145">
            <v>365</v>
          </cell>
        </row>
        <row r="146">
          <cell r="A146" t="str">
            <v>EAST</v>
          </cell>
          <cell r="B146">
            <v>362</v>
          </cell>
        </row>
        <row r="147">
          <cell r="A147" t="str">
            <v>EAST</v>
          </cell>
          <cell r="B147">
            <v>337</v>
          </cell>
        </row>
        <row r="148">
          <cell r="A148" t="str">
            <v>EAST</v>
          </cell>
          <cell r="B148">
            <v>337</v>
          </cell>
        </row>
        <row r="149">
          <cell r="A149" t="str">
            <v>EAST</v>
          </cell>
          <cell r="B149">
            <v>247</v>
          </cell>
        </row>
        <row r="150">
          <cell r="A150" t="str">
            <v>EAST</v>
          </cell>
          <cell r="B150">
            <v>25</v>
          </cell>
        </row>
        <row r="151">
          <cell r="A151" t="str">
            <v>EAST</v>
          </cell>
          <cell r="B151">
            <v>24</v>
          </cell>
        </row>
        <row r="152">
          <cell r="A152" t="str">
            <v>EAST</v>
          </cell>
          <cell r="B152">
            <v>21</v>
          </cell>
        </row>
        <row r="153">
          <cell r="A153" t="str">
            <v>EAST</v>
          </cell>
          <cell r="B153">
            <v>20</v>
          </cell>
        </row>
        <row r="154">
          <cell r="A154" t="str">
            <v>EAST</v>
          </cell>
          <cell r="B154">
            <v>19</v>
          </cell>
        </row>
        <row r="155">
          <cell r="A155" t="str">
            <v>EAST</v>
          </cell>
          <cell r="B155">
            <v>18</v>
          </cell>
        </row>
        <row r="156">
          <cell r="A156" t="str">
            <v>EAST</v>
          </cell>
          <cell r="B156">
            <v>16</v>
          </cell>
        </row>
        <row r="157">
          <cell r="A157" t="str">
            <v>EAST</v>
          </cell>
          <cell r="B157">
            <v>13</v>
          </cell>
        </row>
        <row r="158">
          <cell r="A158" t="str">
            <v>EAST</v>
          </cell>
          <cell r="B158">
            <v>12</v>
          </cell>
        </row>
        <row r="159">
          <cell r="A159" t="str">
            <v>EAST</v>
          </cell>
          <cell r="B159">
            <v>12</v>
          </cell>
        </row>
        <row r="160">
          <cell r="A160" t="str">
            <v>EAST</v>
          </cell>
          <cell r="B160">
            <v>10</v>
          </cell>
        </row>
        <row r="161">
          <cell r="A161" t="str">
            <v>EAST</v>
          </cell>
          <cell r="B161">
            <v>9</v>
          </cell>
        </row>
        <row r="162">
          <cell r="A162" t="str">
            <v>EAST</v>
          </cell>
          <cell r="B162">
            <v>6</v>
          </cell>
        </row>
        <row r="163">
          <cell r="A163" t="str">
            <v>EAST</v>
          </cell>
          <cell r="B163">
            <v>6</v>
          </cell>
        </row>
        <row r="164">
          <cell r="A164" t="str">
            <v>EAST</v>
          </cell>
          <cell r="B164">
            <v>3</v>
          </cell>
        </row>
        <row r="165">
          <cell r="A165" t="str">
            <v>EAST</v>
          </cell>
          <cell r="B165">
            <v>5</v>
          </cell>
        </row>
        <row r="166">
          <cell r="A166" t="str">
            <v>EAST</v>
          </cell>
          <cell r="B166">
            <v>4</v>
          </cell>
        </row>
        <row r="167">
          <cell r="A167" t="str">
            <v>EAST</v>
          </cell>
          <cell r="B167">
            <v>1</v>
          </cell>
        </row>
        <row r="168">
          <cell r="A168" t="str">
            <v>EAST</v>
          </cell>
          <cell r="B168">
            <v>366</v>
          </cell>
        </row>
        <row r="169">
          <cell r="A169" t="str">
            <v>EAST</v>
          </cell>
          <cell r="B169">
            <v>365</v>
          </cell>
        </row>
        <row r="170">
          <cell r="A170" t="str">
            <v>EAST</v>
          </cell>
          <cell r="B170">
            <v>364</v>
          </cell>
        </row>
        <row r="171">
          <cell r="A171" t="str">
            <v>EAST</v>
          </cell>
          <cell r="B171">
            <v>362</v>
          </cell>
        </row>
        <row r="172">
          <cell r="A172" t="str">
            <v>EAST</v>
          </cell>
          <cell r="B172">
            <v>337</v>
          </cell>
        </row>
        <row r="173">
          <cell r="A173" t="str">
            <v>EAST</v>
          </cell>
          <cell r="B173">
            <v>337</v>
          </cell>
        </row>
        <row r="174">
          <cell r="A174" t="str">
            <v>EAST</v>
          </cell>
          <cell r="B174">
            <v>247</v>
          </cell>
        </row>
        <row r="175">
          <cell r="A175" t="str">
            <v>EAST</v>
          </cell>
          <cell r="B175">
            <v>25</v>
          </cell>
        </row>
        <row r="176">
          <cell r="A176" t="str">
            <v>EAST</v>
          </cell>
          <cell r="B176">
            <v>24</v>
          </cell>
        </row>
        <row r="177">
          <cell r="A177" t="str">
            <v>EAST</v>
          </cell>
          <cell r="B177">
            <v>21</v>
          </cell>
        </row>
        <row r="178">
          <cell r="A178" t="str">
            <v>EAST</v>
          </cell>
          <cell r="B178">
            <v>20</v>
          </cell>
        </row>
        <row r="179">
          <cell r="A179" t="str">
            <v>EAST</v>
          </cell>
          <cell r="B179">
            <v>19</v>
          </cell>
        </row>
        <row r="180">
          <cell r="A180" t="str">
            <v>EAST</v>
          </cell>
          <cell r="B180">
            <v>18</v>
          </cell>
        </row>
        <row r="181">
          <cell r="A181" t="str">
            <v>EAST</v>
          </cell>
          <cell r="B181">
            <v>16</v>
          </cell>
        </row>
        <row r="182">
          <cell r="A182" t="str">
            <v>EAST</v>
          </cell>
          <cell r="B182">
            <v>13</v>
          </cell>
        </row>
        <row r="183">
          <cell r="A183" t="str">
            <v>EAST</v>
          </cell>
          <cell r="B183">
            <v>12</v>
          </cell>
        </row>
        <row r="184">
          <cell r="A184" t="str">
            <v>EAST</v>
          </cell>
          <cell r="B184">
            <v>12</v>
          </cell>
        </row>
        <row r="185">
          <cell r="A185" t="str">
            <v>EAST</v>
          </cell>
          <cell r="B185">
            <v>3</v>
          </cell>
        </row>
        <row r="186">
          <cell r="A186" t="str">
            <v>EAST</v>
          </cell>
          <cell r="B186">
            <v>5</v>
          </cell>
        </row>
        <row r="187">
          <cell r="A187" t="str">
            <v>EAST</v>
          </cell>
          <cell r="B187">
            <v>6</v>
          </cell>
        </row>
        <row r="188">
          <cell r="A188" t="str">
            <v>EAST</v>
          </cell>
          <cell r="B188">
            <v>10</v>
          </cell>
        </row>
        <row r="189">
          <cell r="A189" t="str">
            <v>EAST</v>
          </cell>
          <cell r="B189">
            <v>9</v>
          </cell>
        </row>
        <row r="190">
          <cell r="A190" t="str">
            <v>EAST</v>
          </cell>
          <cell r="B190">
            <v>6</v>
          </cell>
        </row>
        <row r="191">
          <cell r="A191" t="str">
            <v>EAST</v>
          </cell>
          <cell r="B191">
            <v>4</v>
          </cell>
        </row>
        <row r="192">
          <cell r="A192" t="str">
            <v>EAST</v>
          </cell>
          <cell r="B192">
            <v>1</v>
          </cell>
        </row>
        <row r="193">
          <cell r="A193" t="str">
            <v>EAST</v>
          </cell>
          <cell r="B193">
            <v>366</v>
          </cell>
        </row>
        <row r="194">
          <cell r="A194" t="str">
            <v>EAST</v>
          </cell>
          <cell r="B194">
            <v>364</v>
          </cell>
        </row>
        <row r="195">
          <cell r="A195" t="str">
            <v>EAST</v>
          </cell>
          <cell r="B195">
            <v>362</v>
          </cell>
        </row>
        <row r="196">
          <cell r="A196" t="str">
            <v>EAST</v>
          </cell>
          <cell r="B196">
            <v>337</v>
          </cell>
        </row>
        <row r="197">
          <cell r="A197" t="str">
            <v>EAST</v>
          </cell>
          <cell r="B197">
            <v>337</v>
          </cell>
        </row>
        <row r="198">
          <cell r="A198" t="str">
            <v>EAST</v>
          </cell>
          <cell r="B198">
            <v>247</v>
          </cell>
        </row>
        <row r="199">
          <cell r="A199" t="str">
            <v>EAST</v>
          </cell>
          <cell r="B199">
            <v>25</v>
          </cell>
        </row>
        <row r="200">
          <cell r="A200" t="str">
            <v>EAST</v>
          </cell>
          <cell r="B200">
            <v>24</v>
          </cell>
        </row>
        <row r="201">
          <cell r="A201" t="str">
            <v>EAST</v>
          </cell>
          <cell r="B201">
            <v>21</v>
          </cell>
        </row>
        <row r="202">
          <cell r="A202" t="str">
            <v>EAST</v>
          </cell>
          <cell r="B202">
            <v>20</v>
          </cell>
        </row>
        <row r="203">
          <cell r="A203" t="str">
            <v>EAST</v>
          </cell>
          <cell r="B203">
            <v>19</v>
          </cell>
        </row>
        <row r="204">
          <cell r="A204" t="str">
            <v>EAST</v>
          </cell>
          <cell r="B204">
            <v>18</v>
          </cell>
        </row>
        <row r="205">
          <cell r="A205" t="str">
            <v>EAST</v>
          </cell>
          <cell r="B205">
            <v>16</v>
          </cell>
        </row>
        <row r="206">
          <cell r="A206" t="str">
            <v>EAST</v>
          </cell>
          <cell r="B206">
            <v>13</v>
          </cell>
        </row>
        <row r="207">
          <cell r="A207" t="str">
            <v>EAST</v>
          </cell>
          <cell r="B207">
            <v>12</v>
          </cell>
        </row>
        <row r="208">
          <cell r="A208" t="str">
            <v>EAST</v>
          </cell>
          <cell r="B208">
            <v>12</v>
          </cell>
        </row>
        <row r="209">
          <cell r="A209" t="str">
            <v>EAST</v>
          </cell>
          <cell r="B209">
            <v>10</v>
          </cell>
        </row>
        <row r="210">
          <cell r="A210" t="str">
            <v>EAST</v>
          </cell>
          <cell r="B210">
            <v>9</v>
          </cell>
        </row>
        <row r="211">
          <cell r="A211" t="str">
            <v>EAST</v>
          </cell>
          <cell r="B211">
            <v>6</v>
          </cell>
        </row>
        <row r="212">
          <cell r="A212" t="str">
            <v>EAST</v>
          </cell>
          <cell r="B212">
            <v>6</v>
          </cell>
        </row>
        <row r="213">
          <cell r="A213" t="str">
            <v>EAST</v>
          </cell>
          <cell r="B213">
            <v>5</v>
          </cell>
        </row>
        <row r="214">
          <cell r="A214" t="str">
            <v>EAST</v>
          </cell>
          <cell r="B214">
            <v>4</v>
          </cell>
        </row>
        <row r="215">
          <cell r="A215" t="str">
            <v>EAST</v>
          </cell>
          <cell r="B215">
            <v>3</v>
          </cell>
        </row>
        <row r="216">
          <cell r="A216" t="str">
            <v>EAST</v>
          </cell>
          <cell r="B216">
            <v>1</v>
          </cell>
        </row>
        <row r="217">
          <cell r="A217" t="str">
            <v>EAST</v>
          </cell>
          <cell r="B217">
            <v>366</v>
          </cell>
        </row>
        <row r="218">
          <cell r="A218" t="str">
            <v>EAST</v>
          </cell>
          <cell r="B218">
            <v>364</v>
          </cell>
        </row>
        <row r="219">
          <cell r="A219" t="str">
            <v>EAST</v>
          </cell>
          <cell r="B219">
            <v>362</v>
          </cell>
        </row>
        <row r="220">
          <cell r="A220" t="str">
            <v>EAST</v>
          </cell>
          <cell r="B220">
            <v>337</v>
          </cell>
        </row>
        <row r="221">
          <cell r="A221" t="str">
            <v>EAST</v>
          </cell>
          <cell r="B221">
            <v>337</v>
          </cell>
        </row>
        <row r="222">
          <cell r="A222" t="str">
            <v>EAST</v>
          </cell>
          <cell r="B222">
            <v>247</v>
          </cell>
        </row>
        <row r="223">
          <cell r="A223" t="str">
            <v>EAST</v>
          </cell>
          <cell r="B223">
            <v>24</v>
          </cell>
        </row>
        <row r="224">
          <cell r="A224" t="str">
            <v>EAST</v>
          </cell>
          <cell r="B224">
            <v>21</v>
          </cell>
        </row>
        <row r="225">
          <cell r="A225" t="str">
            <v>EAST</v>
          </cell>
          <cell r="B225">
            <v>20</v>
          </cell>
        </row>
        <row r="226">
          <cell r="A226" t="str">
            <v>EAST</v>
          </cell>
          <cell r="B226">
            <v>19</v>
          </cell>
        </row>
        <row r="227">
          <cell r="A227" t="str">
            <v>EAST</v>
          </cell>
          <cell r="B227">
            <v>18</v>
          </cell>
        </row>
        <row r="228">
          <cell r="A228" t="str">
            <v>EAST</v>
          </cell>
          <cell r="B228">
            <v>16</v>
          </cell>
        </row>
        <row r="229">
          <cell r="A229" t="str">
            <v>EAST</v>
          </cell>
          <cell r="B229">
            <v>13</v>
          </cell>
        </row>
        <row r="230">
          <cell r="A230" t="str">
            <v>EAST</v>
          </cell>
          <cell r="B230">
            <v>12</v>
          </cell>
        </row>
        <row r="231">
          <cell r="A231" t="str">
            <v>EAST</v>
          </cell>
          <cell r="B231">
            <v>12</v>
          </cell>
        </row>
        <row r="232">
          <cell r="A232" t="str">
            <v>EAST</v>
          </cell>
          <cell r="B232">
            <v>25</v>
          </cell>
        </row>
        <row r="233">
          <cell r="A233" t="str">
            <v>EAST</v>
          </cell>
          <cell r="B233">
            <v>3</v>
          </cell>
        </row>
        <row r="234">
          <cell r="A234" t="str">
            <v>EAST</v>
          </cell>
          <cell r="B234">
            <v>4</v>
          </cell>
        </row>
        <row r="235">
          <cell r="A235" t="str">
            <v>EAST</v>
          </cell>
          <cell r="B235">
            <v>6</v>
          </cell>
        </row>
        <row r="236">
          <cell r="A236" t="str">
            <v>EAST</v>
          </cell>
          <cell r="B236">
            <v>10</v>
          </cell>
        </row>
        <row r="237">
          <cell r="A237" t="str">
            <v>EAST</v>
          </cell>
          <cell r="B237">
            <v>9</v>
          </cell>
        </row>
        <row r="238">
          <cell r="A238" t="str">
            <v>EAST</v>
          </cell>
          <cell r="B238">
            <v>6</v>
          </cell>
        </row>
        <row r="239">
          <cell r="A239" t="str">
            <v>EAST</v>
          </cell>
          <cell r="B239">
            <v>5</v>
          </cell>
        </row>
        <row r="240">
          <cell r="A240" t="str">
            <v>EAST</v>
          </cell>
          <cell r="B240">
            <v>1</v>
          </cell>
        </row>
        <row r="241">
          <cell r="A241" t="str">
            <v>EAST</v>
          </cell>
          <cell r="B241">
            <v>366</v>
          </cell>
        </row>
        <row r="242">
          <cell r="A242" t="str">
            <v>EAST</v>
          </cell>
          <cell r="B242">
            <v>365</v>
          </cell>
        </row>
        <row r="243">
          <cell r="A243" t="str">
            <v>EAST</v>
          </cell>
          <cell r="B243">
            <v>364</v>
          </cell>
        </row>
        <row r="244">
          <cell r="A244" t="str">
            <v>EAST</v>
          </cell>
          <cell r="B244">
            <v>362</v>
          </cell>
        </row>
        <row r="245">
          <cell r="A245" t="str">
            <v>EAST</v>
          </cell>
          <cell r="B245">
            <v>337</v>
          </cell>
        </row>
        <row r="246">
          <cell r="A246" t="str">
            <v>EAST</v>
          </cell>
          <cell r="B246">
            <v>337</v>
          </cell>
        </row>
        <row r="247">
          <cell r="A247" t="str">
            <v>EAST</v>
          </cell>
          <cell r="B247">
            <v>247</v>
          </cell>
        </row>
        <row r="248">
          <cell r="A248" t="str">
            <v>EAST</v>
          </cell>
          <cell r="B248">
            <v>24</v>
          </cell>
        </row>
        <row r="249">
          <cell r="A249" t="str">
            <v>EAST</v>
          </cell>
          <cell r="B249">
            <v>21</v>
          </cell>
        </row>
        <row r="250">
          <cell r="A250" t="str">
            <v>EAST</v>
          </cell>
          <cell r="B250">
            <v>20</v>
          </cell>
        </row>
        <row r="251">
          <cell r="A251" t="str">
            <v>EAST</v>
          </cell>
          <cell r="B251">
            <v>19</v>
          </cell>
        </row>
        <row r="252">
          <cell r="A252" t="str">
            <v>EAST</v>
          </cell>
          <cell r="B252">
            <v>18</v>
          </cell>
        </row>
        <row r="253">
          <cell r="A253" t="str">
            <v>EAST</v>
          </cell>
          <cell r="B253">
            <v>16</v>
          </cell>
        </row>
        <row r="254">
          <cell r="A254" t="str">
            <v>EAST</v>
          </cell>
          <cell r="B254">
            <v>13</v>
          </cell>
        </row>
        <row r="255">
          <cell r="A255" t="str">
            <v>EAST</v>
          </cell>
          <cell r="B255">
            <v>12</v>
          </cell>
        </row>
        <row r="256">
          <cell r="A256" t="str">
            <v>EAST</v>
          </cell>
          <cell r="B256">
            <v>12</v>
          </cell>
        </row>
        <row r="257">
          <cell r="A257" t="str">
            <v>EAST</v>
          </cell>
          <cell r="B257">
            <v>25</v>
          </cell>
        </row>
        <row r="258">
          <cell r="A258" t="str">
            <v>EAST</v>
          </cell>
          <cell r="B258">
            <v>10</v>
          </cell>
        </row>
        <row r="259">
          <cell r="A259" t="str">
            <v>EAST</v>
          </cell>
          <cell r="B259">
            <v>9</v>
          </cell>
        </row>
        <row r="260">
          <cell r="A260" t="str">
            <v>EAST</v>
          </cell>
          <cell r="B260">
            <v>6</v>
          </cell>
        </row>
        <row r="261">
          <cell r="A261" t="str">
            <v>EAST</v>
          </cell>
          <cell r="B261">
            <v>6</v>
          </cell>
        </row>
        <row r="262">
          <cell r="A262" t="str">
            <v>EAST</v>
          </cell>
          <cell r="B262">
            <v>3</v>
          </cell>
        </row>
        <row r="263">
          <cell r="A263" t="str">
            <v>EAST</v>
          </cell>
          <cell r="B263">
            <v>5</v>
          </cell>
        </row>
        <row r="264">
          <cell r="A264" t="str">
            <v>EAST</v>
          </cell>
          <cell r="B264">
            <v>4</v>
          </cell>
        </row>
        <row r="265">
          <cell r="A265" t="str">
            <v>EAST</v>
          </cell>
          <cell r="B265">
            <v>1</v>
          </cell>
        </row>
        <row r="266">
          <cell r="A266" t="str">
            <v>EAST</v>
          </cell>
          <cell r="B266">
            <v>366</v>
          </cell>
        </row>
        <row r="267">
          <cell r="A267" t="str">
            <v>EAST</v>
          </cell>
          <cell r="B267">
            <v>365</v>
          </cell>
        </row>
        <row r="268">
          <cell r="A268" t="str">
            <v>EAST</v>
          </cell>
          <cell r="B268">
            <v>364</v>
          </cell>
        </row>
        <row r="269">
          <cell r="A269" t="str">
            <v>EAST</v>
          </cell>
          <cell r="B269">
            <v>362</v>
          </cell>
        </row>
        <row r="270">
          <cell r="A270" t="str">
            <v>EAST</v>
          </cell>
          <cell r="B270">
            <v>337</v>
          </cell>
        </row>
        <row r="271">
          <cell r="A271" t="str">
            <v>EAST</v>
          </cell>
          <cell r="B271">
            <v>337</v>
          </cell>
        </row>
        <row r="272">
          <cell r="A272" t="str">
            <v>EAST</v>
          </cell>
          <cell r="B272">
            <v>247</v>
          </cell>
        </row>
        <row r="273">
          <cell r="A273" t="str">
            <v>EAST</v>
          </cell>
          <cell r="B273">
            <v>25</v>
          </cell>
        </row>
        <row r="274">
          <cell r="A274" t="str">
            <v>EAST</v>
          </cell>
          <cell r="B274">
            <v>24</v>
          </cell>
        </row>
        <row r="275">
          <cell r="A275" t="str">
            <v>EAST</v>
          </cell>
          <cell r="B275">
            <v>21</v>
          </cell>
        </row>
        <row r="276">
          <cell r="A276" t="str">
            <v>EAST</v>
          </cell>
          <cell r="B276">
            <v>20</v>
          </cell>
        </row>
        <row r="277">
          <cell r="A277" t="str">
            <v>EAST</v>
          </cell>
          <cell r="B277">
            <v>19</v>
          </cell>
        </row>
        <row r="278">
          <cell r="A278" t="str">
            <v>EAST</v>
          </cell>
          <cell r="B278">
            <v>18</v>
          </cell>
        </row>
        <row r="279">
          <cell r="A279" t="str">
            <v>EAST</v>
          </cell>
          <cell r="B279">
            <v>16</v>
          </cell>
        </row>
        <row r="280">
          <cell r="A280" t="str">
            <v>EAST</v>
          </cell>
          <cell r="B280">
            <v>13</v>
          </cell>
        </row>
        <row r="281">
          <cell r="A281" t="str">
            <v>EAST</v>
          </cell>
          <cell r="B281">
            <v>12</v>
          </cell>
        </row>
        <row r="282">
          <cell r="A282" t="str">
            <v>EAST</v>
          </cell>
          <cell r="B282">
            <v>12</v>
          </cell>
        </row>
        <row r="283">
          <cell r="A283" t="str">
            <v>EAST</v>
          </cell>
          <cell r="B283">
            <v>3</v>
          </cell>
        </row>
        <row r="284">
          <cell r="A284" t="str">
            <v>EAST</v>
          </cell>
          <cell r="B284">
            <v>5</v>
          </cell>
        </row>
        <row r="285">
          <cell r="A285" t="str">
            <v>EAST</v>
          </cell>
          <cell r="B285">
            <v>6</v>
          </cell>
        </row>
        <row r="286">
          <cell r="A286" t="str">
            <v>EAST</v>
          </cell>
          <cell r="B286">
            <v>10</v>
          </cell>
        </row>
        <row r="287">
          <cell r="A287" t="str">
            <v>EAST</v>
          </cell>
          <cell r="B287">
            <v>9</v>
          </cell>
        </row>
        <row r="288">
          <cell r="A288" t="str">
            <v>EAST</v>
          </cell>
          <cell r="B288">
            <v>6</v>
          </cell>
        </row>
        <row r="289">
          <cell r="A289" t="str">
            <v>EAST</v>
          </cell>
          <cell r="B289">
            <v>4</v>
          </cell>
        </row>
        <row r="290">
          <cell r="A290" t="str">
            <v>EAST</v>
          </cell>
          <cell r="B290">
            <v>1</v>
          </cell>
        </row>
        <row r="291">
          <cell r="A291" t="str">
            <v>EAST</v>
          </cell>
          <cell r="B291">
            <v>365</v>
          </cell>
        </row>
        <row r="292">
          <cell r="A292" t="str">
            <v>EAST</v>
          </cell>
          <cell r="B292">
            <v>364</v>
          </cell>
        </row>
        <row r="293">
          <cell r="A293" t="str">
            <v>EAST</v>
          </cell>
          <cell r="B293">
            <v>362</v>
          </cell>
        </row>
        <row r="294">
          <cell r="A294" t="str">
            <v>EAST</v>
          </cell>
          <cell r="B294">
            <v>337</v>
          </cell>
        </row>
        <row r="295">
          <cell r="A295" t="str">
            <v>EAST</v>
          </cell>
          <cell r="B295">
            <v>337</v>
          </cell>
        </row>
        <row r="296">
          <cell r="A296" t="str">
            <v>EAST</v>
          </cell>
          <cell r="B296">
            <v>247</v>
          </cell>
        </row>
        <row r="297">
          <cell r="A297" t="str">
            <v>EAST</v>
          </cell>
          <cell r="B297">
            <v>25</v>
          </cell>
        </row>
        <row r="298">
          <cell r="A298" t="str">
            <v>EAST</v>
          </cell>
          <cell r="B298">
            <v>24</v>
          </cell>
        </row>
        <row r="299">
          <cell r="A299" t="str">
            <v>EAST</v>
          </cell>
          <cell r="B299">
            <v>21</v>
          </cell>
        </row>
        <row r="300">
          <cell r="A300" t="str">
            <v>EAST</v>
          </cell>
          <cell r="B300">
            <v>20</v>
          </cell>
        </row>
        <row r="301">
          <cell r="A301" t="str">
            <v>EAST</v>
          </cell>
          <cell r="B301">
            <v>18</v>
          </cell>
        </row>
        <row r="302">
          <cell r="A302" t="str">
            <v>EAST</v>
          </cell>
          <cell r="B302">
            <v>16</v>
          </cell>
        </row>
        <row r="303">
          <cell r="A303" t="str">
            <v>EAST</v>
          </cell>
          <cell r="B303">
            <v>13</v>
          </cell>
        </row>
        <row r="304">
          <cell r="A304" t="str">
            <v>EAST</v>
          </cell>
          <cell r="B304">
            <v>12</v>
          </cell>
        </row>
        <row r="305">
          <cell r="A305" t="str">
            <v>EAST</v>
          </cell>
          <cell r="B305">
            <v>12</v>
          </cell>
        </row>
        <row r="306">
          <cell r="A306" t="str">
            <v>EAST</v>
          </cell>
          <cell r="B306">
            <v>366</v>
          </cell>
        </row>
        <row r="307">
          <cell r="A307" t="str">
            <v>EAST</v>
          </cell>
          <cell r="B307">
            <v>10</v>
          </cell>
        </row>
        <row r="308">
          <cell r="A308" t="str">
            <v>EAST</v>
          </cell>
          <cell r="B308">
            <v>9</v>
          </cell>
        </row>
        <row r="309">
          <cell r="A309" t="str">
            <v>EAST</v>
          </cell>
          <cell r="B309">
            <v>6</v>
          </cell>
        </row>
        <row r="310">
          <cell r="A310" t="str">
            <v>EAST</v>
          </cell>
          <cell r="B310">
            <v>6</v>
          </cell>
        </row>
        <row r="311">
          <cell r="A311" t="str">
            <v>EAST</v>
          </cell>
          <cell r="B311">
            <v>5</v>
          </cell>
        </row>
        <row r="312">
          <cell r="A312" t="str">
            <v>EAST</v>
          </cell>
          <cell r="B312">
            <v>4</v>
          </cell>
        </row>
        <row r="313">
          <cell r="A313" t="str">
            <v>EAST</v>
          </cell>
          <cell r="B313">
            <v>3</v>
          </cell>
        </row>
        <row r="314">
          <cell r="A314" t="str">
            <v>EAST</v>
          </cell>
          <cell r="B314">
            <v>1</v>
          </cell>
        </row>
        <row r="315">
          <cell r="A315" t="str">
            <v>EAST</v>
          </cell>
          <cell r="B315">
            <v>365</v>
          </cell>
        </row>
        <row r="316">
          <cell r="A316" t="str">
            <v>EAST</v>
          </cell>
          <cell r="B316">
            <v>364</v>
          </cell>
        </row>
        <row r="317">
          <cell r="A317" t="str">
            <v>EAST</v>
          </cell>
          <cell r="B317">
            <v>362</v>
          </cell>
        </row>
        <row r="318">
          <cell r="A318" t="str">
            <v>EAST</v>
          </cell>
          <cell r="B318">
            <v>337</v>
          </cell>
        </row>
        <row r="319">
          <cell r="A319" t="str">
            <v>EAST</v>
          </cell>
          <cell r="B319">
            <v>337</v>
          </cell>
        </row>
        <row r="320">
          <cell r="A320" t="str">
            <v>EAST</v>
          </cell>
          <cell r="B320">
            <v>247</v>
          </cell>
        </row>
        <row r="321">
          <cell r="A321" t="str">
            <v>EAST</v>
          </cell>
          <cell r="B321">
            <v>25</v>
          </cell>
        </row>
        <row r="322">
          <cell r="A322" t="str">
            <v>EAST</v>
          </cell>
          <cell r="B322">
            <v>24</v>
          </cell>
        </row>
        <row r="323">
          <cell r="A323" t="str">
            <v>EAST</v>
          </cell>
          <cell r="B323">
            <v>21</v>
          </cell>
        </row>
        <row r="324">
          <cell r="A324" t="str">
            <v>EAST</v>
          </cell>
          <cell r="B324">
            <v>20</v>
          </cell>
        </row>
        <row r="325">
          <cell r="A325" t="str">
            <v>EAST</v>
          </cell>
          <cell r="B325">
            <v>18</v>
          </cell>
        </row>
        <row r="326">
          <cell r="A326" t="str">
            <v>EAST</v>
          </cell>
          <cell r="B326">
            <v>16</v>
          </cell>
        </row>
        <row r="327">
          <cell r="A327" t="str">
            <v>EAST</v>
          </cell>
          <cell r="B327">
            <v>13</v>
          </cell>
        </row>
        <row r="328">
          <cell r="A328" t="str">
            <v>EAST</v>
          </cell>
          <cell r="B328">
            <v>12</v>
          </cell>
        </row>
        <row r="329">
          <cell r="A329" t="str">
            <v>EAST</v>
          </cell>
          <cell r="B329">
            <v>12</v>
          </cell>
        </row>
        <row r="330">
          <cell r="A330" t="str">
            <v>EAST</v>
          </cell>
          <cell r="B330">
            <v>366</v>
          </cell>
        </row>
        <row r="331">
          <cell r="A331" t="str">
            <v>EAST</v>
          </cell>
          <cell r="B331">
            <v>3</v>
          </cell>
        </row>
        <row r="332">
          <cell r="A332" t="str">
            <v>EAST</v>
          </cell>
          <cell r="B332">
            <v>4</v>
          </cell>
        </row>
        <row r="333">
          <cell r="A333" t="str">
            <v>EAST</v>
          </cell>
          <cell r="B333">
            <v>6</v>
          </cell>
        </row>
        <row r="334">
          <cell r="A334" t="str">
            <v>EAST</v>
          </cell>
          <cell r="B334">
            <v>10</v>
          </cell>
        </row>
        <row r="335">
          <cell r="A335" t="str">
            <v>EAST</v>
          </cell>
          <cell r="B335">
            <v>9</v>
          </cell>
        </row>
        <row r="336">
          <cell r="A336" t="str">
            <v>EAST</v>
          </cell>
          <cell r="B336">
            <v>6</v>
          </cell>
        </row>
        <row r="337">
          <cell r="A337" t="str">
            <v>EAST</v>
          </cell>
          <cell r="B337">
            <v>5</v>
          </cell>
        </row>
        <row r="338">
          <cell r="A338" t="str">
            <v>EAST</v>
          </cell>
          <cell r="B338">
            <v>1</v>
          </cell>
        </row>
        <row r="339">
          <cell r="A339" t="str">
            <v>EAST</v>
          </cell>
          <cell r="B339">
            <v>337</v>
          </cell>
        </row>
        <row r="340">
          <cell r="A340" t="str">
            <v>EAST</v>
          </cell>
          <cell r="B340">
            <v>337</v>
          </cell>
        </row>
        <row r="341">
          <cell r="A341" t="str">
            <v>EAST</v>
          </cell>
          <cell r="B341">
            <v>247</v>
          </cell>
        </row>
        <row r="342">
          <cell r="A342" t="str">
            <v>EAST</v>
          </cell>
          <cell r="B342">
            <v>20</v>
          </cell>
        </row>
        <row r="343">
          <cell r="A343" t="str">
            <v>EAST</v>
          </cell>
          <cell r="B343">
            <v>18</v>
          </cell>
        </row>
        <row r="344">
          <cell r="A344" t="str">
            <v>EAST</v>
          </cell>
          <cell r="B344">
            <v>16</v>
          </cell>
        </row>
        <row r="345">
          <cell r="A345" t="str">
            <v>EAST</v>
          </cell>
          <cell r="B345">
            <v>13</v>
          </cell>
        </row>
        <row r="346">
          <cell r="A346" t="str">
            <v>EAST</v>
          </cell>
          <cell r="B346">
            <v>12</v>
          </cell>
        </row>
        <row r="347">
          <cell r="A347" t="str">
            <v>EAST</v>
          </cell>
          <cell r="B347">
            <v>12</v>
          </cell>
        </row>
        <row r="348">
          <cell r="A348" t="str">
            <v>EAST</v>
          </cell>
          <cell r="B348">
            <v>9</v>
          </cell>
        </row>
        <row r="349">
          <cell r="A349" t="str">
            <v>EAST</v>
          </cell>
          <cell r="B349">
            <v>6</v>
          </cell>
        </row>
        <row r="350">
          <cell r="A350" t="str">
            <v>EAST</v>
          </cell>
          <cell r="B350">
            <v>6</v>
          </cell>
        </row>
        <row r="351">
          <cell r="A351" t="str">
            <v>EAST</v>
          </cell>
          <cell r="B351">
            <v>3</v>
          </cell>
        </row>
        <row r="352">
          <cell r="A352" t="str">
            <v>EAST</v>
          </cell>
          <cell r="B352">
            <v>5</v>
          </cell>
        </row>
        <row r="353">
          <cell r="A353" t="str">
            <v>EAST</v>
          </cell>
          <cell r="B353">
            <v>4</v>
          </cell>
        </row>
        <row r="354">
          <cell r="A354" t="str">
            <v>EAST</v>
          </cell>
          <cell r="B354">
            <v>366</v>
          </cell>
        </row>
        <row r="355">
          <cell r="A355" t="str">
            <v>EAST</v>
          </cell>
          <cell r="B355">
            <v>25</v>
          </cell>
        </row>
        <row r="356">
          <cell r="A356" t="str">
            <v>EAST</v>
          </cell>
          <cell r="B356">
            <v>24</v>
          </cell>
        </row>
        <row r="357">
          <cell r="A357" t="str">
            <v>EAST</v>
          </cell>
          <cell r="B357">
            <v>1</v>
          </cell>
        </row>
        <row r="358">
          <cell r="A358" t="str">
            <v>EAST</v>
          </cell>
          <cell r="B358">
            <v>3</v>
          </cell>
        </row>
        <row r="359">
          <cell r="A359" t="str">
            <v>EAST</v>
          </cell>
          <cell r="B359">
            <v>5</v>
          </cell>
        </row>
        <row r="360">
          <cell r="A360" t="str">
            <v>EAST</v>
          </cell>
          <cell r="B360">
            <v>6</v>
          </cell>
        </row>
        <row r="361">
          <cell r="A361" t="str">
            <v>EAST</v>
          </cell>
          <cell r="B361">
            <v>12</v>
          </cell>
        </row>
        <row r="362">
          <cell r="A362" t="str">
            <v>EAST</v>
          </cell>
          <cell r="B362">
            <v>16</v>
          </cell>
        </row>
        <row r="363">
          <cell r="A363" t="str">
            <v>EAST</v>
          </cell>
          <cell r="B363">
            <v>24</v>
          </cell>
        </row>
        <row r="364">
          <cell r="A364" t="str">
            <v>EAST</v>
          </cell>
          <cell r="B364">
            <v>366</v>
          </cell>
        </row>
        <row r="365">
          <cell r="A365" t="str">
            <v>EAST</v>
          </cell>
          <cell r="B365">
            <v>337</v>
          </cell>
        </row>
        <row r="366">
          <cell r="A366" t="str">
            <v>EAST</v>
          </cell>
          <cell r="B366">
            <v>337</v>
          </cell>
        </row>
        <row r="367">
          <cell r="A367" t="str">
            <v>EAST</v>
          </cell>
          <cell r="B367">
            <v>247</v>
          </cell>
        </row>
        <row r="368">
          <cell r="A368" t="str">
            <v>EAST</v>
          </cell>
          <cell r="B368">
            <v>25</v>
          </cell>
        </row>
        <row r="369">
          <cell r="A369" t="str">
            <v>EAST</v>
          </cell>
          <cell r="B369">
            <v>20</v>
          </cell>
        </row>
        <row r="370">
          <cell r="A370" t="str">
            <v>EAST</v>
          </cell>
          <cell r="B370">
            <v>18</v>
          </cell>
        </row>
        <row r="371">
          <cell r="A371" t="str">
            <v>EAST</v>
          </cell>
          <cell r="B371">
            <v>13</v>
          </cell>
        </row>
        <row r="372">
          <cell r="A372" t="str">
            <v>EAST</v>
          </cell>
          <cell r="B372">
            <v>12</v>
          </cell>
        </row>
        <row r="373">
          <cell r="A373" t="str">
            <v>EAST</v>
          </cell>
          <cell r="B373">
            <v>9</v>
          </cell>
        </row>
        <row r="374">
          <cell r="A374" t="str">
            <v>EAST</v>
          </cell>
          <cell r="B374">
            <v>6</v>
          </cell>
        </row>
        <row r="375">
          <cell r="A375" t="str">
            <v>EAST</v>
          </cell>
          <cell r="B375">
            <v>4</v>
          </cell>
        </row>
        <row r="376">
          <cell r="A376" t="str">
            <v>EAST</v>
          </cell>
          <cell r="B376">
            <v>1</v>
          </cell>
        </row>
        <row r="377">
          <cell r="A377" t="str">
            <v>EAST</v>
          </cell>
          <cell r="B377">
            <v>366</v>
          </cell>
        </row>
        <row r="378">
          <cell r="A378" t="str">
            <v>EAST</v>
          </cell>
          <cell r="B378">
            <v>337</v>
          </cell>
        </row>
        <row r="379">
          <cell r="A379" t="str">
            <v>EAST</v>
          </cell>
          <cell r="B379">
            <v>337</v>
          </cell>
        </row>
        <row r="380">
          <cell r="A380" t="str">
            <v>EAST</v>
          </cell>
          <cell r="B380">
            <v>247</v>
          </cell>
        </row>
        <row r="381">
          <cell r="A381" t="str">
            <v>EAST</v>
          </cell>
          <cell r="B381">
            <v>25</v>
          </cell>
        </row>
        <row r="382">
          <cell r="A382" t="str">
            <v>EAST</v>
          </cell>
          <cell r="B382">
            <v>24</v>
          </cell>
        </row>
        <row r="383">
          <cell r="A383" t="str">
            <v>EAST</v>
          </cell>
          <cell r="B383">
            <v>20</v>
          </cell>
        </row>
        <row r="384">
          <cell r="A384" t="str">
            <v>EAST</v>
          </cell>
          <cell r="B384">
            <v>18</v>
          </cell>
        </row>
        <row r="385">
          <cell r="A385" t="str">
            <v>EAST</v>
          </cell>
          <cell r="B385">
            <v>16</v>
          </cell>
        </row>
        <row r="386">
          <cell r="A386" t="str">
            <v>EAST</v>
          </cell>
          <cell r="B386">
            <v>13</v>
          </cell>
        </row>
        <row r="387">
          <cell r="A387" t="str">
            <v>EAST</v>
          </cell>
          <cell r="B387">
            <v>12</v>
          </cell>
        </row>
        <row r="388">
          <cell r="A388" t="str">
            <v>EAST</v>
          </cell>
          <cell r="B388">
            <v>12</v>
          </cell>
        </row>
        <row r="389">
          <cell r="A389" t="str">
            <v>EAST</v>
          </cell>
          <cell r="B389">
            <v>9</v>
          </cell>
        </row>
        <row r="390">
          <cell r="A390" t="str">
            <v>EAST</v>
          </cell>
          <cell r="B390">
            <v>6</v>
          </cell>
        </row>
        <row r="391">
          <cell r="A391" t="str">
            <v>EAST</v>
          </cell>
          <cell r="B391">
            <v>6</v>
          </cell>
        </row>
        <row r="392">
          <cell r="A392" t="str">
            <v>EAST</v>
          </cell>
          <cell r="B392">
            <v>5</v>
          </cell>
        </row>
        <row r="393">
          <cell r="A393" t="str">
            <v>EAST</v>
          </cell>
          <cell r="B393">
            <v>4</v>
          </cell>
        </row>
        <row r="394">
          <cell r="A394" t="str">
            <v>EAST</v>
          </cell>
          <cell r="B394">
            <v>3</v>
          </cell>
        </row>
        <row r="395">
          <cell r="A395" t="str">
            <v>EAST</v>
          </cell>
          <cell r="B395">
            <v>1</v>
          </cell>
        </row>
        <row r="396">
          <cell r="A396" t="str">
            <v>EAST</v>
          </cell>
          <cell r="B396">
            <v>3</v>
          </cell>
        </row>
        <row r="397">
          <cell r="A397" t="str">
            <v>EAST</v>
          </cell>
          <cell r="B397">
            <v>4</v>
          </cell>
        </row>
        <row r="398">
          <cell r="A398" t="str">
            <v>EAST</v>
          </cell>
          <cell r="B398">
            <v>6</v>
          </cell>
        </row>
        <row r="399">
          <cell r="A399" t="str">
            <v>EAST</v>
          </cell>
          <cell r="B399">
            <v>12</v>
          </cell>
        </row>
        <row r="400">
          <cell r="A400" t="str">
            <v>EAST</v>
          </cell>
          <cell r="B400">
            <v>16</v>
          </cell>
        </row>
        <row r="401">
          <cell r="A401" t="str">
            <v>EAST</v>
          </cell>
          <cell r="B401">
            <v>20</v>
          </cell>
        </row>
        <row r="402">
          <cell r="A402" t="str">
            <v>EAST</v>
          </cell>
          <cell r="B402">
            <v>25</v>
          </cell>
        </row>
        <row r="403">
          <cell r="A403" t="str">
            <v>EAST</v>
          </cell>
          <cell r="B403">
            <v>366</v>
          </cell>
        </row>
        <row r="404">
          <cell r="A404" t="str">
            <v>EAST</v>
          </cell>
          <cell r="B404">
            <v>337</v>
          </cell>
        </row>
        <row r="405">
          <cell r="A405" t="str">
            <v>EAST</v>
          </cell>
          <cell r="B405">
            <v>337</v>
          </cell>
        </row>
        <row r="406">
          <cell r="A406" t="str">
            <v>EAST</v>
          </cell>
          <cell r="B406">
            <v>247</v>
          </cell>
        </row>
        <row r="407">
          <cell r="A407" t="str">
            <v>EAST</v>
          </cell>
          <cell r="B407">
            <v>24</v>
          </cell>
        </row>
        <row r="408">
          <cell r="A408" t="str">
            <v>EAST</v>
          </cell>
          <cell r="B408">
            <v>18</v>
          </cell>
        </row>
        <row r="409">
          <cell r="A409" t="str">
            <v>EAST</v>
          </cell>
          <cell r="B409">
            <v>13</v>
          </cell>
        </row>
        <row r="410">
          <cell r="A410" t="str">
            <v>EAST</v>
          </cell>
          <cell r="B410">
            <v>12</v>
          </cell>
        </row>
        <row r="411">
          <cell r="A411" t="str">
            <v>EAST</v>
          </cell>
          <cell r="B411">
            <v>9</v>
          </cell>
        </row>
        <row r="412">
          <cell r="A412" t="str">
            <v>EAST</v>
          </cell>
          <cell r="B412">
            <v>6</v>
          </cell>
        </row>
        <row r="413">
          <cell r="A413" t="str">
            <v>EAST</v>
          </cell>
          <cell r="B413">
            <v>5</v>
          </cell>
        </row>
        <row r="414">
          <cell r="A414" t="str">
            <v>EAST</v>
          </cell>
          <cell r="B414">
            <v>1</v>
          </cell>
        </row>
        <row r="415">
          <cell r="A415" t="str">
            <v>EAST</v>
          </cell>
          <cell r="B415">
            <v>366</v>
          </cell>
        </row>
        <row r="416">
          <cell r="A416" t="str">
            <v>EAST</v>
          </cell>
          <cell r="B416">
            <v>337</v>
          </cell>
        </row>
        <row r="417">
          <cell r="A417" t="str">
            <v>EAST</v>
          </cell>
          <cell r="B417">
            <v>337</v>
          </cell>
        </row>
        <row r="418">
          <cell r="A418" t="str">
            <v>EAST</v>
          </cell>
          <cell r="B418">
            <v>247</v>
          </cell>
        </row>
        <row r="419">
          <cell r="A419" t="str">
            <v>EAST</v>
          </cell>
          <cell r="B419">
            <v>25</v>
          </cell>
        </row>
        <row r="420">
          <cell r="A420" t="str">
            <v>EAST</v>
          </cell>
          <cell r="B420">
            <v>24</v>
          </cell>
        </row>
        <row r="421">
          <cell r="A421" t="str">
            <v>EAST</v>
          </cell>
          <cell r="B421">
            <v>20</v>
          </cell>
        </row>
        <row r="422">
          <cell r="A422" t="str">
            <v>EAST</v>
          </cell>
          <cell r="B422">
            <v>19</v>
          </cell>
        </row>
        <row r="423">
          <cell r="A423" t="str">
            <v>EAST</v>
          </cell>
          <cell r="B423">
            <v>18</v>
          </cell>
        </row>
        <row r="424">
          <cell r="A424" t="str">
            <v>EAST</v>
          </cell>
          <cell r="B424">
            <v>16</v>
          </cell>
        </row>
        <row r="425">
          <cell r="A425" t="str">
            <v>EAST</v>
          </cell>
          <cell r="B425">
            <v>13</v>
          </cell>
        </row>
        <row r="426">
          <cell r="A426" t="str">
            <v>EAST</v>
          </cell>
          <cell r="B426">
            <v>12</v>
          </cell>
        </row>
        <row r="427">
          <cell r="A427" t="str">
            <v>EAST</v>
          </cell>
          <cell r="B427">
            <v>12</v>
          </cell>
        </row>
        <row r="428">
          <cell r="A428" t="str">
            <v>EAST</v>
          </cell>
          <cell r="B428">
            <v>9</v>
          </cell>
        </row>
        <row r="429">
          <cell r="A429" t="str">
            <v>EAST</v>
          </cell>
          <cell r="B429">
            <v>6</v>
          </cell>
        </row>
        <row r="430">
          <cell r="A430" t="str">
            <v>EAST</v>
          </cell>
          <cell r="B430">
            <v>6</v>
          </cell>
        </row>
        <row r="431">
          <cell r="A431" t="str">
            <v>EAST</v>
          </cell>
          <cell r="B431">
            <v>3</v>
          </cell>
        </row>
        <row r="432">
          <cell r="A432" t="str">
            <v>EAST</v>
          </cell>
          <cell r="B432">
            <v>5</v>
          </cell>
        </row>
        <row r="433">
          <cell r="A433" t="str">
            <v>EAST</v>
          </cell>
          <cell r="B433">
            <v>4</v>
          </cell>
        </row>
        <row r="434">
          <cell r="A434" t="str">
            <v>EAST</v>
          </cell>
          <cell r="B434">
            <v>1</v>
          </cell>
        </row>
        <row r="435">
          <cell r="A435" t="str">
            <v>EAST</v>
          </cell>
          <cell r="B435">
            <v>3</v>
          </cell>
        </row>
        <row r="436">
          <cell r="A436" t="str">
            <v>EAST</v>
          </cell>
          <cell r="B436">
            <v>5</v>
          </cell>
        </row>
        <row r="437">
          <cell r="A437" t="str">
            <v>EAST</v>
          </cell>
          <cell r="B437">
            <v>6</v>
          </cell>
        </row>
        <row r="438">
          <cell r="A438" t="str">
            <v>EAST</v>
          </cell>
          <cell r="B438">
            <v>12</v>
          </cell>
        </row>
        <row r="439">
          <cell r="A439" t="str">
            <v>EAST</v>
          </cell>
          <cell r="B439">
            <v>16</v>
          </cell>
        </row>
        <row r="440">
          <cell r="A440" t="str">
            <v>EAST</v>
          </cell>
          <cell r="B440">
            <v>19</v>
          </cell>
        </row>
        <row r="441">
          <cell r="A441" t="str">
            <v>EAST</v>
          </cell>
          <cell r="B441">
            <v>24</v>
          </cell>
        </row>
        <row r="442">
          <cell r="A442" t="str">
            <v>EAST</v>
          </cell>
          <cell r="B442">
            <v>366</v>
          </cell>
        </row>
        <row r="443">
          <cell r="A443" t="str">
            <v>EAST</v>
          </cell>
          <cell r="B443">
            <v>337</v>
          </cell>
        </row>
        <row r="444">
          <cell r="A444" t="str">
            <v>EAST</v>
          </cell>
          <cell r="B444">
            <v>337</v>
          </cell>
        </row>
        <row r="445">
          <cell r="A445" t="str">
            <v>EAST</v>
          </cell>
          <cell r="B445">
            <v>247</v>
          </cell>
        </row>
        <row r="446">
          <cell r="A446" t="str">
            <v>EAST</v>
          </cell>
          <cell r="B446">
            <v>25</v>
          </cell>
        </row>
        <row r="447">
          <cell r="A447" t="str">
            <v>EAST</v>
          </cell>
          <cell r="B447">
            <v>20</v>
          </cell>
        </row>
        <row r="448">
          <cell r="A448" t="str">
            <v>EAST</v>
          </cell>
          <cell r="B448">
            <v>18</v>
          </cell>
        </row>
        <row r="449">
          <cell r="A449" t="str">
            <v>EAST</v>
          </cell>
          <cell r="B449">
            <v>13</v>
          </cell>
        </row>
        <row r="450">
          <cell r="A450" t="str">
            <v>EAST</v>
          </cell>
          <cell r="B450">
            <v>12</v>
          </cell>
        </row>
        <row r="451">
          <cell r="A451" t="str">
            <v>EAST</v>
          </cell>
          <cell r="B451">
            <v>9</v>
          </cell>
        </row>
        <row r="452">
          <cell r="A452" t="str">
            <v>EAST</v>
          </cell>
          <cell r="B452">
            <v>6</v>
          </cell>
        </row>
        <row r="453">
          <cell r="A453" t="str">
            <v>EAST</v>
          </cell>
          <cell r="B453">
            <v>4</v>
          </cell>
        </row>
        <row r="454">
          <cell r="A454" t="str">
            <v>EAST</v>
          </cell>
          <cell r="B454">
            <v>1</v>
          </cell>
        </row>
        <row r="455">
          <cell r="A455" t="str">
            <v>EAST</v>
          </cell>
          <cell r="B455">
            <v>366</v>
          </cell>
        </row>
        <row r="456">
          <cell r="A456" t="str">
            <v>EAST</v>
          </cell>
          <cell r="B456">
            <v>247</v>
          </cell>
        </row>
        <row r="457">
          <cell r="A457" t="str">
            <v>EAST</v>
          </cell>
          <cell r="B457">
            <v>25</v>
          </cell>
        </row>
        <row r="458">
          <cell r="A458" t="str">
            <v>EAST</v>
          </cell>
          <cell r="B458">
            <v>24</v>
          </cell>
        </row>
        <row r="459">
          <cell r="A459" t="str">
            <v>EAST</v>
          </cell>
          <cell r="B459">
            <v>20</v>
          </cell>
        </row>
        <row r="460">
          <cell r="A460" t="str">
            <v>EAST</v>
          </cell>
          <cell r="B460">
            <v>19</v>
          </cell>
        </row>
        <row r="461">
          <cell r="A461" t="str">
            <v>EAST</v>
          </cell>
          <cell r="B461">
            <v>18</v>
          </cell>
        </row>
        <row r="462">
          <cell r="A462" t="str">
            <v>EAST</v>
          </cell>
          <cell r="B462">
            <v>16</v>
          </cell>
        </row>
        <row r="463">
          <cell r="A463" t="str">
            <v>EAST</v>
          </cell>
          <cell r="B463">
            <v>13</v>
          </cell>
        </row>
        <row r="464">
          <cell r="A464" t="str">
            <v>EAST</v>
          </cell>
          <cell r="B464">
            <v>12</v>
          </cell>
        </row>
        <row r="465">
          <cell r="A465" t="str">
            <v>EAST</v>
          </cell>
          <cell r="B465">
            <v>12</v>
          </cell>
        </row>
        <row r="466">
          <cell r="A466" t="str">
            <v>EAST</v>
          </cell>
          <cell r="B466">
            <v>9</v>
          </cell>
        </row>
        <row r="467">
          <cell r="A467" t="str">
            <v>EAST</v>
          </cell>
          <cell r="B467">
            <v>6</v>
          </cell>
        </row>
        <row r="468">
          <cell r="A468" t="str">
            <v>EAST</v>
          </cell>
          <cell r="B468">
            <v>6</v>
          </cell>
        </row>
        <row r="469">
          <cell r="A469" t="str">
            <v>EAST</v>
          </cell>
          <cell r="B469">
            <v>5</v>
          </cell>
        </row>
        <row r="470">
          <cell r="A470" t="str">
            <v>EAST</v>
          </cell>
          <cell r="B470">
            <v>4</v>
          </cell>
        </row>
        <row r="471">
          <cell r="A471" t="str">
            <v>EAST</v>
          </cell>
          <cell r="B471">
            <v>3</v>
          </cell>
        </row>
        <row r="472">
          <cell r="A472" t="str">
            <v>EAST</v>
          </cell>
          <cell r="B472">
            <v>337</v>
          </cell>
        </row>
        <row r="473">
          <cell r="A473" t="str">
            <v>EAST</v>
          </cell>
          <cell r="B473">
            <v>337</v>
          </cell>
        </row>
        <row r="474">
          <cell r="A474" t="str">
            <v>EAST</v>
          </cell>
          <cell r="B474">
            <v>1</v>
          </cell>
        </row>
        <row r="475">
          <cell r="A475" t="str">
            <v>EAST</v>
          </cell>
          <cell r="B475">
            <v>3</v>
          </cell>
        </row>
        <row r="476">
          <cell r="A476" t="str">
            <v>EAST</v>
          </cell>
          <cell r="B476">
            <v>4</v>
          </cell>
        </row>
        <row r="477">
          <cell r="A477" t="str">
            <v>EAST</v>
          </cell>
          <cell r="B477">
            <v>6</v>
          </cell>
        </row>
        <row r="478">
          <cell r="A478" t="str">
            <v>EAST</v>
          </cell>
          <cell r="B478">
            <v>12</v>
          </cell>
        </row>
        <row r="479">
          <cell r="A479" t="str">
            <v>EAST</v>
          </cell>
          <cell r="B479">
            <v>16</v>
          </cell>
        </row>
        <row r="480">
          <cell r="A480" t="str">
            <v>EAST</v>
          </cell>
          <cell r="B480">
            <v>19</v>
          </cell>
        </row>
        <row r="481">
          <cell r="A481" t="str">
            <v>EAST</v>
          </cell>
          <cell r="B481">
            <v>24</v>
          </cell>
        </row>
        <row r="482">
          <cell r="A482" t="str">
            <v>EAST</v>
          </cell>
          <cell r="B482">
            <v>366</v>
          </cell>
        </row>
        <row r="483">
          <cell r="A483" t="str">
            <v>EAST</v>
          </cell>
          <cell r="B483">
            <v>337</v>
          </cell>
        </row>
        <row r="484">
          <cell r="A484" t="str">
            <v>EAST</v>
          </cell>
          <cell r="B484">
            <v>337</v>
          </cell>
        </row>
        <row r="485">
          <cell r="A485" t="str">
            <v>EAST</v>
          </cell>
          <cell r="B485">
            <v>247</v>
          </cell>
        </row>
        <row r="486">
          <cell r="A486" t="str">
            <v>EAST</v>
          </cell>
          <cell r="B486">
            <v>25</v>
          </cell>
        </row>
        <row r="487">
          <cell r="A487" t="str">
            <v>EAST</v>
          </cell>
          <cell r="B487">
            <v>20</v>
          </cell>
        </row>
        <row r="488">
          <cell r="A488" t="str">
            <v>EAST</v>
          </cell>
          <cell r="B488">
            <v>18</v>
          </cell>
        </row>
        <row r="489">
          <cell r="A489" t="str">
            <v>EAST</v>
          </cell>
          <cell r="B489">
            <v>13</v>
          </cell>
        </row>
        <row r="490">
          <cell r="A490" t="str">
            <v>EAST</v>
          </cell>
          <cell r="B490">
            <v>12</v>
          </cell>
        </row>
        <row r="491">
          <cell r="A491" t="str">
            <v>EAST</v>
          </cell>
          <cell r="B491">
            <v>9</v>
          </cell>
        </row>
        <row r="492">
          <cell r="A492" t="str">
            <v>EAST</v>
          </cell>
          <cell r="B492">
            <v>6</v>
          </cell>
        </row>
        <row r="493">
          <cell r="A493" t="str">
            <v>EAST</v>
          </cell>
          <cell r="B493">
            <v>5</v>
          </cell>
        </row>
        <row r="494">
          <cell r="A494" t="str">
            <v>EAST</v>
          </cell>
          <cell r="B494">
            <v>1</v>
          </cell>
        </row>
        <row r="495">
          <cell r="A495" t="str">
            <v>EAST</v>
          </cell>
          <cell r="B495">
            <v>366</v>
          </cell>
        </row>
        <row r="496">
          <cell r="A496" t="str">
            <v>EAST</v>
          </cell>
          <cell r="B496">
            <v>337</v>
          </cell>
        </row>
        <row r="497">
          <cell r="A497" t="str">
            <v>EAST</v>
          </cell>
          <cell r="B497">
            <v>247</v>
          </cell>
        </row>
        <row r="498">
          <cell r="A498" t="str">
            <v>EAST</v>
          </cell>
          <cell r="B498">
            <v>25</v>
          </cell>
        </row>
        <row r="499">
          <cell r="A499" t="str">
            <v>EAST</v>
          </cell>
          <cell r="B499">
            <v>24</v>
          </cell>
        </row>
        <row r="500">
          <cell r="A500" t="str">
            <v>EAST</v>
          </cell>
          <cell r="B500">
            <v>20</v>
          </cell>
        </row>
        <row r="501">
          <cell r="A501" t="str">
            <v>EAST</v>
          </cell>
          <cell r="B501">
            <v>19</v>
          </cell>
        </row>
        <row r="502">
          <cell r="A502" t="str">
            <v>EAST</v>
          </cell>
          <cell r="B502">
            <v>18</v>
          </cell>
        </row>
        <row r="503">
          <cell r="A503" t="str">
            <v>EAST</v>
          </cell>
          <cell r="B503">
            <v>16</v>
          </cell>
        </row>
        <row r="504">
          <cell r="A504" t="str">
            <v>EAST</v>
          </cell>
          <cell r="B504">
            <v>13</v>
          </cell>
        </row>
        <row r="505">
          <cell r="A505" t="str">
            <v>EAST</v>
          </cell>
          <cell r="B505">
            <v>337</v>
          </cell>
        </row>
        <row r="506">
          <cell r="A506" t="str">
            <v>EAST</v>
          </cell>
          <cell r="B506">
            <v>12</v>
          </cell>
        </row>
        <row r="507">
          <cell r="A507" t="str">
            <v>EAST</v>
          </cell>
          <cell r="B507">
            <v>12</v>
          </cell>
        </row>
        <row r="508">
          <cell r="A508" t="str">
            <v>EAST</v>
          </cell>
          <cell r="B508">
            <v>9</v>
          </cell>
        </row>
        <row r="509">
          <cell r="A509" t="str">
            <v>EAST</v>
          </cell>
          <cell r="B509">
            <v>6</v>
          </cell>
        </row>
        <row r="510">
          <cell r="A510" t="str">
            <v>EAST</v>
          </cell>
          <cell r="B510">
            <v>6</v>
          </cell>
        </row>
        <row r="511">
          <cell r="A511" t="str">
            <v>EAST</v>
          </cell>
          <cell r="B511">
            <v>3</v>
          </cell>
        </row>
        <row r="512">
          <cell r="A512" t="str">
            <v>EAST</v>
          </cell>
          <cell r="B512">
            <v>5</v>
          </cell>
        </row>
        <row r="513">
          <cell r="A513" t="str">
            <v>EAST</v>
          </cell>
          <cell r="B513">
            <v>4</v>
          </cell>
        </row>
        <row r="514">
          <cell r="A514" t="str">
            <v>EAST</v>
          </cell>
          <cell r="B514">
            <v>1</v>
          </cell>
        </row>
        <row r="515">
          <cell r="A515" t="str">
            <v>EAST</v>
          </cell>
          <cell r="B515">
            <v>3</v>
          </cell>
        </row>
        <row r="516">
          <cell r="A516" t="str">
            <v>EAST</v>
          </cell>
          <cell r="B516">
            <v>5</v>
          </cell>
        </row>
        <row r="517">
          <cell r="A517" t="str">
            <v>EAST</v>
          </cell>
          <cell r="B517">
            <v>6</v>
          </cell>
        </row>
        <row r="518">
          <cell r="A518" t="str">
            <v>EAST</v>
          </cell>
          <cell r="B518">
            <v>12</v>
          </cell>
        </row>
        <row r="519">
          <cell r="A519" t="str">
            <v>EAST</v>
          </cell>
          <cell r="B519">
            <v>16</v>
          </cell>
        </row>
        <row r="520">
          <cell r="A520" t="str">
            <v>EAST</v>
          </cell>
          <cell r="B520">
            <v>19</v>
          </cell>
        </row>
        <row r="521">
          <cell r="A521" t="str">
            <v>EAST</v>
          </cell>
          <cell r="B521">
            <v>24</v>
          </cell>
        </row>
        <row r="522">
          <cell r="A522" t="str">
            <v>EAST</v>
          </cell>
          <cell r="B522">
            <v>366</v>
          </cell>
        </row>
        <row r="523">
          <cell r="A523" t="str">
            <v>EAST</v>
          </cell>
          <cell r="B523">
            <v>337</v>
          </cell>
        </row>
        <row r="524">
          <cell r="A524" t="str">
            <v>EAST</v>
          </cell>
          <cell r="B524">
            <v>337</v>
          </cell>
        </row>
        <row r="525">
          <cell r="A525" t="str">
            <v>EAST</v>
          </cell>
          <cell r="B525">
            <v>247</v>
          </cell>
        </row>
        <row r="526">
          <cell r="A526" t="str">
            <v>EAST</v>
          </cell>
          <cell r="B526">
            <v>25</v>
          </cell>
        </row>
        <row r="527">
          <cell r="A527" t="str">
            <v>EAST</v>
          </cell>
          <cell r="B527">
            <v>20</v>
          </cell>
        </row>
        <row r="528">
          <cell r="A528" t="str">
            <v>EAST</v>
          </cell>
          <cell r="B528">
            <v>18</v>
          </cell>
        </row>
        <row r="529">
          <cell r="A529" t="str">
            <v>EAST</v>
          </cell>
          <cell r="B529">
            <v>13</v>
          </cell>
        </row>
        <row r="530">
          <cell r="A530" t="str">
            <v>EAST</v>
          </cell>
          <cell r="B530">
            <v>12</v>
          </cell>
        </row>
        <row r="531">
          <cell r="A531" t="str">
            <v>EAST</v>
          </cell>
          <cell r="B531">
            <v>9</v>
          </cell>
        </row>
        <row r="532">
          <cell r="A532" t="str">
            <v>EAST</v>
          </cell>
          <cell r="B532">
            <v>6</v>
          </cell>
        </row>
        <row r="533">
          <cell r="A533" t="str">
            <v>EAST</v>
          </cell>
          <cell r="B533">
            <v>4</v>
          </cell>
        </row>
        <row r="534">
          <cell r="A534" t="str">
            <v>EAST</v>
          </cell>
          <cell r="B534">
            <v>1</v>
          </cell>
        </row>
        <row r="535">
          <cell r="A535" t="str">
            <v>EAST</v>
          </cell>
          <cell r="B535">
            <v>366</v>
          </cell>
        </row>
        <row r="536">
          <cell r="A536" t="str">
            <v>EAST</v>
          </cell>
          <cell r="B536">
            <v>337</v>
          </cell>
        </row>
        <row r="537">
          <cell r="A537" t="str">
            <v>EAST</v>
          </cell>
          <cell r="B537">
            <v>337</v>
          </cell>
        </row>
        <row r="538">
          <cell r="A538" t="str">
            <v>EAST</v>
          </cell>
          <cell r="B538">
            <v>247</v>
          </cell>
        </row>
        <row r="539">
          <cell r="A539" t="str">
            <v>EAST</v>
          </cell>
          <cell r="B539">
            <v>25</v>
          </cell>
        </row>
        <row r="540">
          <cell r="A540" t="str">
            <v>EAST</v>
          </cell>
          <cell r="B540">
            <v>24</v>
          </cell>
        </row>
        <row r="541">
          <cell r="A541" t="str">
            <v>EAST</v>
          </cell>
          <cell r="B541">
            <v>20</v>
          </cell>
        </row>
        <row r="542">
          <cell r="A542" t="str">
            <v>EAST</v>
          </cell>
          <cell r="B542">
            <v>18</v>
          </cell>
        </row>
        <row r="543">
          <cell r="A543" t="str">
            <v>EAST</v>
          </cell>
          <cell r="B543">
            <v>16</v>
          </cell>
        </row>
        <row r="544">
          <cell r="A544" t="str">
            <v>EAST</v>
          </cell>
          <cell r="B544">
            <v>13</v>
          </cell>
        </row>
        <row r="545">
          <cell r="A545" t="str">
            <v>EAST</v>
          </cell>
          <cell r="B545">
            <v>12</v>
          </cell>
        </row>
        <row r="546">
          <cell r="A546" t="str">
            <v>EAST</v>
          </cell>
          <cell r="B546">
            <v>12</v>
          </cell>
        </row>
        <row r="547">
          <cell r="A547" t="str">
            <v>EAST</v>
          </cell>
          <cell r="B547">
            <v>9</v>
          </cell>
        </row>
        <row r="548">
          <cell r="A548" t="str">
            <v>EAST</v>
          </cell>
          <cell r="B548">
            <v>6</v>
          </cell>
        </row>
        <row r="549">
          <cell r="A549" t="str">
            <v>EAST</v>
          </cell>
          <cell r="B549">
            <v>5</v>
          </cell>
        </row>
        <row r="550">
          <cell r="A550" t="str">
            <v>EAST</v>
          </cell>
          <cell r="B550">
            <v>4</v>
          </cell>
        </row>
        <row r="551">
          <cell r="A551" t="str">
            <v>EAST</v>
          </cell>
          <cell r="B551">
            <v>3</v>
          </cell>
        </row>
        <row r="552">
          <cell r="A552" t="str">
            <v>EAST</v>
          </cell>
          <cell r="B552">
            <v>1</v>
          </cell>
        </row>
        <row r="553">
          <cell r="A553" t="str">
            <v>EAST</v>
          </cell>
          <cell r="B553">
            <v>337</v>
          </cell>
        </row>
        <row r="554">
          <cell r="A554" t="str">
            <v>EAST</v>
          </cell>
          <cell r="B554">
            <v>337</v>
          </cell>
        </row>
        <row r="555">
          <cell r="A555" t="str">
            <v>EAST</v>
          </cell>
          <cell r="B555">
            <v>247</v>
          </cell>
        </row>
        <row r="556">
          <cell r="A556" t="str">
            <v>EAST</v>
          </cell>
          <cell r="B556">
            <v>25</v>
          </cell>
        </row>
        <row r="557">
          <cell r="A557" t="str">
            <v>EAST</v>
          </cell>
          <cell r="B557">
            <v>24</v>
          </cell>
        </row>
        <row r="558">
          <cell r="A558" t="str">
            <v>EAST</v>
          </cell>
          <cell r="B558">
            <v>20</v>
          </cell>
        </row>
        <row r="559">
          <cell r="A559" t="str">
            <v>EAST</v>
          </cell>
          <cell r="B559">
            <v>18</v>
          </cell>
        </row>
        <row r="560">
          <cell r="A560" t="str">
            <v>EAST</v>
          </cell>
          <cell r="B560">
            <v>16</v>
          </cell>
        </row>
        <row r="561">
          <cell r="A561" t="str">
            <v>EAST</v>
          </cell>
          <cell r="B561">
            <v>13</v>
          </cell>
        </row>
        <row r="562">
          <cell r="A562" t="str">
            <v>EAST</v>
          </cell>
          <cell r="B562">
            <v>366</v>
          </cell>
        </row>
        <row r="563">
          <cell r="A563" t="str">
            <v>EAST</v>
          </cell>
          <cell r="B563">
            <v>3</v>
          </cell>
        </row>
        <row r="564">
          <cell r="A564" t="str">
            <v>EAST</v>
          </cell>
          <cell r="B564">
            <v>4</v>
          </cell>
        </row>
        <row r="565">
          <cell r="A565" t="str">
            <v>EAST</v>
          </cell>
          <cell r="B565">
            <v>9</v>
          </cell>
        </row>
        <row r="566">
          <cell r="A566" t="str">
            <v>EAST</v>
          </cell>
          <cell r="B566">
            <v>12</v>
          </cell>
        </row>
        <row r="567">
          <cell r="A567" t="str">
            <v>EAST</v>
          </cell>
          <cell r="B567">
            <v>12</v>
          </cell>
        </row>
        <row r="568">
          <cell r="A568" t="str">
            <v>EAST</v>
          </cell>
          <cell r="B568">
            <v>6</v>
          </cell>
        </row>
        <row r="569">
          <cell r="A569" t="str">
            <v>EAST</v>
          </cell>
          <cell r="B569">
            <v>5</v>
          </cell>
        </row>
        <row r="570">
          <cell r="A570" t="str">
            <v>EAST</v>
          </cell>
          <cell r="B570">
            <v>1</v>
          </cell>
        </row>
        <row r="571">
          <cell r="A571" t="str">
            <v>EAST</v>
          </cell>
          <cell r="B571">
            <v>366</v>
          </cell>
        </row>
        <row r="572">
          <cell r="A572" t="str">
            <v>EAST</v>
          </cell>
          <cell r="B572">
            <v>337</v>
          </cell>
        </row>
        <row r="573">
          <cell r="A573" t="str">
            <v>EAST</v>
          </cell>
          <cell r="B573">
            <v>247</v>
          </cell>
        </row>
        <row r="574">
          <cell r="A574" t="str">
            <v>EAST</v>
          </cell>
          <cell r="B574">
            <v>25</v>
          </cell>
        </row>
        <row r="575">
          <cell r="A575" t="str">
            <v>EAST</v>
          </cell>
          <cell r="B575">
            <v>24</v>
          </cell>
        </row>
        <row r="576">
          <cell r="A576" t="str">
            <v>EAST</v>
          </cell>
          <cell r="B576">
            <v>20</v>
          </cell>
        </row>
        <row r="577">
          <cell r="A577" t="str">
            <v>EAST</v>
          </cell>
          <cell r="B577">
            <v>18</v>
          </cell>
        </row>
        <row r="578">
          <cell r="A578" t="str">
            <v>EAST</v>
          </cell>
          <cell r="B578">
            <v>13</v>
          </cell>
        </row>
        <row r="579">
          <cell r="A579" t="str">
            <v>EAST</v>
          </cell>
          <cell r="B579">
            <v>12</v>
          </cell>
        </row>
        <row r="580">
          <cell r="A580" t="str">
            <v>EAST</v>
          </cell>
          <cell r="B580">
            <v>12</v>
          </cell>
        </row>
        <row r="581">
          <cell r="A581" t="str">
            <v>EAST</v>
          </cell>
          <cell r="B581">
            <v>9</v>
          </cell>
        </row>
        <row r="582">
          <cell r="A582" t="str">
            <v>EAST</v>
          </cell>
          <cell r="B582">
            <v>6</v>
          </cell>
        </row>
        <row r="583">
          <cell r="A583" t="str">
            <v>EAST</v>
          </cell>
          <cell r="B583">
            <v>3</v>
          </cell>
        </row>
        <row r="584">
          <cell r="A584" t="str">
            <v>EAST</v>
          </cell>
          <cell r="B584">
            <v>5</v>
          </cell>
        </row>
        <row r="585">
          <cell r="A585" t="str">
            <v>EAST</v>
          </cell>
          <cell r="B585">
            <v>4</v>
          </cell>
        </row>
        <row r="586">
          <cell r="A586" t="str">
            <v>EAST</v>
          </cell>
          <cell r="B586">
            <v>1</v>
          </cell>
        </row>
        <row r="587">
          <cell r="A587" t="str">
            <v>EAST</v>
          </cell>
          <cell r="B587">
            <v>366</v>
          </cell>
        </row>
        <row r="588">
          <cell r="A588" t="str">
            <v>EAST</v>
          </cell>
          <cell r="B588">
            <v>337</v>
          </cell>
        </row>
        <row r="589">
          <cell r="A589" t="str">
            <v>EAST</v>
          </cell>
          <cell r="B589">
            <v>247</v>
          </cell>
        </row>
        <row r="590">
          <cell r="A590" t="str">
            <v>EAST</v>
          </cell>
          <cell r="B590">
            <v>25</v>
          </cell>
        </row>
        <row r="591">
          <cell r="A591" t="str">
            <v>EAST</v>
          </cell>
          <cell r="B591">
            <v>24</v>
          </cell>
        </row>
        <row r="592">
          <cell r="A592" t="str">
            <v>EAST</v>
          </cell>
          <cell r="B592">
            <v>20</v>
          </cell>
        </row>
        <row r="593">
          <cell r="A593" t="str">
            <v>EAST</v>
          </cell>
          <cell r="B593">
            <v>18</v>
          </cell>
        </row>
        <row r="594">
          <cell r="A594" t="str">
            <v>EAST</v>
          </cell>
          <cell r="B594">
            <v>13</v>
          </cell>
        </row>
        <row r="595">
          <cell r="A595" t="str">
            <v>EAST</v>
          </cell>
          <cell r="B595">
            <v>3</v>
          </cell>
        </row>
        <row r="596">
          <cell r="A596" t="str">
            <v>EAST</v>
          </cell>
          <cell r="B596">
            <v>5</v>
          </cell>
        </row>
        <row r="597">
          <cell r="A597" t="str">
            <v>EAST</v>
          </cell>
          <cell r="B597">
            <v>9</v>
          </cell>
        </row>
        <row r="598">
          <cell r="A598" t="str">
            <v>EAST</v>
          </cell>
          <cell r="B598">
            <v>12</v>
          </cell>
        </row>
        <row r="599">
          <cell r="A599" t="str">
            <v>EAST</v>
          </cell>
          <cell r="B599">
            <v>12</v>
          </cell>
        </row>
        <row r="600">
          <cell r="A600" t="str">
            <v>EAST</v>
          </cell>
          <cell r="B600">
            <v>6</v>
          </cell>
        </row>
        <row r="601">
          <cell r="A601" t="str">
            <v>EAST</v>
          </cell>
          <cell r="B601">
            <v>4</v>
          </cell>
        </row>
        <row r="602">
          <cell r="A602" t="str">
            <v>EAST</v>
          </cell>
          <cell r="B602">
            <v>1</v>
          </cell>
        </row>
        <row r="603">
          <cell r="A603" t="str">
            <v>EAST</v>
          </cell>
          <cell r="B603">
            <v>366</v>
          </cell>
        </row>
        <row r="604">
          <cell r="A604" t="str">
            <v>EAST</v>
          </cell>
          <cell r="B604">
            <v>337</v>
          </cell>
        </row>
        <row r="605">
          <cell r="A605" t="str">
            <v>EAST</v>
          </cell>
          <cell r="B605">
            <v>247</v>
          </cell>
        </row>
        <row r="606">
          <cell r="A606" t="str">
            <v>EAST</v>
          </cell>
          <cell r="B606">
            <v>25</v>
          </cell>
        </row>
        <row r="607">
          <cell r="A607" t="str">
            <v>EAST</v>
          </cell>
          <cell r="B607">
            <v>24</v>
          </cell>
        </row>
        <row r="608">
          <cell r="A608" t="str">
            <v>EAST</v>
          </cell>
          <cell r="B608">
            <v>20</v>
          </cell>
        </row>
        <row r="609">
          <cell r="A609" t="str">
            <v>EAST</v>
          </cell>
          <cell r="B609">
            <v>18</v>
          </cell>
        </row>
        <row r="610">
          <cell r="A610" t="str">
            <v>EAST</v>
          </cell>
          <cell r="B610">
            <v>13</v>
          </cell>
        </row>
        <row r="611">
          <cell r="A611" t="str">
            <v>EAST</v>
          </cell>
          <cell r="B611">
            <v>12</v>
          </cell>
        </row>
        <row r="612">
          <cell r="A612" t="str">
            <v>EAST</v>
          </cell>
          <cell r="B612">
            <v>12</v>
          </cell>
        </row>
        <row r="613">
          <cell r="A613" t="str">
            <v>EAST</v>
          </cell>
          <cell r="B613">
            <v>9</v>
          </cell>
        </row>
        <row r="614">
          <cell r="A614" t="str">
            <v>EAST</v>
          </cell>
          <cell r="B614">
            <v>6</v>
          </cell>
        </row>
        <row r="615">
          <cell r="A615" t="str">
            <v>EAST</v>
          </cell>
          <cell r="B615">
            <v>5</v>
          </cell>
        </row>
        <row r="616">
          <cell r="A616" t="str">
            <v>EAST</v>
          </cell>
          <cell r="B616">
            <v>4</v>
          </cell>
        </row>
        <row r="617">
          <cell r="A617" t="str">
            <v>EAST</v>
          </cell>
          <cell r="B617">
            <v>3</v>
          </cell>
        </row>
        <row r="618">
          <cell r="A618" t="str">
            <v>EAST</v>
          </cell>
          <cell r="B618">
            <v>1</v>
          </cell>
        </row>
        <row r="619">
          <cell r="A619" t="str">
            <v>EAST</v>
          </cell>
          <cell r="B619">
            <v>366</v>
          </cell>
        </row>
        <row r="620">
          <cell r="A620" t="str">
            <v>EAST</v>
          </cell>
          <cell r="B620">
            <v>337</v>
          </cell>
        </row>
        <row r="621">
          <cell r="A621" t="str">
            <v>EAST</v>
          </cell>
          <cell r="B621">
            <v>247</v>
          </cell>
        </row>
        <row r="622">
          <cell r="A622" t="str">
            <v>EAST</v>
          </cell>
          <cell r="B622">
            <v>25</v>
          </cell>
        </row>
        <row r="623">
          <cell r="A623" t="str">
            <v>EAST</v>
          </cell>
          <cell r="B623">
            <v>24</v>
          </cell>
        </row>
        <row r="624">
          <cell r="A624" t="str">
            <v>EAST</v>
          </cell>
          <cell r="B624">
            <v>20</v>
          </cell>
        </row>
        <row r="625">
          <cell r="A625" t="str">
            <v>EAST</v>
          </cell>
          <cell r="B625">
            <v>18</v>
          </cell>
        </row>
        <row r="626">
          <cell r="A626" t="str">
            <v>EAST</v>
          </cell>
          <cell r="B626">
            <v>13</v>
          </cell>
        </row>
        <row r="627">
          <cell r="A627" t="str">
            <v>EAST</v>
          </cell>
          <cell r="B627">
            <v>3</v>
          </cell>
        </row>
        <row r="628">
          <cell r="A628" t="str">
            <v>EAST</v>
          </cell>
          <cell r="B628">
            <v>4</v>
          </cell>
        </row>
        <row r="629">
          <cell r="A629" t="str">
            <v>EAST</v>
          </cell>
          <cell r="B629">
            <v>9</v>
          </cell>
        </row>
        <row r="630">
          <cell r="A630" t="str">
            <v>EAST</v>
          </cell>
          <cell r="B630">
            <v>12</v>
          </cell>
        </row>
        <row r="631">
          <cell r="A631" t="str">
            <v>EAST</v>
          </cell>
          <cell r="B631">
            <v>12</v>
          </cell>
        </row>
        <row r="632">
          <cell r="A632" t="str">
            <v>EAST</v>
          </cell>
          <cell r="B632">
            <v>6</v>
          </cell>
        </row>
        <row r="633">
          <cell r="A633" t="str">
            <v>EAST</v>
          </cell>
          <cell r="B633">
            <v>5</v>
          </cell>
        </row>
        <row r="634">
          <cell r="A634" t="str">
            <v>EAST</v>
          </cell>
          <cell r="B634">
            <v>1</v>
          </cell>
        </row>
        <row r="635">
          <cell r="A635" t="str">
            <v>EAST</v>
          </cell>
          <cell r="B635">
            <v>366</v>
          </cell>
        </row>
        <row r="636">
          <cell r="A636" t="str">
            <v>EAST</v>
          </cell>
          <cell r="B636">
            <v>337</v>
          </cell>
        </row>
        <row r="637">
          <cell r="A637" t="str">
            <v>EAST</v>
          </cell>
          <cell r="B637">
            <v>247</v>
          </cell>
        </row>
        <row r="638">
          <cell r="A638" t="str">
            <v>EAST</v>
          </cell>
          <cell r="B638">
            <v>25</v>
          </cell>
        </row>
        <row r="639">
          <cell r="A639" t="str">
            <v>EAST</v>
          </cell>
          <cell r="B639">
            <v>24</v>
          </cell>
        </row>
        <row r="640">
          <cell r="A640" t="str">
            <v>EAST</v>
          </cell>
          <cell r="B640">
            <v>20</v>
          </cell>
        </row>
        <row r="641">
          <cell r="A641" t="str">
            <v>EAST</v>
          </cell>
          <cell r="B641">
            <v>19</v>
          </cell>
        </row>
        <row r="642">
          <cell r="A642" t="str">
            <v>EAST</v>
          </cell>
          <cell r="B642">
            <v>18</v>
          </cell>
        </row>
        <row r="643">
          <cell r="A643" t="str">
            <v>EAST</v>
          </cell>
          <cell r="B643">
            <v>13</v>
          </cell>
        </row>
        <row r="644">
          <cell r="A644" t="str">
            <v>EAST</v>
          </cell>
          <cell r="B644">
            <v>12</v>
          </cell>
        </row>
        <row r="645">
          <cell r="A645" t="str">
            <v>EAST</v>
          </cell>
          <cell r="B645">
            <v>12</v>
          </cell>
        </row>
        <row r="646">
          <cell r="A646" t="str">
            <v>EAST</v>
          </cell>
          <cell r="B646">
            <v>9</v>
          </cell>
        </row>
        <row r="647">
          <cell r="A647" t="str">
            <v>EAST</v>
          </cell>
          <cell r="B647">
            <v>6</v>
          </cell>
        </row>
        <row r="648">
          <cell r="A648" t="str">
            <v>EAST</v>
          </cell>
          <cell r="B648">
            <v>3</v>
          </cell>
        </row>
        <row r="649">
          <cell r="A649" t="str">
            <v>EAST</v>
          </cell>
          <cell r="B649">
            <v>5</v>
          </cell>
        </row>
        <row r="650">
          <cell r="A650" t="str">
            <v>EAST</v>
          </cell>
          <cell r="B650">
            <v>4</v>
          </cell>
        </row>
        <row r="651">
          <cell r="A651" t="str">
            <v>EAST</v>
          </cell>
          <cell r="B651">
            <v>1</v>
          </cell>
        </row>
        <row r="652">
          <cell r="A652" t="str">
            <v>EAST</v>
          </cell>
          <cell r="B652">
            <v>366</v>
          </cell>
        </row>
        <row r="653">
          <cell r="A653" t="str">
            <v>EAST</v>
          </cell>
          <cell r="B653">
            <v>337</v>
          </cell>
        </row>
        <row r="654">
          <cell r="A654" t="str">
            <v>EAST</v>
          </cell>
          <cell r="B654">
            <v>247</v>
          </cell>
        </row>
        <row r="655">
          <cell r="A655" t="str">
            <v>EAST</v>
          </cell>
          <cell r="B655">
            <v>25</v>
          </cell>
        </row>
        <row r="656">
          <cell r="A656" t="str">
            <v>EAST</v>
          </cell>
          <cell r="B656">
            <v>24</v>
          </cell>
        </row>
        <row r="657">
          <cell r="A657" t="str">
            <v>EAST</v>
          </cell>
          <cell r="B657">
            <v>20</v>
          </cell>
        </row>
        <row r="658">
          <cell r="A658" t="str">
            <v>EAST</v>
          </cell>
          <cell r="B658">
            <v>19</v>
          </cell>
        </row>
        <row r="659">
          <cell r="A659" t="str">
            <v>EAST</v>
          </cell>
          <cell r="B659">
            <v>18</v>
          </cell>
        </row>
        <row r="660">
          <cell r="A660" t="str">
            <v>EAST</v>
          </cell>
          <cell r="B660">
            <v>13</v>
          </cell>
        </row>
        <row r="661">
          <cell r="A661" t="str">
            <v>EAST</v>
          </cell>
          <cell r="B661">
            <v>3</v>
          </cell>
        </row>
        <row r="662">
          <cell r="A662" t="str">
            <v>EAST</v>
          </cell>
          <cell r="B662">
            <v>5</v>
          </cell>
        </row>
        <row r="663">
          <cell r="A663" t="str">
            <v>EAST</v>
          </cell>
          <cell r="B663">
            <v>9</v>
          </cell>
        </row>
        <row r="664">
          <cell r="A664" t="str">
            <v>EAST</v>
          </cell>
          <cell r="B664">
            <v>12</v>
          </cell>
        </row>
        <row r="665">
          <cell r="A665" t="str">
            <v>EAST</v>
          </cell>
          <cell r="B665">
            <v>12</v>
          </cell>
        </row>
        <row r="666">
          <cell r="A666" t="str">
            <v>EAST</v>
          </cell>
          <cell r="B666">
            <v>6</v>
          </cell>
        </row>
        <row r="667">
          <cell r="A667" t="str">
            <v>EAST</v>
          </cell>
          <cell r="B667">
            <v>4</v>
          </cell>
        </row>
        <row r="668">
          <cell r="A668" t="str">
            <v>EAST</v>
          </cell>
          <cell r="B668">
            <v>1</v>
          </cell>
        </row>
        <row r="669">
          <cell r="A669" t="str">
            <v>EAST</v>
          </cell>
          <cell r="B669">
            <v>366</v>
          </cell>
        </row>
        <row r="670">
          <cell r="A670" t="str">
            <v>EAST</v>
          </cell>
          <cell r="B670">
            <v>337</v>
          </cell>
        </row>
        <row r="671">
          <cell r="A671" t="str">
            <v>EAST</v>
          </cell>
          <cell r="B671">
            <v>247</v>
          </cell>
        </row>
        <row r="672">
          <cell r="A672" t="str">
            <v>EAST</v>
          </cell>
          <cell r="B672">
            <v>25</v>
          </cell>
        </row>
        <row r="673">
          <cell r="A673" t="str">
            <v>EAST</v>
          </cell>
          <cell r="B673">
            <v>24</v>
          </cell>
        </row>
        <row r="674">
          <cell r="A674" t="str">
            <v>EAST</v>
          </cell>
          <cell r="B674">
            <v>20</v>
          </cell>
        </row>
        <row r="675">
          <cell r="A675" t="str">
            <v>EAST</v>
          </cell>
          <cell r="B675">
            <v>19</v>
          </cell>
        </row>
        <row r="676">
          <cell r="A676" t="str">
            <v>EAST</v>
          </cell>
          <cell r="B676">
            <v>18</v>
          </cell>
        </row>
        <row r="677">
          <cell r="A677" t="str">
            <v>EAST</v>
          </cell>
          <cell r="B677">
            <v>16</v>
          </cell>
        </row>
        <row r="678">
          <cell r="A678" t="str">
            <v>EAST</v>
          </cell>
          <cell r="B678">
            <v>13</v>
          </cell>
        </row>
        <row r="679">
          <cell r="A679" t="str">
            <v>EAST</v>
          </cell>
          <cell r="B679">
            <v>12</v>
          </cell>
        </row>
        <row r="680">
          <cell r="A680" t="str">
            <v>EAST</v>
          </cell>
          <cell r="B680">
            <v>12</v>
          </cell>
        </row>
        <row r="681">
          <cell r="A681" t="str">
            <v>EAST</v>
          </cell>
          <cell r="B681">
            <v>9</v>
          </cell>
        </row>
        <row r="682">
          <cell r="A682" t="str">
            <v>EAST</v>
          </cell>
          <cell r="B682">
            <v>6</v>
          </cell>
        </row>
        <row r="683">
          <cell r="A683" t="str">
            <v>EAST</v>
          </cell>
          <cell r="B683">
            <v>5</v>
          </cell>
        </row>
        <row r="684">
          <cell r="A684" t="str">
            <v>EAST</v>
          </cell>
          <cell r="B684">
            <v>4</v>
          </cell>
        </row>
        <row r="685">
          <cell r="A685" t="str">
            <v>EAST</v>
          </cell>
          <cell r="B685">
            <v>3</v>
          </cell>
        </row>
        <row r="686">
          <cell r="A686" t="str">
            <v>EAST</v>
          </cell>
          <cell r="B686">
            <v>1</v>
          </cell>
        </row>
        <row r="687">
          <cell r="A687" t="str">
            <v>EAST</v>
          </cell>
          <cell r="B687">
            <v>337</v>
          </cell>
        </row>
        <row r="688">
          <cell r="A688" t="str">
            <v>EAST</v>
          </cell>
          <cell r="B688">
            <v>247</v>
          </cell>
        </row>
        <row r="689">
          <cell r="A689" t="str">
            <v>EAST</v>
          </cell>
          <cell r="B689">
            <v>25</v>
          </cell>
        </row>
        <row r="690">
          <cell r="A690" t="str">
            <v>EAST</v>
          </cell>
          <cell r="B690">
            <v>24</v>
          </cell>
        </row>
        <row r="691">
          <cell r="A691" t="str">
            <v>EAST</v>
          </cell>
          <cell r="B691">
            <v>20</v>
          </cell>
        </row>
        <row r="692">
          <cell r="A692" t="str">
            <v>EAST</v>
          </cell>
          <cell r="B692">
            <v>19</v>
          </cell>
        </row>
        <row r="693">
          <cell r="A693" t="str">
            <v>EAST</v>
          </cell>
          <cell r="B693">
            <v>18</v>
          </cell>
        </row>
        <row r="694">
          <cell r="A694" t="str">
            <v>EAST</v>
          </cell>
          <cell r="B694">
            <v>16</v>
          </cell>
        </row>
        <row r="695">
          <cell r="A695" t="str">
            <v>EAST</v>
          </cell>
          <cell r="B695">
            <v>13</v>
          </cell>
        </row>
        <row r="696">
          <cell r="A696" t="str">
            <v>EAST</v>
          </cell>
          <cell r="B696">
            <v>366</v>
          </cell>
        </row>
        <row r="697">
          <cell r="A697" t="str">
            <v>EAST</v>
          </cell>
          <cell r="B697">
            <v>3</v>
          </cell>
        </row>
        <row r="698">
          <cell r="A698" t="str">
            <v>EAST</v>
          </cell>
          <cell r="B698">
            <v>4</v>
          </cell>
        </row>
        <row r="699">
          <cell r="A699" t="str">
            <v>EAST</v>
          </cell>
          <cell r="B699">
            <v>9</v>
          </cell>
        </row>
        <row r="700">
          <cell r="A700" t="str">
            <v>EAST</v>
          </cell>
          <cell r="B700">
            <v>12</v>
          </cell>
        </row>
        <row r="701">
          <cell r="A701" t="str">
            <v>EAST</v>
          </cell>
          <cell r="B701">
            <v>12</v>
          </cell>
        </row>
        <row r="702">
          <cell r="A702" t="str">
            <v>EAST</v>
          </cell>
          <cell r="B702">
            <v>6</v>
          </cell>
        </row>
        <row r="703">
          <cell r="A703" t="str">
            <v>EAST</v>
          </cell>
          <cell r="B703">
            <v>5</v>
          </cell>
        </row>
        <row r="704">
          <cell r="A704" t="str">
            <v>EAST</v>
          </cell>
          <cell r="B704">
            <v>1</v>
          </cell>
        </row>
        <row r="705">
          <cell r="A705" t="str">
            <v>EAST</v>
          </cell>
          <cell r="B705">
            <v>366</v>
          </cell>
        </row>
        <row r="706">
          <cell r="A706" t="str">
            <v>EAST</v>
          </cell>
          <cell r="B706">
            <v>337</v>
          </cell>
        </row>
        <row r="707">
          <cell r="A707" t="str">
            <v>EAST</v>
          </cell>
          <cell r="B707">
            <v>247</v>
          </cell>
        </row>
        <row r="708">
          <cell r="A708" t="str">
            <v>EAST</v>
          </cell>
          <cell r="B708">
            <v>25</v>
          </cell>
        </row>
        <row r="709">
          <cell r="A709" t="str">
            <v>EAST</v>
          </cell>
          <cell r="B709">
            <v>24</v>
          </cell>
        </row>
        <row r="710">
          <cell r="A710" t="str">
            <v>EAST</v>
          </cell>
          <cell r="B710">
            <v>20</v>
          </cell>
        </row>
        <row r="711">
          <cell r="A711" t="str">
            <v>EAST</v>
          </cell>
          <cell r="B711">
            <v>19</v>
          </cell>
        </row>
        <row r="712">
          <cell r="A712" t="str">
            <v>EAST</v>
          </cell>
          <cell r="B712">
            <v>18</v>
          </cell>
        </row>
        <row r="713">
          <cell r="A713" t="str">
            <v>EAST</v>
          </cell>
          <cell r="B713">
            <v>13</v>
          </cell>
        </row>
        <row r="714">
          <cell r="A714" t="str">
            <v>EAST</v>
          </cell>
          <cell r="B714">
            <v>12</v>
          </cell>
        </row>
        <row r="715">
          <cell r="A715" t="str">
            <v>EAST</v>
          </cell>
          <cell r="B715">
            <v>12</v>
          </cell>
        </row>
        <row r="716">
          <cell r="A716" t="str">
            <v>EAST</v>
          </cell>
          <cell r="B716">
            <v>9</v>
          </cell>
        </row>
        <row r="717">
          <cell r="A717" t="str">
            <v>EAST</v>
          </cell>
          <cell r="B717">
            <v>6</v>
          </cell>
        </row>
        <row r="718">
          <cell r="A718" t="str">
            <v>EAST</v>
          </cell>
          <cell r="B718">
            <v>3</v>
          </cell>
        </row>
        <row r="719">
          <cell r="A719" t="str">
            <v>EAST</v>
          </cell>
          <cell r="B719">
            <v>5</v>
          </cell>
        </row>
        <row r="720">
          <cell r="A720" t="str">
            <v>EAST</v>
          </cell>
          <cell r="B720">
            <v>4</v>
          </cell>
        </row>
        <row r="721">
          <cell r="A721" t="str">
            <v>EAST</v>
          </cell>
          <cell r="B721">
            <v>1</v>
          </cell>
        </row>
        <row r="722">
          <cell r="A722" t="str">
            <v>EAST</v>
          </cell>
          <cell r="B722">
            <v>366</v>
          </cell>
        </row>
        <row r="723">
          <cell r="A723" t="str">
            <v>EAST</v>
          </cell>
          <cell r="B723">
            <v>337</v>
          </cell>
        </row>
        <row r="724">
          <cell r="A724" t="str">
            <v>EAST</v>
          </cell>
          <cell r="B724">
            <v>247</v>
          </cell>
        </row>
        <row r="725">
          <cell r="A725" t="str">
            <v>EAST</v>
          </cell>
          <cell r="B725">
            <v>25</v>
          </cell>
        </row>
        <row r="726">
          <cell r="A726" t="str">
            <v>EAST</v>
          </cell>
          <cell r="B726">
            <v>24</v>
          </cell>
        </row>
        <row r="727">
          <cell r="A727" t="str">
            <v>EAST</v>
          </cell>
          <cell r="B727">
            <v>20</v>
          </cell>
        </row>
        <row r="728">
          <cell r="A728" t="str">
            <v>EAST</v>
          </cell>
          <cell r="B728">
            <v>19</v>
          </cell>
        </row>
        <row r="729">
          <cell r="A729" t="str">
            <v>EAST</v>
          </cell>
          <cell r="B729">
            <v>18</v>
          </cell>
        </row>
        <row r="730">
          <cell r="A730" t="str">
            <v>EAST</v>
          </cell>
          <cell r="B730">
            <v>13</v>
          </cell>
        </row>
        <row r="731">
          <cell r="A731" t="str">
            <v>EAST</v>
          </cell>
          <cell r="B731">
            <v>3</v>
          </cell>
        </row>
        <row r="732">
          <cell r="A732" t="str">
            <v>EAST</v>
          </cell>
          <cell r="B732">
            <v>5</v>
          </cell>
        </row>
        <row r="733">
          <cell r="A733" t="str">
            <v>EAST</v>
          </cell>
          <cell r="B733">
            <v>9</v>
          </cell>
        </row>
        <row r="734">
          <cell r="A734" t="str">
            <v>EAST</v>
          </cell>
          <cell r="B734">
            <v>12</v>
          </cell>
        </row>
        <row r="735">
          <cell r="A735" t="str">
            <v>EAST</v>
          </cell>
          <cell r="B735">
            <v>12</v>
          </cell>
        </row>
        <row r="736">
          <cell r="A736" t="str">
            <v>EAST</v>
          </cell>
          <cell r="B736">
            <v>6</v>
          </cell>
        </row>
        <row r="737">
          <cell r="A737" t="str">
            <v>EAST</v>
          </cell>
          <cell r="B737">
            <v>4</v>
          </cell>
        </row>
        <row r="738">
          <cell r="A738" t="str">
            <v>EAST</v>
          </cell>
          <cell r="B738">
            <v>1</v>
          </cell>
        </row>
        <row r="739">
          <cell r="A739" t="str">
            <v>EAST</v>
          </cell>
          <cell r="B739">
            <v>366</v>
          </cell>
        </row>
        <row r="740">
          <cell r="A740" t="str">
            <v>EAST</v>
          </cell>
          <cell r="B740">
            <v>337</v>
          </cell>
        </row>
        <row r="741">
          <cell r="A741" t="str">
            <v>EAST</v>
          </cell>
          <cell r="B741">
            <v>247</v>
          </cell>
        </row>
        <row r="742">
          <cell r="A742" t="str">
            <v>EAST</v>
          </cell>
          <cell r="B742">
            <v>25</v>
          </cell>
        </row>
        <row r="743">
          <cell r="A743" t="str">
            <v>EAST</v>
          </cell>
          <cell r="B743">
            <v>24</v>
          </cell>
        </row>
        <row r="744">
          <cell r="A744" t="str">
            <v>EAST</v>
          </cell>
          <cell r="B744">
            <v>20</v>
          </cell>
        </row>
        <row r="745">
          <cell r="A745" t="str">
            <v>EAST</v>
          </cell>
          <cell r="B745">
            <v>18</v>
          </cell>
        </row>
        <row r="746">
          <cell r="A746" t="str">
            <v>EAST</v>
          </cell>
          <cell r="B746">
            <v>13</v>
          </cell>
        </row>
        <row r="747">
          <cell r="A747" t="str">
            <v>EAST</v>
          </cell>
          <cell r="B747">
            <v>12</v>
          </cell>
        </row>
        <row r="748">
          <cell r="A748" t="str">
            <v>EAST</v>
          </cell>
          <cell r="B748">
            <v>12</v>
          </cell>
        </row>
        <row r="749">
          <cell r="A749" t="str">
            <v>EAST</v>
          </cell>
          <cell r="B749">
            <v>9</v>
          </cell>
        </row>
        <row r="750">
          <cell r="A750" t="str">
            <v>EAST</v>
          </cell>
          <cell r="B750">
            <v>6</v>
          </cell>
        </row>
        <row r="751">
          <cell r="A751" t="str">
            <v>EAST</v>
          </cell>
          <cell r="B751">
            <v>5</v>
          </cell>
        </row>
        <row r="752">
          <cell r="A752" t="str">
            <v>EAST</v>
          </cell>
          <cell r="B752">
            <v>4</v>
          </cell>
        </row>
        <row r="753">
          <cell r="A753" t="str">
            <v>EAST</v>
          </cell>
          <cell r="B753">
            <v>3</v>
          </cell>
        </row>
        <row r="754">
          <cell r="A754" t="str">
            <v>EAST</v>
          </cell>
          <cell r="B754">
            <v>1</v>
          </cell>
        </row>
        <row r="755">
          <cell r="A755" t="str">
            <v>EAST</v>
          </cell>
          <cell r="B755">
            <v>366</v>
          </cell>
        </row>
        <row r="756">
          <cell r="A756" t="str">
            <v>EAST</v>
          </cell>
          <cell r="B756">
            <v>337</v>
          </cell>
        </row>
        <row r="757">
          <cell r="A757" t="str">
            <v>EAST</v>
          </cell>
          <cell r="B757">
            <v>247</v>
          </cell>
        </row>
        <row r="758">
          <cell r="A758" t="str">
            <v>EAST</v>
          </cell>
          <cell r="B758">
            <v>25</v>
          </cell>
        </row>
        <row r="759">
          <cell r="A759" t="str">
            <v>EAST</v>
          </cell>
          <cell r="B759">
            <v>24</v>
          </cell>
        </row>
        <row r="760">
          <cell r="A760" t="str">
            <v>EAST</v>
          </cell>
          <cell r="B760">
            <v>20</v>
          </cell>
        </row>
        <row r="761">
          <cell r="A761" t="str">
            <v>EAST</v>
          </cell>
          <cell r="B761">
            <v>18</v>
          </cell>
        </row>
        <row r="762">
          <cell r="A762" t="str">
            <v>EAST</v>
          </cell>
          <cell r="B762">
            <v>13</v>
          </cell>
        </row>
        <row r="763">
          <cell r="A763" t="str">
            <v>EAST</v>
          </cell>
          <cell r="B763">
            <v>3</v>
          </cell>
        </row>
        <row r="764">
          <cell r="A764" t="str">
            <v>EAST</v>
          </cell>
          <cell r="B764">
            <v>4</v>
          </cell>
        </row>
        <row r="765">
          <cell r="A765" t="str">
            <v>EAST</v>
          </cell>
          <cell r="B765">
            <v>9</v>
          </cell>
        </row>
        <row r="766">
          <cell r="A766" t="str">
            <v>EAST</v>
          </cell>
          <cell r="B766">
            <v>12</v>
          </cell>
        </row>
        <row r="767">
          <cell r="A767" t="str">
            <v>EAST</v>
          </cell>
          <cell r="B767">
            <v>12</v>
          </cell>
        </row>
        <row r="768">
          <cell r="A768" t="str">
            <v>EAST</v>
          </cell>
          <cell r="B768">
            <v>6</v>
          </cell>
        </row>
        <row r="769">
          <cell r="A769" t="str">
            <v>EAST</v>
          </cell>
          <cell r="B769">
            <v>5</v>
          </cell>
        </row>
        <row r="770">
          <cell r="A770" t="str">
            <v>EAST</v>
          </cell>
          <cell r="B770">
            <v>1</v>
          </cell>
        </row>
        <row r="771">
          <cell r="A771" t="str">
            <v>EAST</v>
          </cell>
          <cell r="B771">
            <v>366</v>
          </cell>
        </row>
        <row r="772">
          <cell r="A772" t="str">
            <v>EAST</v>
          </cell>
          <cell r="B772">
            <v>337</v>
          </cell>
        </row>
        <row r="773">
          <cell r="A773" t="str">
            <v>EAST</v>
          </cell>
          <cell r="B773">
            <v>247</v>
          </cell>
        </row>
        <row r="774">
          <cell r="A774" t="str">
            <v>EAST</v>
          </cell>
          <cell r="B774">
            <v>25</v>
          </cell>
        </row>
        <row r="775">
          <cell r="A775" t="str">
            <v>EAST</v>
          </cell>
          <cell r="B775">
            <v>24</v>
          </cell>
        </row>
        <row r="776">
          <cell r="A776" t="str">
            <v>EAST</v>
          </cell>
          <cell r="B776">
            <v>20</v>
          </cell>
        </row>
        <row r="777">
          <cell r="A777" t="str">
            <v>EAST</v>
          </cell>
          <cell r="B777">
            <v>18</v>
          </cell>
        </row>
        <row r="778">
          <cell r="A778" t="str">
            <v>EAST</v>
          </cell>
          <cell r="B778">
            <v>13</v>
          </cell>
        </row>
        <row r="779">
          <cell r="A779" t="str">
            <v>EAST</v>
          </cell>
          <cell r="B779">
            <v>12</v>
          </cell>
        </row>
        <row r="780">
          <cell r="A780" t="str">
            <v>EAST</v>
          </cell>
          <cell r="B780">
            <v>12</v>
          </cell>
        </row>
        <row r="781">
          <cell r="A781" t="str">
            <v>EAST</v>
          </cell>
          <cell r="B781">
            <v>10</v>
          </cell>
        </row>
        <row r="782">
          <cell r="A782" t="str">
            <v>EAST</v>
          </cell>
          <cell r="B782">
            <v>9</v>
          </cell>
        </row>
        <row r="783">
          <cell r="A783" t="str">
            <v>EAST</v>
          </cell>
          <cell r="B783">
            <v>6</v>
          </cell>
        </row>
        <row r="784">
          <cell r="A784" t="str">
            <v>EAST</v>
          </cell>
          <cell r="B784">
            <v>3</v>
          </cell>
        </row>
        <row r="785">
          <cell r="A785" t="str">
            <v>EAST</v>
          </cell>
          <cell r="B785">
            <v>5</v>
          </cell>
        </row>
        <row r="786">
          <cell r="A786" t="str">
            <v>EAST</v>
          </cell>
          <cell r="B786">
            <v>4</v>
          </cell>
        </row>
        <row r="787">
          <cell r="A787" t="str">
            <v>EAST</v>
          </cell>
          <cell r="B787">
            <v>1</v>
          </cell>
        </row>
        <row r="788">
          <cell r="A788" t="str">
            <v>EAST</v>
          </cell>
          <cell r="B788">
            <v>3</v>
          </cell>
        </row>
        <row r="789">
          <cell r="A789" t="str">
            <v>EAST</v>
          </cell>
          <cell r="B789">
            <v>5</v>
          </cell>
        </row>
        <row r="790">
          <cell r="A790" t="str">
            <v>EAST</v>
          </cell>
          <cell r="B790">
            <v>9</v>
          </cell>
        </row>
        <row r="791">
          <cell r="A791" t="str">
            <v>EAST</v>
          </cell>
          <cell r="B791">
            <v>12</v>
          </cell>
        </row>
        <row r="792">
          <cell r="A792" t="str">
            <v>EAST</v>
          </cell>
          <cell r="B792">
            <v>18</v>
          </cell>
        </row>
        <row r="793">
          <cell r="A793" t="str">
            <v>EAST</v>
          </cell>
          <cell r="B793">
            <v>24</v>
          </cell>
        </row>
        <row r="794">
          <cell r="A794" t="str">
            <v>EAST</v>
          </cell>
          <cell r="B794">
            <v>247</v>
          </cell>
        </row>
        <row r="795">
          <cell r="A795" t="str">
            <v>EAST</v>
          </cell>
          <cell r="B795">
            <v>366</v>
          </cell>
        </row>
        <row r="796">
          <cell r="A796" t="str">
            <v>EAST</v>
          </cell>
          <cell r="B796">
            <v>337</v>
          </cell>
        </row>
        <row r="797">
          <cell r="A797" t="str">
            <v>EAST</v>
          </cell>
          <cell r="B797">
            <v>25</v>
          </cell>
        </row>
        <row r="798">
          <cell r="A798" t="str">
            <v>EAST</v>
          </cell>
          <cell r="B798">
            <v>20</v>
          </cell>
        </row>
        <row r="799">
          <cell r="A799" t="str">
            <v>EAST</v>
          </cell>
          <cell r="B799">
            <v>13</v>
          </cell>
        </row>
        <row r="800">
          <cell r="A800" t="str">
            <v>EAST</v>
          </cell>
          <cell r="B800">
            <v>12</v>
          </cell>
        </row>
        <row r="801">
          <cell r="A801" t="str">
            <v>EAST</v>
          </cell>
          <cell r="B801">
            <v>10</v>
          </cell>
        </row>
        <row r="802">
          <cell r="A802" t="str">
            <v>EAST</v>
          </cell>
          <cell r="B802">
            <v>6</v>
          </cell>
        </row>
        <row r="803">
          <cell r="A803" t="str">
            <v>EAST</v>
          </cell>
          <cell r="B803">
            <v>4</v>
          </cell>
        </row>
        <row r="804">
          <cell r="A804" t="str">
            <v>EAST</v>
          </cell>
          <cell r="B804">
            <v>1</v>
          </cell>
        </row>
        <row r="805">
          <cell r="A805" t="str">
            <v>EAST</v>
          </cell>
          <cell r="B805">
            <v>366</v>
          </cell>
        </row>
        <row r="806">
          <cell r="A806" t="str">
            <v>EAST</v>
          </cell>
          <cell r="B806">
            <v>337</v>
          </cell>
        </row>
        <row r="807">
          <cell r="A807" t="str">
            <v>EAST</v>
          </cell>
          <cell r="B807">
            <v>247</v>
          </cell>
        </row>
        <row r="808">
          <cell r="A808" t="str">
            <v>EAST</v>
          </cell>
          <cell r="B808">
            <v>25</v>
          </cell>
        </row>
        <row r="809">
          <cell r="A809" t="str">
            <v>EAST</v>
          </cell>
          <cell r="B809">
            <v>24</v>
          </cell>
        </row>
        <row r="810">
          <cell r="A810" t="str">
            <v>EAST</v>
          </cell>
          <cell r="B810">
            <v>20</v>
          </cell>
        </row>
        <row r="811">
          <cell r="A811" t="str">
            <v>EAST</v>
          </cell>
          <cell r="B811">
            <v>18</v>
          </cell>
        </row>
        <row r="812">
          <cell r="A812" t="str">
            <v>EAST</v>
          </cell>
          <cell r="B812">
            <v>13</v>
          </cell>
        </row>
        <row r="813">
          <cell r="A813" t="str">
            <v>EAST</v>
          </cell>
          <cell r="B813">
            <v>12</v>
          </cell>
        </row>
        <row r="814">
          <cell r="A814" t="str">
            <v>EAST</v>
          </cell>
          <cell r="B814">
            <v>12</v>
          </cell>
        </row>
        <row r="815">
          <cell r="A815" t="str">
            <v>EAST</v>
          </cell>
          <cell r="B815">
            <v>10</v>
          </cell>
        </row>
        <row r="816">
          <cell r="A816" t="str">
            <v>EAST</v>
          </cell>
          <cell r="B816">
            <v>9</v>
          </cell>
        </row>
        <row r="817">
          <cell r="A817" t="str">
            <v>EAST</v>
          </cell>
          <cell r="B817">
            <v>6</v>
          </cell>
        </row>
        <row r="818">
          <cell r="A818" t="str">
            <v>EAST</v>
          </cell>
          <cell r="B818">
            <v>5</v>
          </cell>
        </row>
        <row r="819">
          <cell r="A819" t="str">
            <v>EAST</v>
          </cell>
          <cell r="B819">
            <v>4</v>
          </cell>
        </row>
        <row r="820">
          <cell r="A820" t="str">
            <v>EAST</v>
          </cell>
          <cell r="B820">
            <v>3</v>
          </cell>
        </row>
        <row r="821">
          <cell r="A821" t="str">
            <v>EAST</v>
          </cell>
          <cell r="B821">
            <v>1</v>
          </cell>
        </row>
        <row r="822">
          <cell r="A822" t="str">
            <v>EAST</v>
          </cell>
          <cell r="B822">
            <v>3</v>
          </cell>
        </row>
        <row r="823">
          <cell r="A823" t="str">
            <v>EAST</v>
          </cell>
          <cell r="B823">
            <v>4</v>
          </cell>
        </row>
        <row r="824">
          <cell r="A824" t="str">
            <v>EAST</v>
          </cell>
          <cell r="B824">
            <v>9</v>
          </cell>
        </row>
        <row r="825">
          <cell r="A825" t="str">
            <v>EAST</v>
          </cell>
          <cell r="B825">
            <v>12</v>
          </cell>
        </row>
        <row r="826">
          <cell r="A826" t="str">
            <v>EAST</v>
          </cell>
          <cell r="B826">
            <v>18</v>
          </cell>
        </row>
        <row r="827">
          <cell r="A827" t="str">
            <v>EAST</v>
          </cell>
          <cell r="B827">
            <v>24</v>
          </cell>
        </row>
        <row r="828">
          <cell r="A828" t="str">
            <v>EAST</v>
          </cell>
          <cell r="B828">
            <v>247</v>
          </cell>
        </row>
        <row r="829">
          <cell r="A829" t="str">
            <v>EAST</v>
          </cell>
          <cell r="B829">
            <v>366</v>
          </cell>
        </row>
        <row r="830">
          <cell r="A830" t="str">
            <v>EAST</v>
          </cell>
          <cell r="B830">
            <v>337</v>
          </cell>
        </row>
        <row r="831">
          <cell r="A831" t="str">
            <v>EAST</v>
          </cell>
          <cell r="B831">
            <v>25</v>
          </cell>
        </row>
        <row r="832">
          <cell r="A832" t="str">
            <v>EAST</v>
          </cell>
          <cell r="B832">
            <v>20</v>
          </cell>
        </row>
        <row r="833">
          <cell r="A833" t="str">
            <v>EAST</v>
          </cell>
          <cell r="B833">
            <v>13</v>
          </cell>
        </row>
        <row r="834">
          <cell r="A834" t="str">
            <v>EAST</v>
          </cell>
          <cell r="B834">
            <v>12</v>
          </cell>
        </row>
        <row r="835">
          <cell r="A835" t="str">
            <v>EAST</v>
          </cell>
          <cell r="B835">
            <v>10</v>
          </cell>
        </row>
        <row r="836">
          <cell r="A836" t="str">
            <v>EAST</v>
          </cell>
          <cell r="B836">
            <v>6</v>
          </cell>
        </row>
        <row r="837">
          <cell r="A837" t="str">
            <v>EAST</v>
          </cell>
          <cell r="B837">
            <v>5</v>
          </cell>
        </row>
        <row r="838">
          <cell r="A838" t="str">
            <v>EAST</v>
          </cell>
          <cell r="B838">
            <v>1</v>
          </cell>
        </row>
        <row r="839">
          <cell r="A839" t="str">
            <v>EAST</v>
          </cell>
          <cell r="B839">
            <v>366</v>
          </cell>
        </row>
        <row r="840">
          <cell r="A840" t="str">
            <v>EAST</v>
          </cell>
          <cell r="B840">
            <v>337</v>
          </cell>
        </row>
        <row r="841">
          <cell r="A841" t="str">
            <v>EAST</v>
          </cell>
          <cell r="B841">
            <v>25</v>
          </cell>
        </row>
        <row r="842">
          <cell r="A842" t="str">
            <v>EAST</v>
          </cell>
          <cell r="B842">
            <v>24</v>
          </cell>
        </row>
        <row r="843">
          <cell r="A843" t="str">
            <v>EAST</v>
          </cell>
          <cell r="B843">
            <v>20</v>
          </cell>
        </row>
        <row r="844">
          <cell r="A844" t="str">
            <v>EAST</v>
          </cell>
          <cell r="B844">
            <v>19</v>
          </cell>
        </row>
        <row r="845">
          <cell r="A845" t="str">
            <v>EAST</v>
          </cell>
          <cell r="B845">
            <v>18</v>
          </cell>
        </row>
        <row r="846">
          <cell r="A846" t="str">
            <v>EAST</v>
          </cell>
          <cell r="B846">
            <v>13</v>
          </cell>
        </row>
        <row r="847">
          <cell r="A847" t="str">
            <v>EAST</v>
          </cell>
          <cell r="B847">
            <v>12</v>
          </cell>
        </row>
        <row r="848">
          <cell r="A848" t="str">
            <v>EAST</v>
          </cell>
          <cell r="B848">
            <v>12</v>
          </cell>
        </row>
        <row r="849">
          <cell r="A849" t="str">
            <v>EAST</v>
          </cell>
          <cell r="B849">
            <v>10</v>
          </cell>
        </row>
        <row r="850">
          <cell r="A850" t="str">
            <v>EAST</v>
          </cell>
          <cell r="B850">
            <v>9</v>
          </cell>
        </row>
        <row r="851">
          <cell r="A851" t="str">
            <v>EAST</v>
          </cell>
          <cell r="B851">
            <v>6</v>
          </cell>
        </row>
        <row r="852">
          <cell r="A852" t="str">
            <v>EAST</v>
          </cell>
          <cell r="B852">
            <v>3</v>
          </cell>
        </row>
        <row r="853">
          <cell r="A853" t="str">
            <v>EAST</v>
          </cell>
          <cell r="B853">
            <v>5</v>
          </cell>
        </row>
        <row r="854">
          <cell r="A854" t="str">
            <v>EAST</v>
          </cell>
          <cell r="B854">
            <v>4</v>
          </cell>
        </row>
        <row r="855">
          <cell r="A855" t="str">
            <v>EAST</v>
          </cell>
          <cell r="B855">
            <v>247</v>
          </cell>
        </row>
        <row r="856">
          <cell r="A856" t="str">
            <v>EAST</v>
          </cell>
          <cell r="B856">
            <v>1</v>
          </cell>
        </row>
        <row r="857">
          <cell r="A857" t="str">
            <v>EAST</v>
          </cell>
          <cell r="B857">
            <v>3</v>
          </cell>
        </row>
        <row r="858">
          <cell r="A858" t="str">
            <v>EAST</v>
          </cell>
          <cell r="B858">
            <v>5</v>
          </cell>
        </row>
        <row r="859">
          <cell r="A859" t="str">
            <v>EAST</v>
          </cell>
          <cell r="B859">
            <v>9</v>
          </cell>
        </row>
        <row r="860">
          <cell r="A860" t="str">
            <v>EAST</v>
          </cell>
          <cell r="B860">
            <v>12</v>
          </cell>
        </row>
        <row r="861">
          <cell r="A861" t="str">
            <v>EAST</v>
          </cell>
          <cell r="B861">
            <v>18</v>
          </cell>
        </row>
        <row r="862">
          <cell r="A862" t="str">
            <v>EAST</v>
          </cell>
          <cell r="B862">
            <v>20</v>
          </cell>
        </row>
        <row r="863">
          <cell r="A863" t="str">
            <v>EAST</v>
          </cell>
          <cell r="B863">
            <v>25</v>
          </cell>
        </row>
        <row r="864">
          <cell r="A864" t="str">
            <v>EAST</v>
          </cell>
          <cell r="B864">
            <v>366</v>
          </cell>
        </row>
        <row r="865">
          <cell r="A865" t="str">
            <v>EAST</v>
          </cell>
          <cell r="B865">
            <v>337</v>
          </cell>
        </row>
        <row r="866">
          <cell r="A866" t="str">
            <v>EAST</v>
          </cell>
          <cell r="B866">
            <v>247</v>
          </cell>
        </row>
        <row r="867">
          <cell r="A867" t="str">
            <v>EAST</v>
          </cell>
          <cell r="B867">
            <v>24</v>
          </cell>
        </row>
        <row r="868">
          <cell r="A868" t="str">
            <v>EAST</v>
          </cell>
          <cell r="B868">
            <v>19</v>
          </cell>
        </row>
        <row r="869">
          <cell r="A869" t="str">
            <v>EAST</v>
          </cell>
          <cell r="B869">
            <v>13</v>
          </cell>
        </row>
        <row r="870">
          <cell r="A870" t="str">
            <v>EAST</v>
          </cell>
          <cell r="B870">
            <v>12</v>
          </cell>
        </row>
        <row r="871">
          <cell r="A871" t="str">
            <v>EAST</v>
          </cell>
          <cell r="B871">
            <v>10</v>
          </cell>
        </row>
        <row r="872">
          <cell r="A872" t="str">
            <v>EAST</v>
          </cell>
          <cell r="B872">
            <v>6</v>
          </cell>
        </row>
        <row r="873">
          <cell r="A873" t="str">
            <v>EAST</v>
          </cell>
          <cell r="B873">
            <v>4</v>
          </cell>
        </row>
        <row r="874">
          <cell r="A874" t="str">
            <v>EAST</v>
          </cell>
          <cell r="B874">
            <v>1</v>
          </cell>
        </row>
        <row r="875">
          <cell r="A875" t="str">
            <v>EAST</v>
          </cell>
          <cell r="B875">
            <v>366</v>
          </cell>
        </row>
        <row r="876">
          <cell r="A876" t="str">
            <v>EAST</v>
          </cell>
          <cell r="B876">
            <v>337</v>
          </cell>
        </row>
        <row r="877">
          <cell r="A877" t="str">
            <v>EAST</v>
          </cell>
          <cell r="B877">
            <v>25</v>
          </cell>
        </row>
        <row r="878">
          <cell r="A878" t="str">
            <v>EAST</v>
          </cell>
          <cell r="B878">
            <v>24</v>
          </cell>
        </row>
        <row r="879">
          <cell r="A879" t="str">
            <v>EAST</v>
          </cell>
          <cell r="B879">
            <v>20</v>
          </cell>
        </row>
        <row r="880">
          <cell r="A880" t="str">
            <v>EAST</v>
          </cell>
          <cell r="B880">
            <v>19</v>
          </cell>
        </row>
        <row r="881">
          <cell r="A881" t="str">
            <v>EAST</v>
          </cell>
          <cell r="B881">
            <v>18</v>
          </cell>
        </row>
        <row r="882">
          <cell r="A882" t="str">
            <v>EAST</v>
          </cell>
          <cell r="B882">
            <v>16</v>
          </cell>
        </row>
        <row r="883">
          <cell r="A883" t="str">
            <v>EAST</v>
          </cell>
          <cell r="B883">
            <v>13</v>
          </cell>
        </row>
        <row r="884">
          <cell r="A884" t="str">
            <v>EAST</v>
          </cell>
          <cell r="B884">
            <v>12</v>
          </cell>
        </row>
        <row r="885">
          <cell r="A885" t="str">
            <v>EAST</v>
          </cell>
          <cell r="B885">
            <v>12</v>
          </cell>
        </row>
        <row r="886">
          <cell r="A886" t="str">
            <v>EAST</v>
          </cell>
          <cell r="B886">
            <v>10</v>
          </cell>
        </row>
        <row r="887">
          <cell r="A887" t="str">
            <v>EAST</v>
          </cell>
          <cell r="B887">
            <v>9</v>
          </cell>
        </row>
        <row r="888">
          <cell r="A888" t="str">
            <v>EAST</v>
          </cell>
          <cell r="B888">
            <v>6</v>
          </cell>
        </row>
        <row r="889">
          <cell r="A889" t="str">
            <v>EAST</v>
          </cell>
          <cell r="B889">
            <v>5</v>
          </cell>
        </row>
        <row r="890">
          <cell r="A890" t="str">
            <v>EAST</v>
          </cell>
          <cell r="B890">
            <v>4</v>
          </cell>
        </row>
        <row r="891">
          <cell r="A891" t="str">
            <v>EAST</v>
          </cell>
          <cell r="B891">
            <v>3</v>
          </cell>
        </row>
        <row r="892">
          <cell r="A892" t="str">
            <v>EAST</v>
          </cell>
          <cell r="B892">
            <v>247</v>
          </cell>
        </row>
        <row r="893">
          <cell r="A893" t="str">
            <v>EAST</v>
          </cell>
          <cell r="B893">
            <v>1</v>
          </cell>
        </row>
        <row r="894">
          <cell r="A894" t="str">
            <v>EAST</v>
          </cell>
          <cell r="B894">
            <v>3</v>
          </cell>
        </row>
        <row r="895">
          <cell r="A895" t="str">
            <v>EAST</v>
          </cell>
          <cell r="B895">
            <v>4</v>
          </cell>
        </row>
        <row r="896">
          <cell r="A896" t="str">
            <v>EAST</v>
          </cell>
          <cell r="B896">
            <v>9</v>
          </cell>
        </row>
        <row r="897">
          <cell r="A897" t="str">
            <v>EAST</v>
          </cell>
          <cell r="B897">
            <v>12</v>
          </cell>
        </row>
        <row r="898">
          <cell r="A898" t="str">
            <v>EAST</v>
          </cell>
          <cell r="B898">
            <v>16</v>
          </cell>
        </row>
        <row r="899">
          <cell r="A899" t="str">
            <v>EAST</v>
          </cell>
          <cell r="B899">
            <v>19</v>
          </cell>
        </row>
        <row r="900">
          <cell r="A900" t="str">
            <v>EAST</v>
          </cell>
          <cell r="B900">
            <v>24</v>
          </cell>
        </row>
        <row r="901">
          <cell r="A901" t="str">
            <v>EAST</v>
          </cell>
          <cell r="B901">
            <v>366</v>
          </cell>
        </row>
        <row r="902">
          <cell r="A902" t="str">
            <v>EAST</v>
          </cell>
          <cell r="B902">
            <v>337</v>
          </cell>
        </row>
        <row r="903">
          <cell r="A903" t="str">
            <v>EAST</v>
          </cell>
          <cell r="B903">
            <v>247</v>
          </cell>
        </row>
        <row r="904">
          <cell r="A904" t="str">
            <v>EAST</v>
          </cell>
          <cell r="B904">
            <v>25</v>
          </cell>
        </row>
        <row r="905">
          <cell r="A905" t="str">
            <v>EAST</v>
          </cell>
          <cell r="B905">
            <v>20</v>
          </cell>
        </row>
        <row r="906">
          <cell r="A906" t="str">
            <v>EAST</v>
          </cell>
          <cell r="B906">
            <v>18</v>
          </cell>
        </row>
        <row r="907">
          <cell r="A907" t="str">
            <v>EAST</v>
          </cell>
          <cell r="B907">
            <v>13</v>
          </cell>
        </row>
        <row r="908">
          <cell r="A908" t="str">
            <v>EAST</v>
          </cell>
          <cell r="B908">
            <v>12</v>
          </cell>
        </row>
        <row r="909">
          <cell r="A909" t="str">
            <v>EAST</v>
          </cell>
          <cell r="B909">
            <v>10</v>
          </cell>
        </row>
        <row r="910">
          <cell r="A910" t="str">
            <v>EAST</v>
          </cell>
          <cell r="B910">
            <v>6</v>
          </cell>
        </row>
        <row r="911">
          <cell r="A911" t="str">
            <v>EAST</v>
          </cell>
          <cell r="B911">
            <v>5</v>
          </cell>
        </row>
        <row r="912">
          <cell r="A912" t="str">
            <v>EAST</v>
          </cell>
          <cell r="B912">
            <v>1</v>
          </cell>
        </row>
        <row r="913">
          <cell r="A913" t="str">
            <v>EAST</v>
          </cell>
          <cell r="B913">
            <v>366</v>
          </cell>
        </row>
        <row r="914">
          <cell r="A914" t="str">
            <v>EAST</v>
          </cell>
          <cell r="B914">
            <v>337</v>
          </cell>
        </row>
        <row r="915">
          <cell r="A915" t="str">
            <v>EAST</v>
          </cell>
          <cell r="B915">
            <v>25</v>
          </cell>
        </row>
        <row r="916">
          <cell r="A916" t="str">
            <v>EAST</v>
          </cell>
          <cell r="B916">
            <v>24</v>
          </cell>
        </row>
        <row r="917">
          <cell r="A917" t="str">
            <v>EAST</v>
          </cell>
          <cell r="B917">
            <v>20</v>
          </cell>
        </row>
        <row r="918">
          <cell r="A918" t="str">
            <v>EAST</v>
          </cell>
          <cell r="B918">
            <v>19</v>
          </cell>
        </row>
        <row r="919">
          <cell r="A919" t="str">
            <v>EAST</v>
          </cell>
          <cell r="B919">
            <v>18</v>
          </cell>
        </row>
        <row r="920">
          <cell r="A920" t="str">
            <v>EAST</v>
          </cell>
          <cell r="B920">
            <v>12</v>
          </cell>
        </row>
        <row r="921">
          <cell r="A921" t="str">
            <v>EAST</v>
          </cell>
          <cell r="B921">
            <v>12</v>
          </cell>
        </row>
        <row r="922">
          <cell r="A922" t="str">
            <v>EAST</v>
          </cell>
          <cell r="B922">
            <v>10</v>
          </cell>
        </row>
        <row r="923">
          <cell r="A923" t="str">
            <v>EAST</v>
          </cell>
          <cell r="B923">
            <v>9</v>
          </cell>
        </row>
        <row r="924">
          <cell r="A924" t="str">
            <v>EAST</v>
          </cell>
          <cell r="B924">
            <v>6</v>
          </cell>
        </row>
        <row r="925">
          <cell r="A925" t="str">
            <v>EAST</v>
          </cell>
          <cell r="B925">
            <v>3</v>
          </cell>
        </row>
        <row r="926">
          <cell r="A926" t="str">
            <v>EAST</v>
          </cell>
          <cell r="B926">
            <v>5</v>
          </cell>
        </row>
        <row r="927">
          <cell r="A927" t="str">
            <v>EAST</v>
          </cell>
          <cell r="B927">
            <v>4</v>
          </cell>
        </row>
        <row r="928">
          <cell r="A928" t="str">
            <v>EAST</v>
          </cell>
          <cell r="B928">
            <v>247</v>
          </cell>
        </row>
        <row r="929">
          <cell r="A929" t="str">
            <v>EAST</v>
          </cell>
          <cell r="B929">
            <v>13</v>
          </cell>
        </row>
        <row r="930">
          <cell r="A930" t="str">
            <v>EAST</v>
          </cell>
          <cell r="B930">
            <v>1</v>
          </cell>
        </row>
        <row r="931">
          <cell r="A931" t="str">
            <v>EAST</v>
          </cell>
          <cell r="B931">
            <v>3</v>
          </cell>
        </row>
        <row r="932">
          <cell r="A932" t="str">
            <v>EAST</v>
          </cell>
          <cell r="B932">
            <v>5</v>
          </cell>
        </row>
        <row r="933">
          <cell r="A933" t="str">
            <v>EAST</v>
          </cell>
          <cell r="B933">
            <v>9</v>
          </cell>
        </row>
        <row r="934">
          <cell r="A934" t="str">
            <v>EAST</v>
          </cell>
          <cell r="B934">
            <v>13</v>
          </cell>
        </row>
        <row r="935">
          <cell r="A935" t="str">
            <v>EAST</v>
          </cell>
          <cell r="B935">
            <v>19</v>
          </cell>
        </row>
        <row r="936">
          <cell r="A936" t="str">
            <v>EAST</v>
          </cell>
          <cell r="B936">
            <v>24</v>
          </cell>
        </row>
        <row r="937">
          <cell r="A937" t="str">
            <v>EAST</v>
          </cell>
          <cell r="B937">
            <v>366</v>
          </cell>
        </row>
        <row r="938">
          <cell r="A938" t="str">
            <v>EAST</v>
          </cell>
          <cell r="B938">
            <v>337</v>
          </cell>
        </row>
        <row r="939">
          <cell r="A939" t="str">
            <v>EAST</v>
          </cell>
          <cell r="B939">
            <v>247</v>
          </cell>
        </row>
        <row r="940">
          <cell r="A940" t="str">
            <v>EAST</v>
          </cell>
          <cell r="B940">
            <v>25</v>
          </cell>
        </row>
        <row r="941">
          <cell r="A941" t="str">
            <v>EAST</v>
          </cell>
          <cell r="B941">
            <v>20</v>
          </cell>
        </row>
        <row r="942">
          <cell r="A942" t="str">
            <v>EAST</v>
          </cell>
          <cell r="B942">
            <v>18</v>
          </cell>
        </row>
        <row r="943">
          <cell r="A943" t="str">
            <v>EAST</v>
          </cell>
          <cell r="B943">
            <v>12</v>
          </cell>
        </row>
        <row r="944">
          <cell r="A944" t="str">
            <v>EAST</v>
          </cell>
          <cell r="B944">
            <v>12</v>
          </cell>
        </row>
        <row r="945">
          <cell r="A945" t="str">
            <v>EAST</v>
          </cell>
          <cell r="B945">
            <v>10</v>
          </cell>
        </row>
        <row r="946">
          <cell r="A946" t="str">
            <v>EAST</v>
          </cell>
          <cell r="B946">
            <v>6</v>
          </cell>
        </row>
        <row r="947">
          <cell r="A947" t="str">
            <v>EAST</v>
          </cell>
          <cell r="B947">
            <v>4</v>
          </cell>
        </row>
        <row r="948">
          <cell r="A948" t="str">
            <v>EAST</v>
          </cell>
          <cell r="B948">
            <v>1</v>
          </cell>
        </row>
        <row r="949">
          <cell r="A949" t="str">
            <v>EAST</v>
          </cell>
          <cell r="B949">
            <v>366</v>
          </cell>
        </row>
        <row r="950">
          <cell r="A950" t="str">
            <v>EAST</v>
          </cell>
          <cell r="B950">
            <v>337</v>
          </cell>
        </row>
        <row r="951">
          <cell r="A951" t="str">
            <v>EAST</v>
          </cell>
          <cell r="B951">
            <v>247</v>
          </cell>
        </row>
        <row r="952">
          <cell r="A952" t="str">
            <v>EAST</v>
          </cell>
          <cell r="B952">
            <v>25</v>
          </cell>
        </row>
        <row r="953">
          <cell r="A953" t="str">
            <v>EAST</v>
          </cell>
          <cell r="B953">
            <v>24</v>
          </cell>
        </row>
        <row r="954">
          <cell r="A954" t="str">
            <v>EAST</v>
          </cell>
          <cell r="B954">
            <v>20</v>
          </cell>
        </row>
        <row r="955">
          <cell r="A955" t="str">
            <v>EAST</v>
          </cell>
          <cell r="B955">
            <v>18</v>
          </cell>
        </row>
        <row r="956">
          <cell r="A956" t="str">
            <v>EAST</v>
          </cell>
          <cell r="B956">
            <v>12</v>
          </cell>
        </row>
        <row r="957">
          <cell r="A957" t="str">
            <v>EAST</v>
          </cell>
          <cell r="B957">
            <v>12</v>
          </cell>
        </row>
        <row r="958">
          <cell r="A958" t="str">
            <v>EAST</v>
          </cell>
          <cell r="B958">
            <v>10</v>
          </cell>
        </row>
        <row r="959">
          <cell r="A959" t="str">
            <v>EAST</v>
          </cell>
          <cell r="B959">
            <v>9</v>
          </cell>
        </row>
        <row r="960">
          <cell r="A960" t="str">
            <v>EAST</v>
          </cell>
          <cell r="B960">
            <v>6</v>
          </cell>
        </row>
        <row r="961">
          <cell r="A961" t="str">
            <v>EAST</v>
          </cell>
          <cell r="B961">
            <v>5</v>
          </cell>
        </row>
        <row r="962">
          <cell r="A962" t="str">
            <v>EAST</v>
          </cell>
          <cell r="B962">
            <v>4</v>
          </cell>
        </row>
        <row r="963">
          <cell r="A963" t="str">
            <v>EAST</v>
          </cell>
          <cell r="B963">
            <v>3</v>
          </cell>
        </row>
        <row r="964">
          <cell r="A964" t="str">
            <v>EAST</v>
          </cell>
          <cell r="B964">
            <v>13</v>
          </cell>
        </row>
        <row r="965">
          <cell r="A965" t="str">
            <v>EAST</v>
          </cell>
          <cell r="B965">
            <v>1</v>
          </cell>
        </row>
        <row r="966">
          <cell r="A966" t="str">
            <v>EAST</v>
          </cell>
          <cell r="B966">
            <v>3</v>
          </cell>
        </row>
        <row r="967">
          <cell r="A967" t="str">
            <v>EAST</v>
          </cell>
          <cell r="B967">
            <v>4</v>
          </cell>
        </row>
        <row r="968">
          <cell r="A968" t="str">
            <v>EAST</v>
          </cell>
          <cell r="B968">
            <v>9</v>
          </cell>
        </row>
        <row r="969">
          <cell r="A969" t="str">
            <v>EAST</v>
          </cell>
          <cell r="B969">
            <v>13</v>
          </cell>
        </row>
        <row r="970">
          <cell r="A970" t="str">
            <v>EAST</v>
          </cell>
          <cell r="B970">
            <v>20</v>
          </cell>
        </row>
        <row r="971">
          <cell r="A971" t="str">
            <v>EAST</v>
          </cell>
          <cell r="B971">
            <v>25</v>
          </cell>
        </row>
        <row r="972">
          <cell r="A972" t="str">
            <v>EAST</v>
          </cell>
          <cell r="B972">
            <v>366</v>
          </cell>
        </row>
        <row r="973">
          <cell r="A973" t="str">
            <v>EAST</v>
          </cell>
          <cell r="B973">
            <v>337</v>
          </cell>
        </row>
        <row r="974">
          <cell r="A974" t="str">
            <v>EAST</v>
          </cell>
          <cell r="B974">
            <v>247</v>
          </cell>
        </row>
        <row r="975">
          <cell r="A975" t="str">
            <v>EAST</v>
          </cell>
          <cell r="B975">
            <v>24</v>
          </cell>
        </row>
        <row r="976">
          <cell r="A976" t="str">
            <v>EAST</v>
          </cell>
          <cell r="B976">
            <v>18</v>
          </cell>
        </row>
        <row r="977">
          <cell r="A977" t="str">
            <v>EAST</v>
          </cell>
          <cell r="B977">
            <v>12</v>
          </cell>
        </row>
        <row r="978">
          <cell r="A978" t="str">
            <v>EAST</v>
          </cell>
          <cell r="B978">
            <v>12</v>
          </cell>
        </row>
        <row r="979">
          <cell r="A979" t="str">
            <v>EAST</v>
          </cell>
          <cell r="B979">
            <v>10</v>
          </cell>
        </row>
        <row r="980">
          <cell r="A980" t="str">
            <v>EAST</v>
          </cell>
          <cell r="B980">
            <v>6</v>
          </cell>
        </row>
        <row r="981">
          <cell r="A981" t="str">
            <v>EAST</v>
          </cell>
          <cell r="B981">
            <v>5</v>
          </cell>
        </row>
        <row r="982">
          <cell r="A982" t="str">
            <v>EAST</v>
          </cell>
          <cell r="B982">
            <v>1</v>
          </cell>
        </row>
        <row r="983">
          <cell r="A983" t="str">
            <v>EAST</v>
          </cell>
          <cell r="B983">
            <v>366</v>
          </cell>
        </row>
        <row r="984">
          <cell r="A984" t="str">
            <v>EAST</v>
          </cell>
          <cell r="B984">
            <v>247</v>
          </cell>
        </row>
        <row r="985">
          <cell r="A985" t="str">
            <v>EAST</v>
          </cell>
          <cell r="B985">
            <v>25</v>
          </cell>
        </row>
        <row r="986">
          <cell r="A986" t="str">
            <v>EAST</v>
          </cell>
          <cell r="B986">
            <v>24</v>
          </cell>
        </row>
        <row r="987">
          <cell r="A987" t="str">
            <v>EAST</v>
          </cell>
          <cell r="B987">
            <v>20</v>
          </cell>
        </row>
        <row r="988">
          <cell r="A988" t="str">
            <v>EAST</v>
          </cell>
          <cell r="B988">
            <v>18</v>
          </cell>
        </row>
        <row r="989">
          <cell r="A989" t="str">
            <v>EAST</v>
          </cell>
          <cell r="B989">
            <v>13</v>
          </cell>
        </row>
        <row r="990">
          <cell r="A990" t="str">
            <v>EAST</v>
          </cell>
          <cell r="B990">
            <v>12</v>
          </cell>
        </row>
        <row r="991">
          <cell r="A991" t="str">
            <v>EAST</v>
          </cell>
          <cell r="B991">
            <v>12</v>
          </cell>
        </row>
        <row r="992">
          <cell r="A992" t="str">
            <v>EAST</v>
          </cell>
          <cell r="B992">
            <v>10</v>
          </cell>
        </row>
        <row r="993">
          <cell r="A993" t="str">
            <v>EAST</v>
          </cell>
          <cell r="B993">
            <v>6</v>
          </cell>
        </row>
        <row r="994">
          <cell r="A994" t="str">
            <v>EAST</v>
          </cell>
          <cell r="B994">
            <v>3</v>
          </cell>
        </row>
        <row r="995">
          <cell r="A995" t="str">
            <v>EAST</v>
          </cell>
          <cell r="B995">
            <v>5</v>
          </cell>
        </row>
        <row r="996">
          <cell r="A996" t="str">
            <v>EAST</v>
          </cell>
          <cell r="B996">
            <v>4</v>
          </cell>
        </row>
        <row r="997">
          <cell r="A997" t="str">
            <v>EAST</v>
          </cell>
          <cell r="B997">
            <v>1</v>
          </cell>
        </row>
        <row r="998">
          <cell r="A998" t="str">
            <v>EAST</v>
          </cell>
          <cell r="B998">
            <v>366</v>
          </cell>
        </row>
        <row r="999">
          <cell r="A999" t="str">
            <v>EAST</v>
          </cell>
          <cell r="B999">
            <v>247</v>
          </cell>
        </row>
        <row r="1000">
          <cell r="A1000" t="str">
            <v>EAST</v>
          </cell>
          <cell r="B1000">
            <v>25</v>
          </cell>
        </row>
        <row r="1001">
          <cell r="A1001" t="str">
            <v>EAST</v>
          </cell>
          <cell r="B1001">
            <v>24</v>
          </cell>
        </row>
        <row r="1002">
          <cell r="A1002" t="str">
            <v>EAST</v>
          </cell>
          <cell r="B1002">
            <v>20</v>
          </cell>
        </row>
        <row r="1003">
          <cell r="A1003" t="str">
            <v>EAST</v>
          </cell>
          <cell r="B1003">
            <v>18</v>
          </cell>
        </row>
        <row r="1004">
          <cell r="A1004" t="str">
            <v>EAST</v>
          </cell>
          <cell r="B1004">
            <v>13</v>
          </cell>
        </row>
        <row r="1005">
          <cell r="A1005" t="str">
            <v>EAST</v>
          </cell>
          <cell r="B1005">
            <v>3</v>
          </cell>
        </row>
        <row r="1006">
          <cell r="A1006" t="str">
            <v>EAST</v>
          </cell>
          <cell r="B1006">
            <v>5</v>
          </cell>
        </row>
        <row r="1007">
          <cell r="A1007" t="str">
            <v>EAST</v>
          </cell>
          <cell r="B1007">
            <v>10</v>
          </cell>
        </row>
        <row r="1008">
          <cell r="A1008" t="str">
            <v>EAST</v>
          </cell>
          <cell r="B1008">
            <v>12</v>
          </cell>
        </row>
        <row r="1009">
          <cell r="A1009" t="str">
            <v>EAST</v>
          </cell>
          <cell r="B1009">
            <v>12</v>
          </cell>
        </row>
        <row r="1010">
          <cell r="A1010" t="str">
            <v>EAST</v>
          </cell>
          <cell r="B1010">
            <v>6</v>
          </cell>
        </row>
        <row r="1011">
          <cell r="A1011" t="str">
            <v>EAST</v>
          </cell>
          <cell r="B1011">
            <v>4</v>
          </cell>
        </row>
        <row r="1012">
          <cell r="A1012" t="str">
            <v>EAST</v>
          </cell>
          <cell r="B1012">
            <v>1</v>
          </cell>
        </row>
        <row r="1013">
          <cell r="A1013" t="str">
            <v>EAST</v>
          </cell>
          <cell r="B1013">
            <v>366</v>
          </cell>
        </row>
        <row r="1014">
          <cell r="A1014" t="str">
            <v>EAST</v>
          </cell>
          <cell r="B1014">
            <v>247</v>
          </cell>
        </row>
        <row r="1015">
          <cell r="A1015" t="str">
            <v>EAST</v>
          </cell>
          <cell r="B1015">
            <v>25</v>
          </cell>
        </row>
        <row r="1016">
          <cell r="A1016" t="str">
            <v>EAST</v>
          </cell>
          <cell r="B1016">
            <v>24</v>
          </cell>
        </row>
        <row r="1017">
          <cell r="A1017" t="str">
            <v>EAST</v>
          </cell>
          <cell r="B1017">
            <v>20</v>
          </cell>
        </row>
        <row r="1018">
          <cell r="A1018" t="str">
            <v>EAST</v>
          </cell>
          <cell r="B1018">
            <v>18</v>
          </cell>
        </row>
        <row r="1019">
          <cell r="A1019" t="str">
            <v>EAST</v>
          </cell>
          <cell r="B1019">
            <v>13</v>
          </cell>
        </row>
        <row r="1020">
          <cell r="A1020" t="str">
            <v>EAST</v>
          </cell>
          <cell r="B1020">
            <v>12</v>
          </cell>
        </row>
        <row r="1021">
          <cell r="A1021" t="str">
            <v>EAST</v>
          </cell>
          <cell r="B1021">
            <v>12</v>
          </cell>
        </row>
        <row r="1022">
          <cell r="A1022" t="str">
            <v>EAST</v>
          </cell>
          <cell r="B1022">
            <v>10</v>
          </cell>
        </row>
        <row r="1023">
          <cell r="A1023" t="str">
            <v>EAST</v>
          </cell>
          <cell r="B1023">
            <v>6</v>
          </cell>
        </row>
        <row r="1024">
          <cell r="A1024" t="str">
            <v>EAST</v>
          </cell>
          <cell r="B1024">
            <v>5</v>
          </cell>
        </row>
        <row r="1025">
          <cell r="A1025" t="str">
            <v>EAST</v>
          </cell>
          <cell r="B1025">
            <v>4</v>
          </cell>
        </row>
        <row r="1026">
          <cell r="A1026" t="str">
            <v>EAST</v>
          </cell>
          <cell r="B1026">
            <v>3</v>
          </cell>
        </row>
        <row r="1027">
          <cell r="A1027" t="str">
            <v>EAST</v>
          </cell>
          <cell r="B1027">
            <v>1</v>
          </cell>
        </row>
        <row r="1028">
          <cell r="A1028" t="str">
            <v>EAST</v>
          </cell>
          <cell r="B1028">
            <v>366</v>
          </cell>
        </row>
        <row r="1029">
          <cell r="A1029" t="str">
            <v>EAST</v>
          </cell>
          <cell r="B1029">
            <v>247</v>
          </cell>
        </row>
        <row r="1030">
          <cell r="A1030" t="str">
            <v>EAST</v>
          </cell>
          <cell r="B1030">
            <v>25</v>
          </cell>
        </row>
        <row r="1031">
          <cell r="A1031" t="str">
            <v>EAST</v>
          </cell>
          <cell r="B1031">
            <v>24</v>
          </cell>
        </row>
        <row r="1032">
          <cell r="A1032" t="str">
            <v>EAST</v>
          </cell>
          <cell r="B1032">
            <v>20</v>
          </cell>
        </row>
        <row r="1033">
          <cell r="A1033" t="str">
            <v>EAST</v>
          </cell>
          <cell r="B1033">
            <v>18</v>
          </cell>
        </row>
        <row r="1034">
          <cell r="A1034" t="str">
            <v>EAST</v>
          </cell>
          <cell r="B1034">
            <v>13</v>
          </cell>
        </row>
        <row r="1035">
          <cell r="A1035" t="str">
            <v>EAST</v>
          </cell>
          <cell r="B1035">
            <v>3</v>
          </cell>
        </row>
        <row r="1036">
          <cell r="A1036" t="str">
            <v>EAST</v>
          </cell>
          <cell r="B1036">
            <v>4</v>
          </cell>
        </row>
        <row r="1037">
          <cell r="A1037" t="str">
            <v>EAST</v>
          </cell>
          <cell r="B1037">
            <v>10</v>
          </cell>
        </row>
        <row r="1038">
          <cell r="A1038" t="str">
            <v>EAST</v>
          </cell>
          <cell r="B1038">
            <v>12</v>
          </cell>
        </row>
        <row r="1039">
          <cell r="A1039" t="str">
            <v>EAST</v>
          </cell>
          <cell r="B1039">
            <v>12</v>
          </cell>
        </row>
        <row r="1040">
          <cell r="A1040" t="str">
            <v>EAST</v>
          </cell>
          <cell r="B1040">
            <v>6</v>
          </cell>
        </row>
        <row r="1041">
          <cell r="A1041" t="str">
            <v>EAST</v>
          </cell>
          <cell r="B1041">
            <v>5</v>
          </cell>
        </row>
        <row r="1042">
          <cell r="A1042" t="str">
            <v>EAST</v>
          </cell>
          <cell r="B1042">
            <v>1</v>
          </cell>
        </row>
        <row r="1043">
          <cell r="A1043" t="str">
            <v>EAST</v>
          </cell>
          <cell r="B1043">
            <v>366</v>
          </cell>
        </row>
        <row r="1044">
          <cell r="A1044" t="str">
            <v>EAST</v>
          </cell>
          <cell r="B1044">
            <v>247</v>
          </cell>
        </row>
        <row r="1045">
          <cell r="A1045" t="str">
            <v>EAST</v>
          </cell>
          <cell r="B1045">
            <v>25</v>
          </cell>
        </row>
        <row r="1046">
          <cell r="A1046" t="str">
            <v>EAST</v>
          </cell>
          <cell r="B1046">
            <v>24</v>
          </cell>
        </row>
        <row r="1047">
          <cell r="A1047" t="str">
            <v>EAST</v>
          </cell>
          <cell r="B1047">
            <v>20</v>
          </cell>
        </row>
        <row r="1048">
          <cell r="A1048" t="str">
            <v>EAST</v>
          </cell>
          <cell r="B1048">
            <v>19</v>
          </cell>
        </row>
        <row r="1049">
          <cell r="A1049" t="str">
            <v>EAST</v>
          </cell>
          <cell r="B1049">
            <v>18</v>
          </cell>
        </row>
        <row r="1050">
          <cell r="A1050" t="str">
            <v>EAST</v>
          </cell>
          <cell r="B1050">
            <v>13</v>
          </cell>
        </row>
        <row r="1051">
          <cell r="A1051" t="str">
            <v>EAST</v>
          </cell>
          <cell r="B1051">
            <v>12</v>
          </cell>
        </row>
        <row r="1052">
          <cell r="A1052" t="str">
            <v>EAST</v>
          </cell>
          <cell r="B1052">
            <v>12</v>
          </cell>
        </row>
        <row r="1053">
          <cell r="A1053" t="str">
            <v>EAST</v>
          </cell>
          <cell r="B1053">
            <v>10</v>
          </cell>
        </row>
        <row r="1054">
          <cell r="A1054" t="str">
            <v>EAST</v>
          </cell>
          <cell r="B1054">
            <v>6</v>
          </cell>
        </row>
        <row r="1055">
          <cell r="A1055" t="str">
            <v>EAST</v>
          </cell>
          <cell r="B1055">
            <v>3</v>
          </cell>
        </row>
        <row r="1056">
          <cell r="A1056" t="str">
            <v>EAST</v>
          </cell>
          <cell r="B1056">
            <v>5</v>
          </cell>
        </row>
        <row r="1057">
          <cell r="A1057" t="str">
            <v>EAST</v>
          </cell>
          <cell r="B1057">
            <v>4</v>
          </cell>
        </row>
        <row r="1058">
          <cell r="A1058" t="str">
            <v>EAST</v>
          </cell>
          <cell r="B1058">
            <v>1</v>
          </cell>
        </row>
        <row r="1059">
          <cell r="A1059" t="str">
            <v>EAST</v>
          </cell>
          <cell r="B1059">
            <v>366</v>
          </cell>
        </row>
        <row r="1060">
          <cell r="A1060" t="str">
            <v>EAST</v>
          </cell>
          <cell r="B1060">
            <v>247</v>
          </cell>
        </row>
        <row r="1061">
          <cell r="A1061" t="str">
            <v>EAST</v>
          </cell>
          <cell r="B1061">
            <v>25</v>
          </cell>
        </row>
        <row r="1062">
          <cell r="A1062" t="str">
            <v>EAST</v>
          </cell>
          <cell r="B1062">
            <v>24</v>
          </cell>
        </row>
        <row r="1063">
          <cell r="A1063" t="str">
            <v>EAST</v>
          </cell>
          <cell r="B1063">
            <v>20</v>
          </cell>
        </row>
        <row r="1064">
          <cell r="A1064" t="str">
            <v>EAST</v>
          </cell>
          <cell r="B1064">
            <v>19</v>
          </cell>
        </row>
        <row r="1065">
          <cell r="A1065" t="str">
            <v>EAST</v>
          </cell>
          <cell r="B1065">
            <v>18</v>
          </cell>
        </row>
        <row r="1066">
          <cell r="A1066" t="str">
            <v>EAST</v>
          </cell>
          <cell r="B1066">
            <v>13</v>
          </cell>
        </row>
        <row r="1067">
          <cell r="A1067" t="str">
            <v>EAST</v>
          </cell>
          <cell r="B1067">
            <v>3</v>
          </cell>
        </row>
        <row r="1068">
          <cell r="A1068" t="str">
            <v>EAST</v>
          </cell>
          <cell r="B1068">
            <v>5</v>
          </cell>
        </row>
        <row r="1069">
          <cell r="A1069" t="str">
            <v>EAST</v>
          </cell>
          <cell r="B1069">
            <v>10</v>
          </cell>
        </row>
        <row r="1070">
          <cell r="A1070" t="str">
            <v>EAST</v>
          </cell>
          <cell r="B1070">
            <v>12</v>
          </cell>
        </row>
        <row r="1071">
          <cell r="A1071" t="str">
            <v>EAST</v>
          </cell>
          <cell r="B1071">
            <v>12</v>
          </cell>
        </row>
        <row r="1072">
          <cell r="A1072" t="str">
            <v>EAST</v>
          </cell>
          <cell r="B1072">
            <v>6</v>
          </cell>
        </row>
        <row r="1073">
          <cell r="A1073" t="str">
            <v>EAST</v>
          </cell>
          <cell r="B1073">
            <v>4</v>
          </cell>
        </row>
        <row r="1074">
          <cell r="A1074" t="str">
            <v>EAST</v>
          </cell>
          <cell r="B1074">
            <v>1</v>
          </cell>
        </row>
        <row r="1075">
          <cell r="A1075" t="str">
            <v>EAST</v>
          </cell>
          <cell r="B1075">
            <v>366</v>
          </cell>
        </row>
        <row r="1076">
          <cell r="A1076" t="str">
            <v>EAST</v>
          </cell>
          <cell r="B1076">
            <v>247</v>
          </cell>
        </row>
        <row r="1077">
          <cell r="A1077" t="str">
            <v>EAST</v>
          </cell>
          <cell r="B1077">
            <v>25</v>
          </cell>
        </row>
        <row r="1078">
          <cell r="A1078" t="str">
            <v>EAST</v>
          </cell>
          <cell r="B1078">
            <v>24</v>
          </cell>
        </row>
        <row r="1079">
          <cell r="A1079" t="str">
            <v>EAST</v>
          </cell>
          <cell r="B1079">
            <v>20</v>
          </cell>
        </row>
        <row r="1080">
          <cell r="A1080" t="str">
            <v>EAST</v>
          </cell>
          <cell r="B1080">
            <v>19</v>
          </cell>
        </row>
        <row r="1081">
          <cell r="A1081" t="str">
            <v>EAST</v>
          </cell>
          <cell r="B1081">
            <v>18</v>
          </cell>
        </row>
        <row r="1082">
          <cell r="A1082" t="str">
            <v>EAST</v>
          </cell>
          <cell r="B1082">
            <v>16</v>
          </cell>
        </row>
        <row r="1083">
          <cell r="A1083" t="str">
            <v>EAST</v>
          </cell>
          <cell r="B1083">
            <v>13</v>
          </cell>
        </row>
        <row r="1084">
          <cell r="A1084" t="str">
            <v>EAST</v>
          </cell>
          <cell r="B1084">
            <v>12</v>
          </cell>
        </row>
        <row r="1085">
          <cell r="A1085" t="str">
            <v>EAST</v>
          </cell>
          <cell r="B1085">
            <v>12</v>
          </cell>
        </row>
        <row r="1086">
          <cell r="A1086" t="str">
            <v>EAST</v>
          </cell>
          <cell r="B1086">
            <v>10</v>
          </cell>
        </row>
        <row r="1087">
          <cell r="A1087" t="str">
            <v>EAST</v>
          </cell>
          <cell r="B1087">
            <v>6</v>
          </cell>
        </row>
        <row r="1088">
          <cell r="A1088" t="str">
            <v>EAST</v>
          </cell>
          <cell r="B1088">
            <v>5</v>
          </cell>
        </row>
        <row r="1089">
          <cell r="A1089" t="str">
            <v>EAST</v>
          </cell>
          <cell r="B1089">
            <v>4</v>
          </cell>
        </row>
        <row r="1090">
          <cell r="A1090" t="str">
            <v>EAST</v>
          </cell>
          <cell r="B1090">
            <v>3</v>
          </cell>
        </row>
        <row r="1091">
          <cell r="A1091" t="str">
            <v>EAST</v>
          </cell>
          <cell r="B1091">
            <v>1</v>
          </cell>
        </row>
        <row r="1092">
          <cell r="A1092" t="str">
            <v>EAST</v>
          </cell>
          <cell r="B1092">
            <v>366</v>
          </cell>
        </row>
        <row r="1093">
          <cell r="A1093" t="str">
            <v>EAST</v>
          </cell>
          <cell r="B1093">
            <v>247</v>
          </cell>
        </row>
        <row r="1094">
          <cell r="A1094" t="str">
            <v>EAST</v>
          </cell>
          <cell r="B1094">
            <v>25</v>
          </cell>
        </row>
        <row r="1095">
          <cell r="A1095" t="str">
            <v>EAST</v>
          </cell>
          <cell r="B1095">
            <v>24</v>
          </cell>
        </row>
        <row r="1096">
          <cell r="A1096" t="str">
            <v>EAST</v>
          </cell>
          <cell r="B1096">
            <v>20</v>
          </cell>
        </row>
        <row r="1097">
          <cell r="A1097" t="str">
            <v>EAST</v>
          </cell>
          <cell r="B1097">
            <v>19</v>
          </cell>
        </row>
        <row r="1098">
          <cell r="A1098" t="str">
            <v>EAST</v>
          </cell>
          <cell r="B1098">
            <v>18</v>
          </cell>
        </row>
        <row r="1099">
          <cell r="A1099" t="str">
            <v>EAST</v>
          </cell>
          <cell r="B1099">
            <v>16</v>
          </cell>
        </row>
        <row r="1100">
          <cell r="A1100" t="str">
            <v>EAST</v>
          </cell>
          <cell r="B1100">
            <v>13</v>
          </cell>
        </row>
        <row r="1101">
          <cell r="A1101" t="str">
            <v>EAST</v>
          </cell>
          <cell r="B1101">
            <v>3</v>
          </cell>
        </row>
        <row r="1102">
          <cell r="A1102" t="str">
            <v>EAST</v>
          </cell>
          <cell r="B1102">
            <v>4</v>
          </cell>
        </row>
        <row r="1103">
          <cell r="A1103" t="str">
            <v>EAST</v>
          </cell>
          <cell r="B1103">
            <v>10</v>
          </cell>
        </row>
        <row r="1104">
          <cell r="A1104" t="str">
            <v>EAST</v>
          </cell>
          <cell r="B1104">
            <v>12</v>
          </cell>
        </row>
        <row r="1105">
          <cell r="A1105" t="str">
            <v>EAST</v>
          </cell>
          <cell r="B1105">
            <v>12</v>
          </cell>
        </row>
        <row r="1106">
          <cell r="A1106" t="str">
            <v>EAST</v>
          </cell>
          <cell r="B1106">
            <v>6</v>
          </cell>
        </row>
        <row r="1107">
          <cell r="A1107" t="str">
            <v>EAST</v>
          </cell>
          <cell r="B1107">
            <v>5</v>
          </cell>
        </row>
        <row r="1108">
          <cell r="A1108" t="str">
            <v>EAST</v>
          </cell>
          <cell r="B1108">
            <v>1</v>
          </cell>
        </row>
        <row r="1109">
          <cell r="A1109" t="str">
            <v>EAST</v>
          </cell>
          <cell r="B1109">
            <v>366</v>
          </cell>
        </row>
        <row r="1110">
          <cell r="A1110" t="str">
            <v>EAST</v>
          </cell>
          <cell r="B1110">
            <v>247</v>
          </cell>
        </row>
        <row r="1111">
          <cell r="A1111" t="str">
            <v>EAST</v>
          </cell>
          <cell r="B1111">
            <v>25</v>
          </cell>
        </row>
        <row r="1112">
          <cell r="A1112" t="str">
            <v>EAST</v>
          </cell>
          <cell r="B1112">
            <v>24</v>
          </cell>
        </row>
        <row r="1113">
          <cell r="A1113" t="str">
            <v>EAST</v>
          </cell>
          <cell r="B1113">
            <v>20</v>
          </cell>
        </row>
        <row r="1114">
          <cell r="A1114" t="str">
            <v>EAST</v>
          </cell>
          <cell r="B1114">
            <v>19</v>
          </cell>
        </row>
        <row r="1115">
          <cell r="A1115" t="str">
            <v>EAST</v>
          </cell>
          <cell r="B1115">
            <v>18</v>
          </cell>
        </row>
        <row r="1116">
          <cell r="A1116" t="str">
            <v>EAST</v>
          </cell>
          <cell r="B1116">
            <v>13</v>
          </cell>
        </row>
        <row r="1117">
          <cell r="A1117" t="str">
            <v>EAST</v>
          </cell>
          <cell r="B1117">
            <v>12</v>
          </cell>
        </row>
        <row r="1118">
          <cell r="A1118" t="str">
            <v>EAST</v>
          </cell>
          <cell r="B1118">
            <v>12</v>
          </cell>
        </row>
        <row r="1119">
          <cell r="A1119" t="str">
            <v>EAST</v>
          </cell>
          <cell r="B1119">
            <v>10</v>
          </cell>
        </row>
        <row r="1120">
          <cell r="A1120" t="str">
            <v>EAST</v>
          </cell>
          <cell r="B1120">
            <v>6</v>
          </cell>
        </row>
        <row r="1121">
          <cell r="A1121" t="str">
            <v>EAST</v>
          </cell>
          <cell r="B1121">
            <v>3</v>
          </cell>
        </row>
        <row r="1122">
          <cell r="A1122" t="str">
            <v>EAST</v>
          </cell>
          <cell r="B1122">
            <v>5</v>
          </cell>
        </row>
        <row r="1123">
          <cell r="A1123" t="str">
            <v>EAST</v>
          </cell>
          <cell r="B1123">
            <v>4</v>
          </cell>
        </row>
        <row r="1124">
          <cell r="A1124" t="str">
            <v>EAST</v>
          </cell>
          <cell r="B1124">
            <v>1</v>
          </cell>
        </row>
        <row r="1125">
          <cell r="A1125" t="str">
            <v>EAST</v>
          </cell>
          <cell r="B1125">
            <v>366</v>
          </cell>
        </row>
        <row r="1126">
          <cell r="A1126" t="str">
            <v>EAST</v>
          </cell>
          <cell r="B1126">
            <v>247</v>
          </cell>
        </row>
        <row r="1127">
          <cell r="A1127" t="str">
            <v>EAST</v>
          </cell>
          <cell r="B1127">
            <v>25</v>
          </cell>
        </row>
        <row r="1128">
          <cell r="A1128" t="str">
            <v>EAST</v>
          </cell>
          <cell r="B1128">
            <v>24</v>
          </cell>
        </row>
        <row r="1129">
          <cell r="A1129" t="str">
            <v>EAST</v>
          </cell>
          <cell r="B1129">
            <v>20</v>
          </cell>
        </row>
        <row r="1130">
          <cell r="A1130" t="str">
            <v>EAST</v>
          </cell>
          <cell r="B1130">
            <v>19</v>
          </cell>
        </row>
        <row r="1131">
          <cell r="A1131" t="str">
            <v>EAST</v>
          </cell>
          <cell r="B1131">
            <v>18</v>
          </cell>
        </row>
        <row r="1132">
          <cell r="A1132" t="str">
            <v>EAST</v>
          </cell>
          <cell r="B1132">
            <v>13</v>
          </cell>
        </row>
        <row r="1133">
          <cell r="A1133" t="str">
            <v>EAST</v>
          </cell>
          <cell r="B1133">
            <v>3</v>
          </cell>
        </row>
        <row r="1134">
          <cell r="A1134" t="str">
            <v>EAST</v>
          </cell>
          <cell r="B1134">
            <v>5</v>
          </cell>
        </row>
        <row r="1135">
          <cell r="A1135" t="str">
            <v>EAST</v>
          </cell>
          <cell r="B1135">
            <v>10</v>
          </cell>
        </row>
        <row r="1136">
          <cell r="A1136" t="str">
            <v>EAST</v>
          </cell>
          <cell r="B1136">
            <v>12</v>
          </cell>
        </row>
        <row r="1137">
          <cell r="A1137" t="str">
            <v>EAST</v>
          </cell>
          <cell r="B1137">
            <v>12</v>
          </cell>
        </row>
        <row r="1138">
          <cell r="A1138" t="str">
            <v>EAST</v>
          </cell>
          <cell r="B1138">
            <v>6</v>
          </cell>
        </row>
        <row r="1139">
          <cell r="A1139" t="str">
            <v>EAST</v>
          </cell>
          <cell r="B1139">
            <v>4</v>
          </cell>
        </row>
        <row r="1140">
          <cell r="A1140" t="str">
            <v>EAST</v>
          </cell>
          <cell r="B1140">
            <v>1</v>
          </cell>
        </row>
        <row r="1141">
          <cell r="A1141" t="str">
            <v>EAST</v>
          </cell>
          <cell r="B1141">
            <v>366</v>
          </cell>
        </row>
        <row r="1142">
          <cell r="A1142" t="str">
            <v>EAST</v>
          </cell>
          <cell r="B1142">
            <v>247</v>
          </cell>
        </row>
        <row r="1143">
          <cell r="A1143" t="str">
            <v>EAST</v>
          </cell>
          <cell r="B1143">
            <v>25</v>
          </cell>
        </row>
        <row r="1144">
          <cell r="A1144" t="str">
            <v>EAST</v>
          </cell>
          <cell r="B1144">
            <v>24</v>
          </cell>
        </row>
        <row r="1145">
          <cell r="A1145" t="str">
            <v>EAST</v>
          </cell>
          <cell r="B1145">
            <v>20</v>
          </cell>
        </row>
        <row r="1146">
          <cell r="A1146" t="str">
            <v>EAST</v>
          </cell>
          <cell r="B1146">
            <v>18</v>
          </cell>
        </row>
        <row r="1147">
          <cell r="A1147" t="str">
            <v>EAST</v>
          </cell>
          <cell r="B1147">
            <v>13</v>
          </cell>
        </row>
        <row r="1148">
          <cell r="A1148" t="str">
            <v>EAST</v>
          </cell>
          <cell r="B1148">
            <v>12</v>
          </cell>
        </row>
        <row r="1149">
          <cell r="A1149" t="str">
            <v>EAST</v>
          </cell>
          <cell r="B1149">
            <v>12</v>
          </cell>
        </row>
        <row r="1150">
          <cell r="A1150" t="str">
            <v>EAST</v>
          </cell>
          <cell r="B1150">
            <v>10</v>
          </cell>
        </row>
        <row r="1151">
          <cell r="A1151" t="str">
            <v>EAST</v>
          </cell>
          <cell r="B1151">
            <v>6</v>
          </cell>
        </row>
        <row r="1152">
          <cell r="A1152" t="str">
            <v>EAST</v>
          </cell>
          <cell r="B1152">
            <v>5</v>
          </cell>
        </row>
        <row r="1153">
          <cell r="A1153" t="str">
            <v>EAST</v>
          </cell>
          <cell r="B1153">
            <v>4</v>
          </cell>
        </row>
        <row r="1154">
          <cell r="A1154" t="str">
            <v>EAST</v>
          </cell>
          <cell r="B1154">
            <v>3</v>
          </cell>
        </row>
        <row r="1155">
          <cell r="A1155" t="str">
            <v>EAST</v>
          </cell>
          <cell r="B1155">
            <v>1</v>
          </cell>
        </row>
        <row r="1156">
          <cell r="A1156" t="str">
            <v>EAST</v>
          </cell>
          <cell r="B1156">
            <v>366</v>
          </cell>
        </row>
        <row r="1157">
          <cell r="A1157" t="str">
            <v>EAST</v>
          </cell>
          <cell r="B1157">
            <v>247</v>
          </cell>
        </row>
        <row r="1158">
          <cell r="A1158" t="str">
            <v>EAST</v>
          </cell>
          <cell r="B1158">
            <v>25</v>
          </cell>
        </row>
        <row r="1159">
          <cell r="A1159" t="str">
            <v>EAST</v>
          </cell>
          <cell r="B1159">
            <v>24</v>
          </cell>
        </row>
        <row r="1160">
          <cell r="A1160" t="str">
            <v>EAST</v>
          </cell>
          <cell r="B1160">
            <v>20</v>
          </cell>
        </row>
        <row r="1161">
          <cell r="A1161" t="str">
            <v>EAST</v>
          </cell>
          <cell r="B1161">
            <v>18</v>
          </cell>
        </row>
        <row r="1162">
          <cell r="A1162" t="str">
            <v>EAST</v>
          </cell>
          <cell r="B1162">
            <v>13</v>
          </cell>
        </row>
        <row r="1163">
          <cell r="A1163" t="str">
            <v>EAST</v>
          </cell>
          <cell r="B1163">
            <v>3</v>
          </cell>
        </row>
        <row r="1164">
          <cell r="A1164" t="str">
            <v>EAST</v>
          </cell>
          <cell r="B1164">
            <v>4</v>
          </cell>
        </row>
        <row r="1165">
          <cell r="A1165" t="str">
            <v>EAST</v>
          </cell>
          <cell r="B1165">
            <v>10</v>
          </cell>
        </row>
        <row r="1166">
          <cell r="A1166" t="str">
            <v>EAST</v>
          </cell>
          <cell r="B1166">
            <v>12</v>
          </cell>
        </row>
        <row r="1167">
          <cell r="A1167" t="str">
            <v>EAST</v>
          </cell>
          <cell r="B1167">
            <v>12</v>
          </cell>
        </row>
        <row r="1168">
          <cell r="A1168" t="str">
            <v>EAST</v>
          </cell>
          <cell r="B1168">
            <v>6</v>
          </cell>
        </row>
        <row r="1169">
          <cell r="A1169" t="str">
            <v>EAST</v>
          </cell>
          <cell r="B1169">
            <v>5</v>
          </cell>
        </row>
        <row r="1170">
          <cell r="A1170" t="str">
            <v>EAST</v>
          </cell>
          <cell r="B1170">
            <v>1</v>
          </cell>
        </row>
        <row r="1171">
          <cell r="A1171" t="str">
            <v>EAST</v>
          </cell>
          <cell r="B1171">
            <v>366</v>
          </cell>
        </row>
        <row r="1172">
          <cell r="A1172" t="str">
            <v>EAST</v>
          </cell>
          <cell r="B1172">
            <v>25</v>
          </cell>
        </row>
        <row r="1173">
          <cell r="A1173" t="str">
            <v>EAST</v>
          </cell>
          <cell r="B1173">
            <v>24</v>
          </cell>
        </row>
        <row r="1174">
          <cell r="A1174" t="str">
            <v>EAST</v>
          </cell>
          <cell r="B1174">
            <v>20</v>
          </cell>
        </row>
        <row r="1175">
          <cell r="A1175" t="str">
            <v>EAST</v>
          </cell>
          <cell r="B1175">
            <v>18</v>
          </cell>
        </row>
        <row r="1176">
          <cell r="A1176" t="str">
            <v>EAST</v>
          </cell>
          <cell r="B1176">
            <v>12</v>
          </cell>
        </row>
        <row r="1177">
          <cell r="A1177" t="str">
            <v>EAST</v>
          </cell>
          <cell r="B1177">
            <v>12</v>
          </cell>
        </row>
        <row r="1178">
          <cell r="A1178" t="str">
            <v>EAST</v>
          </cell>
          <cell r="B1178">
            <v>10</v>
          </cell>
        </row>
        <row r="1179">
          <cell r="A1179" t="str">
            <v>EAST</v>
          </cell>
          <cell r="B1179">
            <v>6</v>
          </cell>
        </row>
        <row r="1180">
          <cell r="A1180" t="str">
            <v>EAST</v>
          </cell>
          <cell r="B1180">
            <v>3</v>
          </cell>
        </row>
        <row r="1181">
          <cell r="A1181" t="str">
            <v>EAST</v>
          </cell>
          <cell r="B1181">
            <v>5</v>
          </cell>
        </row>
        <row r="1182">
          <cell r="A1182" t="str">
            <v>EAST</v>
          </cell>
          <cell r="B1182">
            <v>4</v>
          </cell>
        </row>
        <row r="1183">
          <cell r="A1183" t="str">
            <v>EAST</v>
          </cell>
          <cell r="B1183">
            <v>1</v>
          </cell>
        </row>
        <row r="1184">
          <cell r="A1184" t="str">
            <v>EAST</v>
          </cell>
          <cell r="B1184">
            <v>366</v>
          </cell>
        </row>
        <row r="1185">
          <cell r="A1185" t="str">
            <v>EAST</v>
          </cell>
          <cell r="B1185">
            <v>25</v>
          </cell>
        </row>
        <row r="1186">
          <cell r="A1186" t="str">
            <v>EAST</v>
          </cell>
          <cell r="B1186">
            <v>24</v>
          </cell>
        </row>
        <row r="1187">
          <cell r="A1187" t="str">
            <v>EAST</v>
          </cell>
          <cell r="B1187">
            <v>20</v>
          </cell>
        </row>
        <row r="1188">
          <cell r="A1188" t="str">
            <v>EAST</v>
          </cell>
          <cell r="B1188">
            <v>18</v>
          </cell>
        </row>
        <row r="1189">
          <cell r="A1189" t="str">
            <v>EAST</v>
          </cell>
          <cell r="B1189">
            <v>3</v>
          </cell>
        </row>
        <row r="1190">
          <cell r="A1190" t="str">
            <v>EAST</v>
          </cell>
          <cell r="B1190">
            <v>5</v>
          </cell>
        </row>
        <row r="1191">
          <cell r="A1191" t="str">
            <v>EAST</v>
          </cell>
          <cell r="B1191">
            <v>10</v>
          </cell>
        </row>
        <row r="1192">
          <cell r="A1192" t="str">
            <v>EAST</v>
          </cell>
          <cell r="B1192">
            <v>12</v>
          </cell>
        </row>
        <row r="1193">
          <cell r="A1193" t="str">
            <v>EAST</v>
          </cell>
          <cell r="B1193">
            <v>12</v>
          </cell>
        </row>
        <row r="1194">
          <cell r="A1194" t="str">
            <v>EAST</v>
          </cell>
          <cell r="B1194">
            <v>6</v>
          </cell>
        </row>
        <row r="1195">
          <cell r="A1195" t="str">
            <v>EAST</v>
          </cell>
          <cell r="B1195">
            <v>4</v>
          </cell>
        </row>
        <row r="1196">
          <cell r="A1196" t="str">
            <v>EAST</v>
          </cell>
          <cell r="B1196">
            <v>1</v>
          </cell>
        </row>
        <row r="1197">
          <cell r="A1197" t="str">
            <v>EAST</v>
          </cell>
          <cell r="B1197">
            <v>366</v>
          </cell>
        </row>
        <row r="1198">
          <cell r="A1198" t="str">
            <v>EAST</v>
          </cell>
          <cell r="B1198">
            <v>25</v>
          </cell>
        </row>
        <row r="1199">
          <cell r="A1199" t="str">
            <v>EAST</v>
          </cell>
          <cell r="B1199">
            <v>24</v>
          </cell>
        </row>
        <row r="1200">
          <cell r="A1200" t="str">
            <v>EAST</v>
          </cell>
          <cell r="B1200">
            <v>20</v>
          </cell>
        </row>
        <row r="1201">
          <cell r="A1201" t="str">
            <v>EAST</v>
          </cell>
          <cell r="B1201">
            <v>18</v>
          </cell>
        </row>
        <row r="1202">
          <cell r="A1202" t="str">
            <v>EAST</v>
          </cell>
          <cell r="B1202">
            <v>12</v>
          </cell>
        </row>
        <row r="1203">
          <cell r="A1203" t="str">
            <v>EAST</v>
          </cell>
          <cell r="B1203">
            <v>12</v>
          </cell>
        </row>
        <row r="1204">
          <cell r="A1204" t="str">
            <v>EAST</v>
          </cell>
          <cell r="B1204">
            <v>10</v>
          </cell>
        </row>
        <row r="1205">
          <cell r="A1205" t="str">
            <v>EAST</v>
          </cell>
          <cell r="B1205">
            <v>6</v>
          </cell>
        </row>
        <row r="1206">
          <cell r="A1206" t="str">
            <v>EAST</v>
          </cell>
          <cell r="B1206">
            <v>5</v>
          </cell>
        </row>
        <row r="1207">
          <cell r="A1207" t="str">
            <v>EAST</v>
          </cell>
          <cell r="B1207">
            <v>4</v>
          </cell>
        </row>
        <row r="1208">
          <cell r="A1208" t="str">
            <v>EAST</v>
          </cell>
          <cell r="B1208">
            <v>3</v>
          </cell>
        </row>
        <row r="1209">
          <cell r="A1209" t="str">
            <v>EAST</v>
          </cell>
          <cell r="B1209">
            <v>1</v>
          </cell>
        </row>
        <row r="1210">
          <cell r="A1210" t="str">
            <v>EAST</v>
          </cell>
          <cell r="B1210">
            <v>366</v>
          </cell>
        </row>
        <row r="1211">
          <cell r="A1211" t="str">
            <v>EAST</v>
          </cell>
          <cell r="B1211">
            <v>25</v>
          </cell>
        </row>
        <row r="1212">
          <cell r="A1212" t="str">
            <v>EAST</v>
          </cell>
          <cell r="B1212">
            <v>24</v>
          </cell>
        </row>
        <row r="1213">
          <cell r="A1213" t="str">
            <v>EAST</v>
          </cell>
          <cell r="B1213">
            <v>20</v>
          </cell>
        </row>
        <row r="1214">
          <cell r="A1214" t="str">
            <v>EAST</v>
          </cell>
          <cell r="B1214">
            <v>18</v>
          </cell>
        </row>
        <row r="1215">
          <cell r="A1215" t="str">
            <v>EAST</v>
          </cell>
          <cell r="B1215">
            <v>3</v>
          </cell>
        </row>
        <row r="1216">
          <cell r="A1216" t="str">
            <v>EAST</v>
          </cell>
          <cell r="B1216">
            <v>4</v>
          </cell>
        </row>
        <row r="1217">
          <cell r="A1217" t="str">
            <v>EAST</v>
          </cell>
          <cell r="B1217">
            <v>10</v>
          </cell>
        </row>
        <row r="1218">
          <cell r="A1218" t="str">
            <v>EAST</v>
          </cell>
          <cell r="B1218">
            <v>12</v>
          </cell>
        </row>
        <row r="1219">
          <cell r="A1219" t="str">
            <v>EAST</v>
          </cell>
          <cell r="B1219">
            <v>12</v>
          </cell>
        </row>
        <row r="1220">
          <cell r="A1220" t="str">
            <v>EAST</v>
          </cell>
          <cell r="B1220">
            <v>6</v>
          </cell>
        </row>
        <row r="1221">
          <cell r="A1221" t="str">
            <v>EAST</v>
          </cell>
          <cell r="B1221">
            <v>5</v>
          </cell>
        </row>
        <row r="1222">
          <cell r="A1222" t="str">
            <v>EAST</v>
          </cell>
          <cell r="B1222">
            <v>1</v>
          </cell>
        </row>
        <row r="1223">
          <cell r="A1223" t="str">
            <v>EAST</v>
          </cell>
          <cell r="B1223">
            <v>366</v>
          </cell>
        </row>
        <row r="1224">
          <cell r="A1224" t="str">
            <v>EAST</v>
          </cell>
          <cell r="B1224">
            <v>25</v>
          </cell>
        </row>
        <row r="1225">
          <cell r="A1225" t="str">
            <v>EAST</v>
          </cell>
          <cell r="B1225">
            <v>24</v>
          </cell>
        </row>
        <row r="1226">
          <cell r="A1226" t="str">
            <v>EAST</v>
          </cell>
          <cell r="B1226">
            <v>20</v>
          </cell>
        </row>
        <row r="1227">
          <cell r="A1227" t="str">
            <v>EAST</v>
          </cell>
          <cell r="B1227">
            <v>19</v>
          </cell>
        </row>
        <row r="1228">
          <cell r="A1228" t="str">
            <v>EAST</v>
          </cell>
          <cell r="B1228">
            <v>18</v>
          </cell>
        </row>
        <row r="1229">
          <cell r="A1229" t="str">
            <v>EAST</v>
          </cell>
          <cell r="B1229">
            <v>12</v>
          </cell>
        </row>
        <row r="1230">
          <cell r="A1230" t="str">
            <v>EAST</v>
          </cell>
          <cell r="B1230">
            <v>12</v>
          </cell>
        </row>
        <row r="1231">
          <cell r="A1231" t="str">
            <v>EAST</v>
          </cell>
          <cell r="B1231">
            <v>10</v>
          </cell>
        </row>
        <row r="1232">
          <cell r="A1232" t="str">
            <v>EAST</v>
          </cell>
          <cell r="B1232">
            <v>6</v>
          </cell>
        </row>
        <row r="1233">
          <cell r="A1233" t="str">
            <v>EAST</v>
          </cell>
          <cell r="B1233">
            <v>3</v>
          </cell>
        </row>
        <row r="1234">
          <cell r="A1234" t="str">
            <v>EAST</v>
          </cell>
          <cell r="B1234">
            <v>5</v>
          </cell>
        </row>
        <row r="1235">
          <cell r="A1235" t="str">
            <v>EAST</v>
          </cell>
          <cell r="B1235">
            <v>4</v>
          </cell>
        </row>
        <row r="1236">
          <cell r="A1236" t="str">
            <v>EAST</v>
          </cell>
          <cell r="B1236">
            <v>1</v>
          </cell>
        </row>
        <row r="1237">
          <cell r="A1237" t="str">
            <v>EAST</v>
          </cell>
          <cell r="B1237">
            <v>366</v>
          </cell>
        </row>
        <row r="1238">
          <cell r="A1238" t="str">
            <v>EAST</v>
          </cell>
          <cell r="B1238">
            <v>25</v>
          </cell>
        </row>
        <row r="1239">
          <cell r="A1239" t="str">
            <v>EAST</v>
          </cell>
          <cell r="B1239">
            <v>24</v>
          </cell>
        </row>
        <row r="1240">
          <cell r="A1240" t="str">
            <v>EAST</v>
          </cell>
          <cell r="B1240">
            <v>20</v>
          </cell>
        </row>
        <row r="1241">
          <cell r="A1241" t="str">
            <v>EAST</v>
          </cell>
          <cell r="B1241">
            <v>19</v>
          </cell>
        </row>
        <row r="1242">
          <cell r="A1242" t="str">
            <v>EAST</v>
          </cell>
          <cell r="B1242">
            <v>18</v>
          </cell>
        </row>
        <row r="1243">
          <cell r="A1243" t="str">
            <v>EAST</v>
          </cell>
          <cell r="B1243">
            <v>3</v>
          </cell>
        </row>
        <row r="1244">
          <cell r="A1244" t="str">
            <v>EAST</v>
          </cell>
          <cell r="B1244">
            <v>5</v>
          </cell>
        </row>
        <row r="1245">
          <cell r="A1245" t="str">
            <v>EAST</v>
          </cell>
          <cell r="B1245">
            <v>10</v>
          </cell>
        </row>
        <row r="1246">
          <cell r="A1246" t="str">
            <v>EAST</v>
          </cell>
          <cell r="B1246">
            <v>12</v>
          </cell>
        </row>
        <row r="1247">
          <cell r="A1247" t="str">
            <v>EAST</v>
          </cell>
          <cell r="B1247">
            <v>12</v>
          </cell>
        </row>
        <row r="1248">
          <cell r="A1248" t="str">
            <v>EAST</v>
          </cell>
          <cell r="B1248">
            <v>6</v>
          </cell>
        </row>
        <row r="1249">
          <cell r="A1249" t="str">
            <v>EAST</v>
          </cell>
          <cell r="B1249">
            <v>4</v>
          </cell>
        </row>
        <row r="1250">
          <cell r="A1250" t="str">
            <v>EAST</v>
          </cell>
          <cell r="B1250">
            <v>1</v>
          </cell>
        </row>
        <row r="1251">
          <cell r="A1251" t="str">
            <v>EAST</v>
          </cell>
          <cell r="B1251">
            <v>366</v>
          </cell>
        </row>
        <row r="1252">
          <cell r="A1252" t="str">
            <v>EAST</v>
          </cell>
          <cell r="B1252">
            <v>25</v>
          </cell>
        </row>
        <row r="1253">
          <cell r="A1253" t="str">
            <v>EAST</v>
          </cell>
          <cell r="B1253">
            <v>24</v>
          </cell>
        </row>
        <row r="1254">
          <cell r="A1254" t="str">
            <v>EAST</v>
          </cell>
          <cell r="B1254">
            <v>20</v>
          </cell>
        </row>
        <row r="1255">
          <cell r="A1255" t="str">
            <v>EAST</v>
          </cell>
          <cell r="B1255">
            <v>19</v>
          </cell>
        </row>
        <row r="1256">
          <cell r="A1256" t="str">
            <v>EAST</v>
          </cell>
          <cell r="B1256">
            <v>18</v>
          </cell>
        </row>
        <row r="1257">
          <cell r="A1257" t="str">
            <v>EAST</v>
          </cell>
          <cell r="B1257">
            <v>16</v>
          </cell>
        </row>
        <row r="1258">
          <cell r="A1258" t="str">
            <v>EAST</v>
          </cell>
          <cell r="B1258">
            <v>12</v>
          </cell>
        </row>
        <row r="1259">
          <cell r="A1259" t="str">
            <v>EAST</v>
          </cell>
          <cell r="B1259">
            <v>12</v>
          </cell>
        </row>
        <row r="1260">
          <cell r="A1260" t="str">
            <v>EAST</v>
          </cell>
          <cell r="B1260">
            <v>10</v>
          </cell>
        </row>
        <row r="1261">
          <cell r="A1261" t="str">
            <v>EAST</v>
          </cell>
          <cell r="B1261">
            <v>6</v>
          </cell>
        </row>
        <row r="1262">
          <cell r="A1262" t="str">
            <v>EAST</v>
          </cell>
          <cell r="B1262">
            <v>5</v>
          </cell>
        </row>
        <row r="1263">
          <cell r="A1263" t="str">
            <v>EAST</v>
          </cell>
          <cell r="B1263">
            <v>4</v>
          </cell>
        </row>
        <row r="1264">
          <cell r="A1264" t="str">
            <v>EAST</v>
          </cell>
          <cell r="B1264">
            <v>3</v>
          </cell>
        </row>
        <row r="1265">
          <cell r="A1265" t="str">
            <v>EAST</v>
          </cell>
          <cell r="B1265">
            <v>1</v>
          </cell>
        </row>
        <row r="1266">
          <cell r="A1266" t="str">
            <v>EAST</v>
          </cell>
          <cell r="B1266">
            <v>366</v>
          </cell>
        </row>
        <row r="1267">
          <cell r="A1267" t="str">
            <v>EAST</v>
          </cell>
          <cell r="B1267">
            <v>25</v>
          </cell>
        </row>
        <row r="1268">
          <cell r="A1268" t="str">
            <v>EAST</v>
          </cell>
          <cell r="B1268">
            <v>24</v>
          </cell>
        </row>
        <row r="1269">
          <cell r="A1269" t="str">
            <v>EAST</v>
          </cell>
          <cell r="B1269">
            <v>20</v>
          </cell>
        </row>
        <row r="1270">
          <cell r="A1270" t="str">
            <v>EAST</v>
          </cell>
          <cell r="B1270">
            <v>19</v>
          </cell>
        </row>
        <row r="1271">
          <cell r="A1271" t="str">
            <v>EAST</v>
          </cell>
          <cell r="B1271">
            <v>18</v>
          </cell>
        </row>
        <row r="1272">
          <cell r="A1272" t="str">
            <v>EAST</v>
          </cell>
          <cell r="B1272">
            <v>16</v>
          </cell>
        </row>
        <row r="1273">
          <cell r="A1273" t="str">
            <v>EAST</v>
          </cell>
          <cell r="B1273">
            <v>3</v>
          </cell>
        </row>
        <row r="1274">
          <cell r="A1274" t="str">
            <v>EAST</v>
          </cell>
          <cell r="B1274">
            <v>4</v>
          </cell>
        </row>
        <row r="1275">
          <cell r="A1275" t="str">
            <v>EAST</v>
          </cell>
          <cell r="B1275">
            <v>10</v>
          </cell>
        </row>
        <row r="1276">
          <cell r="A1276" t="str">
            <v>EAST</v>
          </cell>
          <cell r="B1276">
            <v>12</v>
          </cell>
        </row>
        <row r="1277">
          <cell r="A1277" t="str">
            <v>EAST</v>
          </cell>
          <cell r="B1277">
            <v>12</v>
          </cell>
        </row>
        <row r="1278">
          <cell r="A1278" t="str">
            <v>EAST</v>
          </cell>
          <cell r="B1278">
            <v>6</v>
          </cell>
        </row>
        <row r="1279">
          <cell r="A1279" t="str">
            <v>EAST</v>
          </cell>
          <cell r="B1279">
            <v>5</v>
          </cell>
        </row>
        <row r="1280">
          <cell r="A1280" t="str">
            <v>EAST</v>
          </cell>
          <cell r="B1280">
            <v>1</v>
          </cell>
        </row>
        <row r="1281">
          <cell r="A1281" t="str">
            <v>EAST</v>
          </cell>
          <cell r="B1281">
            <v>366</v>
          </cell>
        </row>
        <row r="1282">
          <cell r="A1282" t="str">
            <v>EAST</v>
          </cell>
          <cell r="B1282">
            <v>25</v>
          </cell>
        </row>
        <row r="1283">
          <cell r="A1283" t="str">
            <v>EAST</v>
          </cell>
          <cell r="B1283">
            <v>24</v>
          </cell>
        </row>
        <row r="1284">
          <cell r="A1284" t="str">
            <v>EAST</v>
          </cell>
          <cell r="B1284">
            <v>20</v>
          </cell>
        </row>
        <row r="1285">
          <cell r="A1285" t="str">
            <v>EAST</v>
          </cell>
          <cell r="B1285">
            <v>19</v>
          </cell>
        </row>
        <row r="1286">
          <cell r="A1286" t="str">
            <v>EAST</v>
          </cell>
          <cell r="B1286">
            <v>18</v>
          </cell>
        </row>
        <row r="1287">
          <cell r="A1287" t="str">
            <v>EAST</v>
          </cell>
          <cell r="B1287">
            <v>12</v>
          </cell>
        </row>
        <row r="1288">
          <cell r="A1288" t="str">
            <v>EAST</v>
          </cell>
          <cell r="B1288">
            <v>12</v>
          </cell>
        </row>
        <row r="1289">
          <cell r="A1289" t="str">
            <v>EAST</v>
          </cell>
          <cell r="B1289">
            <v>10</v>
          </cell>
        </row>
        <row r="1290">
          <cell r="A1290" t="str">
            <v>EAST</v>
          </cell>
          <cell r="B1290">
            <v>6</v>
          </cell>
        </row>
        <row r="1291">
          <cell r="A1291" t="str">
            <v>EAST</v>
          </cell>
          <cell r="B1291">
            <v>3</v>
          </cell>
        </row>
        <row r="1292">
          <cell r="A1292" t="str">
            <v>EAST</v>
          </cell>
          <cell r="B1292">
            <v>5</v>
          </cell>
        </row>
        <row r="1293">
          <cell r="A1293" t="str">
            <v>EAST</v>
          </cell>
          <cell r="B1293">
            <v>4</v>
          </cell>
        </row>
        <row r="1294">
          <cell r="A1294" t="str">
            <v>EAST</v>
          </cell>
          <cell r="B1294">
            <v>1</v>
          </cell>
        </row>
        <row r="1295">
          <cell r="A1295" t="str">
            <v>EAST</v>
          </cell>
          <cell r="B1295">
            <v>366</v>
          </cell>
        </row>
        <row r="1296">
          <cell r="A1296" t="str">
            <v>EAST</v>
          </cell>
          <cell r="B1296">
            <v>25</v>
          </cell>
        </row>
        <row r="1297">
          <cell r="A1297" t="str">
            <v>EAST</v>
          </cell>
          <cell r="B1297">
            <v>24</v>
          </cell>
        </row>
        <row r="1298">
          <cell r="A1298" t="str">
            <v>EAST</v>
          </cell>
          <cell r="B1298">
            <v>20</v>
          </cell>
        </row>
        <row r="1299">
          <cell r="A1299" t="str">
            <v>EAST</v>
          </cell>
          <cell r="B1299">
            <v>19</v>
          </cell>
        </row>
        <row r="1300">
          <cell r="A1300" t="str">
            <v>EAST</v>
          </cell>
          <cell r="B1300">
            <v>18</v>
          </cell>
        </row>
        <row r="1301">
          <cell r="A1301" t="str">
            <v>EAST</v>
          </cell>
          <cell r="B1301">
            <v>3</v>
          </cell>
        </row>
        <row r="1302">
          <cell r="A1302" t="str">
            <v>EAST</v>
          </cell>
          <cell r="B1302">
            <v>5</v>
          </cell>
        </row>
        <row r="1303">
          <cell r="A1303" t="str">
            <v>EAST</v>
          </cell>
          <cell r="B1303">
            <v>10</v>
          </cell>
        </row>
        <row r="1304">
          <cell r="A1304" t="str">
            <v>EAST</v>
          </cell>
          <cell r="B1304">
            <v>12</v>
          </cell>
        </row>
        <row r="1305">
          <cell r="A1305" t="str">
            <v>EAST</v>
          </cell>
          <cell r="B1305">
            <v>12</v>
          </cell>
        </row>
        <row r="1306">
          <cell r="A1306" t="str">
            <v>EAST</v>
          </cell>
          <cell r="B1306">
            <v>6</v>
          </cell>
        </row>
        <row r="1307">
          <cell r="A1307" t="str">
            <v>EAST</v>
          </cell>
          <cell r="B1307">
            <v>4</v>
          </cell>
        </row>
        <row r="1308">
          <cell r="A1308" t="str">
            <v>EAST</v>
          </cell>
          <cell r="B1308">
            <v>1</v>
          </cell>
        </row>
        <row r="1309">
          <cell r="A1309" t="str">
            <v>EAST</v>
          </cell>
          <cell r="B1309">
            <v>366</v>
          </cell>
        </row>
        <row r="1310">
          <cell r="A1310" t="str">
            <v>EAST</v>
          </cell>
          <cell r="B1310">
            <v>25</v>
          </cell>
        </row>
        <row r="1311">
          <cell r="A1311" t="str">
            <v>EAST</v>
          </cell>
          <cell r="B1311">
            <v>24</v>
          </cell>
        </row>
        <row r="1312">
          <cell r="A1312" t="str">
            <v>EAST</v>
          </cell>
          <cell r="B1312">
            <v>20</v>
          </cell>
        </row>
        <row r="1313">
          <cell r="A1313" t="str">
            <v>EAST</v>
          </cell>
          <cell r="B1313">
            <v>18</v>
          </cell>
        </row>
        <row r="1314">
          <cell r="A1314" t="str">
            <v>EAST</v>
          </cell>
          <cell r="B1314">
            <v>12</v>
          </cell>
        </row>
        <row r="1315">
          <cell r="A1315" t="str">
            <v>EAST</v>
          </cell>
          <cell r="B1315">
            <v>12</v>
          </cell>
        </row>
        <row r="1316">
          <cell r="A1316" t="str">
            <v>EAST</v>
          </cell>
          <cell r="B1316">
            <v>10</v>
          </cell>
        </row>
        <row r="1317">
          <cell r="A1317" t="str">
            <v>EAST</v>
          </cell>
          <cell r="B1317">
            <v>6</v>
          </cell>
        </row>
        <row r="1318">
          <cell r="A1318" t="str">
            <v>EAST</v>
          </cell>
          <cell r="B1318">
            <v>5</v>
          </cell>
        </row>
        <row r="1319">
          <cell r="A1319" t="str">
            <v>EAST</v>
          </cell>
          <cell r="B1319">
            <v>4</v>
          </cell>
        </row>
        <row r="1320">
          <cell r="A1320" t="str">
            <v>EAST</v>
          </cell>
          <cell r="B1320">
            <v>3</v>
          </cell>
        </row>
        <row r="1321">
          <cell r="A1321" t="str">
            <v>EAST</v>
          </cell>
          <cell r="B1321">
            <v>1</v>
          </cell>
        </row>
        <row r="1322">
          <cell r="A1322" t="str">
            <v>EAST</v>
          </cell>
          <cell r="B1322">
            <v>366</v>
          </cell>
        </row>
        <row r="1323">
          <cell r="A1323" t="str">
            <v>EAST</v>
          </cell>
          <cell r="B1323">
            <v>25</v>
          </cell>
        </row>
        <row r="1324">
          <cell r="A1324" t="str">
            <v>EAST</v>
          </cell>
          <cell r="B1324">
            <v>24</v>
          </cell>
        </row>
        <row r="1325">
          <cell r="A1325" t="str">
            <v>EAST</v>
          </cell>
          <cell r="B1325">
            <v>20</v>
          </cell>
        </row>
        <row r="1326">
          <cell r="A1326" t="str">
            <v>EAST</v>
          </cell>
          <cell r="B1326">
            <v>18</v>
          </cell>
        </row>
        <row r="1327">
          <cell r="A1327" t="str">
            <v>EAST</v>
          </cell>
          <cell r="B1327">
            <v>3</v>
          </cell>
        </row>
        <row r="1328">
          <cell r="A1328" t="str">
            <v>EAST</v>
          </cell>
          <cell r="B1328">
            <v>4</v>
          </cell>
        </row>
        <row r="1329">
          <cell r="A1329" t="str">
            <v>EAST</v>
          </cell>
          <cell r="B1329">
            <v>10</v>
          </cell>
        </row>
        <row r="1330">
          <cell r="A1330" t="str">
            <v>EAST</v>
          </cell>
          <cell r="B1330">
            <v>12</v>
          </cell>
        </row>
        <row r="1331">
          <cell r="A1331" t="str">
            <v>EAST</v>
          </cell>
          <cell r="B1331">
            <v>12</v>
          </cell>
        </row>
        <row r="1332">
          <cell r="A1332" t="str">
            <v>EAST</v>
          </cell>
          <cell r="B1332">
            <v>6</v>
          </cell>
        </row>
        <row r="1333">
          <cell r="A1333" t="str">
            <v>EAST</v>
          </cell>
          <cell r="B1333">
            <v>5</v>
          </cell>
        </row>
        <row r="1334">
          <cell r="A1334" t="str">
            <v>EAST</v>
          </cell>
          <cell r="B1334">
            <v>1</v>
          </cell>
        </row>
        <row r="1335">
          <cell r="A1335" t="str">
            <v>EAST</v>
          </cell>
          <cell r="B1335">
            <v>25</v>
          </cell>
        </row>
        <row r="1336">
          <cell r="A1336" t="str">
            <v>EAST</v>
          </cell>
          <cell r="B1336">
            <v>20</v>
          </cell>
        </row>
        <row r="1337">
          <cell r="A1337" t="str">
            <v>EAST</v>
          </cell>
          <cell r="B1337">
            <v>18</v>
          </cell>
        </row>
        <row r="1338">
          <cell r="A1338" t="str">
            <v>EAST</v>
          </cell>
          <cell r="B1338">
            <v>12</v>
          </cell>
        </row>
        <row r="1339">
          <cell r="A1339" t="str">
            <v>EAST</v>
          </cell>
          <cell r="B1339">
            <v>12</v>
          </cell>
        </row>
        <row r="1340">
          <cell r="A1340" t="str">
            <v>EAST</v>
          </cell>
          <cell r="B1340">
            <v>10</v>
          </cell>
        </row>
        <row r="1341">
          <cell r="A1341" t="str">
            <v>EAST</v>
          </cell>
          <cell r="B1341">
            <v>6</v>
          </cell>
        </row>
        <row r="1342">
          <cell r="A1342" t="str">
            <v>EAST</v>
          </cell>
          <cell r="B1342">
            <v>3</v>
          </cell>
        </row>
        <row r="1343">
          <cell r="A1343" t="str">
            <v>EAST</v>
          </cell>
          <cell r="B1343">
            <v>5</v>
          </cell>
        </row>
        <row r="1344">
          <cell r="A1344" t="str">
            <v>EAST</v>
          </cell>
          <cell r="B1344">
            <v>4</v>
          </cell>
        </row>
        <row r="1345">
          <cell r="A1345" t="str">
            <v>EAST</v>
          </cell>
          <cell r="B1345">
            <v>1</v>
          </cell>
        </row>
        <row r="1346">
          <cell r="A1346" t="str">
            <v>EAST</v>
          </cell>
          <cell r="B1346">
            <v>25</v>
          </cell>
        </row>
        <row r="1347">
          <cell r="A1347" t="str">
            <v>EAST</v>
          </cell>
          <cell r="B1347">
            <v>20</v>
          </cell>
        </row>
        <row r="1348">
          <cell r="A1348" t="str">
            <v>EAST</v>
          </cell>
          <cell r="B1348">
            <v>18</v>
          </cell>
        </row>
        <row r="1349">
          <cell r="A1349" t="str">
            <v>EAST</v>
          </cell>
          <cell r="B1349">
            <v>3</v>
          </cell>
        </row>
        <row r="1350">
          <cell r="A1350" t="str">
            <v>EAST</v>
          </cell>
          <cell r="B1350">
            <v>5</v>
          </cell>
        </row>
        <row r="1351">
          <cell r="A1351" t="str">
            <v>EAST</v>
          </cell>
          <cell r="B1351">
            <v>10</v>
          </cell>
        </row>
        <row r="1352">
          <cell r="A1352" t="str">
            <v>EAST</v>
          </cell>
          <cell r="B1352">
            <v>12</v>
          </cell>
        </row>
        <row r="1353">
          <cell r="A1353" t="str">
            <v>EAST</v>
          </cell>
          <cell r="B1353">
            <v>12</v>
          </cell>
        </row>
        <row r="1354">
          <cell r="A1354" t="str">
            <v>EAST</v>
          </cell>
          <cell r="B1354">
            <v>6</v>
          </cell>
        </row>
        <row r="1355">
          <cell r="A1355" t="str">
            <v>EAST</v>
          </cell>
          <cell r="B1355">
            <v>4</v>
          </cell>
        </row>
        <row r="1356">
          <cell r="A1356" t="str">
            <v>EAST</v>
          </cell>
          <cell r="B1356">
            <v>3</v>
          </cell>
        </row>
        <row r="1357">
          <cell r="A1357" t="str">
            <v>EAST</v>
          </cell>
          <cell r="B1357">
            <v>25</v>
          </cell>
        </row>
        <row r="1358">
          <cell r="A1358" t="str">
            <v>EAST</v>
          </cell>
          <cell r="B1358">
            <v>20</v>
          </cell>
        </row>
        <row r="1359">
          <cell r="A1359" t="str">
            <v>EAST</v>
          </cell>
          <cell r="B1359">
            <v>18</v>
          </cell>
        </row>
        <row r="1360">
          <cell r="A1360" t="str">
            <v>EAST</v>
          </cell>
          <cell r="B1360">
            <v>12</v>
          </cell>
        </row>
        <row r="1361">
          <cell r="A1361" t="str">
            <v>EAST</v>
          </cell>
          <cell r="B1361">
            <v>12</v>
          </cell>
        </row>
        <row r="1362">
          <cell r="A1362" t="str">
            <v>EAST</v>
          </cell>
          <cell r="B1362">
            <v>10</v>
          </cell>
        </row>
        <row r="1363">
          <cell r="A1363" t="str">
            <v>EAST</v>
          </cell>
          <cell r="B1363">
            <v>6</v>
          </cell>
        </row>
        <row r="1364">
          <cell r="A1364" t="str">
            <v>EAST</v>
          </cell>
          <cell r="B1364">
            <v>5</v>
          </cell>
        </row>
        <row r="1365">
          <cell r="A1365" t="str">
            <v>EAST</v>
          </cell>
          <cell r="B1365">
            <v>4</v>
          </cell>
        </row>
        <row r="1366">
          <cell r="A1366" t="str">
            <v>EAST</v>
          </cell>
          <cell r="B1366">
            <v>3</v>
          </cell>
        </row>
        <row r="1367">
          <cell r="A1367" t="str">
            <v>EAST</v>
          </cell>
          <cell r="B1367">
            <v>4</v>
          </cell>
        </row>
        <row r="1368">
          <cell r="A1368" t="str">
            <v>EAST</v>
          </cell>
          <cell r="B1368">
            <v>5</v>
          </cell>
        </row>
        <row r="1369">
          <cell r="A1369" t="str">
            <v>EAST</v>
          </cell>
          <cell r="B1369">
            <v>10</v>
          </cell>
        </row>
        <row r="1370">
          <cell r="A1370" t="str">
            <v>EAST</v>
          </cell>
          <cell r="B1370">
            <v>25</v>
          </cell>
        </row>
        <row r="1371">
          <cell r="A1371" t="str">
            <v>EAST</v>
          </cell>
          <cell r="B1371">
            <v>20</v>
          </cell>
        </row>
        <row r="1372">
          <cell r="A1372" t="str">
            <v>EAST</v>
          </cell>
          <cell r="B1372">
            <v>18</v>
          </cell>
        </row>
        <row r="1373">
          <cell r="A1373" t="str">
            <v>EAST</v>
          </cell>
          <cell r="B1373">
            <v>12</v>
          </cell>
        </row>
        <row r="1374">
          <cell r="A1374" t="str">
            <v>EAST</v>
          </cell>
          <cell r="B1374">
            <v>12</v>
          </cell>
        </row>
        <row r="1375">
          <cell r="A1375" t="str">
            <v>EAST</v>
          </cell>
          <cell r="B1375">
            <v>6</v>
          </cell>
        </row>
        <row r="1376">
          <cell r="A1376" t="str">
            <v>EAST</v>
          </cell>
          <cell r="B1376">
            <v>1</v>
          </cell>
        </row>
        <row r="1377">
          <cell r="A1377" t="str">
            <v>EAST</v>
          </cell>
          <cell r="B1377">
            <v>3</v>
          </cell>
        </row>
        <row r="1378">
          <cell r="A1378" t="str">
            <v>EAST</v>
          </cell>
          <cell r="B1378">
            <v>12</v>
          </cell>
        </row>
        <row r="1379">
          <cell r="A1379" t="str">
            <v>EAST</v>
          </cell>
          <cell r="B1379">
            <v>19</v>
          </cell>
        </row>
        <row r="1380">
          <cell r="A1380" t="str">
            <v>EAST</v>
          </cell>
          <cell r="B1380">
            <v>25</v>
          </cell>
        </row>
        <row r="1381">
          <cell r="A1381" t="str">
            <v>EAST</v>
          </cell>
          <cell r="B1381">
            <v>20</v>
          </cell>
        </row>
        <row r="1382">
          <cell r="A1382" t="str">
            <v>EAST</v>
          </cell>
          <cell r="B1382">
            <v>18</v>
          </cell>
        </row>
        <row r="1383">
          <cell r="A1383" t="str">
            <v>EAST</v>
          </cell>
          <cell r="B1383">
            <v>12</v>
          </cell>
        </row>
        <row r="1384">
          <cell r="A1384" t="str">
            <v>EAST</v>
          </cell>
          <cell r="B1384">
            <v>4</v>
          </cell>
        </row>
        <row r="1385">
          <cell r="A1385" t="str">
            <v>EAST</v>
          </cell>
          <cell r="B1385">
            <v>10</v>
          </cell>
        </row>
        <row r="1386">
          <cell r="A1386" t="str">
            <v>EAST</v>
          </cell>
          <cell r="B1386">
            <v>6</v>
          </cell>
        </row>
        <row r="1387">
          <cell r="A1387" t="str">
            <v>EAST</v>
          </cell>
          <cell r="B1387">
            <v>5</v>
          </cell>
        </row>
        <row r="1388">
          <cell r="A1388" t="str">
            <v>EAST</v>
          </cell>
          <cell r="B1388">
            <v>1</v>
          </cell>
        </row>
        <row r="1389">
          <cell r="A1389" t="str">
            <v>EAST</v>
          </cell>
          <cell r="B1389">
            <v>3</v>
          </cell>
        </row>
        <row r="1390">
          <cell r="A1390" t="str">
            <v>EAST</v>
          </cell>
          <cell r="B1390">
            <v>25</v>
          </cell>
        </row>
        <row r="1391">
          <cell r="A1391" t="str">
            <v>EAST</v>
          </cell>
          <cell r="B1391">
            <v>20</v>
          </cell>
        </row>
        <row r="1392">
          <cell r="A1392" t="str">
            <v>EAST</v>
          </cell>
          <cell r="B1392">
            <v>19</v>
          </cell>
        </row>
        <row r="1393">
          <cell r="A1393" t="str">
            <v>EAST</v>
          </cell>
          <cell r="B1393">
            <v>18</v>
          </cell>
        </row>
        <row r="1394">
          <cell r="A1394" t="str">
            <v>EAST</v>
          </cell>
          <cell r="B1394">
            <v>12</v>
          </cell>
        </row>
        <row r="1395">
          <cell r="A1395" t="str">
            <v>EAST</v>
          </cell>
          <cell r="B1395">
            <v>12</v>
          </cell>
        </row>
        <row r="1396">
          <cell r="A1396" t="str">
            <v>EAST</v>
          </cell>
          <cell r="B1396">
            <v>10</v>
          </cell>
        </row>
        <row r="1397">
          <cell r="A1397" t="str">
            <v>EAST</v>
          </cell>
          <cell r="B1397">
            <v>6</v>
          </cell>
        </row>
        <row r="1398">
          <cell r="A1398" t="str">
            <v>EAST</v>
          </cell>
          <cell r="B1398">
            <v>5</v>
          </cell>
        </row>
        <row r="1399">
          <cell r="A1399" t="str">
            <v>EAST</v>
          </cell>
          <cell r="B1399">
            <v>4</v>
          </cell>
        </row>
        <row r="1400">
          <cell r="A1400" t="str">
            <v>EAST</v>
          </cell>
          <cell r="B1400">
            <v>1</v>
          </cell>
        </row>
        <row r="1401">
          <cell r="A1401" t="str">
            <v>EAST</v>
          </cell>
          <cell r="B1401">
            <v>3</v>
          </cell>
        </row>
        <row r="1402">
          <cell r="A1402" t="str">
            <v>EAST</v>
          </cell>
          <cell r="B1402">
            <v>5</v>
          </cell>
        </row>
        <row r="1403">
          <cell r="A1403" t="str">
            <v>EAST</v>
          </cell>
          <cell r="B1403">
            <v>10</v>
          </cell>
        </row>
        <row r="1404">
          <cell r="A1404" t="str">
            <v>EAST</v>
          </cell>
          <cell r="B1404">
            <v>25</v>
          </cell>
        </row>
        <row r="1405">
          <cell r="A1405" t="str">
            <v>EAST</v>
          </cell>
          <cell r="B1405">
            <v>20</v>
          </cell>
        </row>
        <row r="1406">
          <cell r="A1406" t="str">
            <v>EAST</v>
          </cell>
          <cell r="B1406">
            <v>19</v>
          </cell>
        </row>
        <row r="1407">
          <cell r="A1407" t="str">
            <v>EAST</v>
          </cell>
          <cell r="B1407">
            <v>18</v>
          </cell>
        </row>
        <row r="1408">
          <cell r="A1408" t="str">
            <v>EAST</v>
          </cell>
          <cell r="B1408">
            <v>16</v>
          </cell>
        </row>
        <row r="1409">
          <cell r="A1409" t="str">
            <v>EAST</v>
          </cell>
          <cell r="B1409">
            <v>12</v>
          </cell>
        </row>
        <row r="1410">
          <cell r="A1410" t="str">
            <v>EAST</v>
          </cell>
          <cell r="B1410">
            <v>12</v>
          </cell>
        </row>
        <row r="1411">
          <cell r="A1411" t="str">
            <v>EAST</v>
          </cell>
          <cell r="B1411">
            <v>6</v>
          </cell>
        </row>
        <row r="1412">
          <cell r="A1412" t="str">
            <v>EAST</v>
          </cell>
          <cell r="B1412">
            <v>4</v>
          </cell>
        </row>
        <row r="1413">
          <cell r="A1413" t="str">
            <v>EAST</v>
          </cell>
          <cell r="B1413">
            <v>1</v>
          </cell>
        </row>
        <row r="1414">
          <cell r="A1414" t="str">
            <v>EAST</v>
          </cell>
          <cell r="B1414">
            <v>12</v>
          </cell>
        </row>
        <row r="1415">
          <cell r="A1415" t="str">
            <v>EAST</v>
          </cell>
          <cell r="B1415">
            <v>25</v>
          </cell>
        </row>
        <row r="1416">
          <cell r="A1416" t="str">
            <v>EAST</v>
          </cell>
          <cell r="B1416">
            <v>20</v>
          </cell>
        </row>
        <row r="1417">
          <cell r="A1417" t="str">
            <v>EAST</v>
          </cell>
          <cell r="B1417">
            <v>19</v>
          </cell>
        </row>
        <row r="1418">
          <cell r="A1418" t="str">
            <v>EAST</v>
          </cell>
          <cell r="B1418">
            <v>18</v>
          </cell>
        </row>
        <row r="1419">
          <cell r="A1419" t="str">
            <v>EAST</v>
          </cell>
          <cell r="B1419">
            <v>16</v>
          </cell>
        </row>
        <row r="1420">
          <cell r="A1420" t="str">
            <v>EAST</v>
          </cell>
          <cell r="B1420">
            <v>12</v>
          </cell>
        </row>
        <row r="1421">
          <cell r="A1421" t="str">
            <v>EAST</v>
          </cell>
          <cell r="B1421">
            <v>4</v>
          </cell>
        </row>
        <row r="1422">
          <cell r="A1422" t="str">
            <v>EAST</v>
          </cell>
          <cell r="B1422">
            <v>10</v>
          </cell>
        </row>
        <row r="1423">
          <cell r="A1423" t="str">
            <v>EAST</v>
          </cell>
          <cell r="B1423">
            <v>6</v>
          </cell>
        </row>
        <row r="1424">
          <cell r="A1424" t="str">
            <v>EAST</v>
          </cell>
          <cell r="B1424">
            <v>5</v>
          </cell>
        </row>
        <row r="1425">
          <cell r="A1425" t="str">
            <v>EAST</v>
          </cell>
          <cell r="B1425">
            <v>3</v>
          </cell>
        </row>
        <row r="1426">
          <cell r="A1426" t="str">
            <v>EAST</v>
          </cell>
          <cell r="B1426">
            <v>1</v>
          </cell>
        </row>
        <row r="1427">
          <cell r="A1427" t="str">
            <v>EAST</v>
          </cell>
          <cell r="B1427">
            <v>25</v>
          </cell>
        </row>
        <row r="1428">
          <cell r="A1428" t="str">
            <v>EAST</v>
          </cell>
          <cell r="B1428">
            <v>20</v>
          </cell>
        </row>
        <row r="1429">
          <cell r="A1429" t="str">
            <v>EAST</v>
          </cell>
          <cell r="B1429">
            <v>19</v>
          </cell>
        </row>
        <row r="1430">
          <cell r="A1430" t="str">
            <v>EAST</v>
          </cell>
          <cell r="B1430">
            <v>18</v>
          </cell>
        </row>
        <row r="1431">
          <cell r="A1431" t="str">
            <v>EAST</v>
          </cell>
          <cell r="B1431">
            <v>12</v>
          </cell>
        </row>
        <row r="1432">
          <cell r="A1432" t="str">
            <v>EAST</v>
          </cell>
          <cell r="B1432">
            <v>12</v>
          </cell>
        </row>
        <row r="1433">
          <cell r="A1433" t="str">
            <v>EAST</v>
          </cell>
          <cell r="B1433">
            <v>10</v>
          </cell>
        </row>
        <row r="1434">
          <cell r="A1434" t="str">
            <v>EAST</v>
          </cell>
          <cell r="B1434">
            <v>6</v>
          </cell>
        </row>
        <row r="1435">
          <cell r="A1435" t="str">
            <v>EAST</v>
          </cell>
          <cell r="B1435">
            <v>5</v>
          </cell>
        </row>
        <row r="1436">
          <cell r="A1436" t="str">
            <v>EAST</v>
          </cell>
          <cell r="B1436">
            <v>4</v>
          </cell>
        </row>
        <row r="1437">
          <cell r="A1437" t="str">
            <v>EAST</v>
          </cell>
          <cell r="B1437">
            <v>3</v>
          </cell>
        </row>
        <row r="1438">
          <cell r="A1438" t="str">
            <v>EAST</v>
          </cell>
          <cell r="B1438">
            <v>3</v>
          </cell>
        </row>
        <row r="1439">
          <cell r="A1439" t="str">
            <v>EAST</v>
          </cell>
          <cell r="B1439">
            <v>25</v>
          </cell>
        </row>
        <row r="1440">
          <cell r="A1440" t="str">
            <v>EAST</v>
          </cell>
          <cell r="B1440">
            <v>20</v>
          </cell>
        </row>
        <row r="1441">
          <cell r="A1441" t="str">
            <v>EAST</v>
          </cell>
          <cell r="B1441">
            <v>19</v>
          </cell>
        </row>
        <row r="1442">
          <cell r="A1442" t="str">
            <v>EAST</v>
          </cell>
          <cell r="B1442">
            <v>18</v>
          </cell>
        </row>
        <row r="1443">
          <cell r="A1443" t="str">
            <v>EAST</v>
          </cell>
          <cell r="B1443">
            <v>4</v>
          </cell>
        </row>
        <row r="1444">
          <cell r="A1444" t="str">
            <v>EAST</v>
          </cell>
          <cell r="B1444">
            <v>5</v>
          </cell>
        </row>
        <row r="1445">
          <cell r="A1445" t="str">
            <v>EAST</v>
          </cell>
          <cell r="B1445">
            <v>10</v>
          </cell>
        </row>
        <row r="1446">
          <cell r="A1446" t="str">
            <v>EAST</v>
          </cell>
          <cell r="B1446">
            <v>12</v>
          </cell>
        </row>
        <row r="1447">
          <cell r="A1447" t="str">
            <v>EAST</v>
          </cell>
          <cell r="B1447">
            <v>12</v>
          </cell>
        </row>
        <row r="1448">
          <cell r="A1448" t="str">
            <v>EAST</v>
          </cell>
          <cell r="B1448">
            <v>6</v>
          </cell>
        </row>
        <row r="1449">
          <cell r="A1449" t="str">
            <v>EAST</v>
          </cell>
          <cell r="B1449">
            <v>1</v>
          </cell>
        </row>
        <row r="1450">
          <cell r="A1450" t="str">
            <v>EAST</v>
          </cell>
          <cell r="B1450">
            <v>5</v>
          </cell>
        </row>
        <row r="1451">
          <cell r="A1451" t="str">
            <v>EAST</v>
          </cell>
          <cell r="B1451">
            <v>25</v>
          </cell>
        </row>
        <row r="1452">
          <cell r="A1452" t="str">
            <v>EAST</v>
          </cell>
          <cell r="B1452">
            <v>20</v>
          </cell>
        </row>
        <row r="1453">
          <cell r="A1453" t="str">
            <v>EAST</v>
          </cell>
          <cell r="B1453">
            <v>18</v>
          </cell>
        </row>
        <row r="1454">
          <cell r="A1454" t="str">
            <v>EAST</v>
          </cell>
          <cell r="B1454">
            <v>12</v>
          </cell>
        </row>
        <row r="1455">
          <cell r="A1455" t="str">
            <v>EAST</v>
          </cell>
          <cell r="B1455">
            <v>12</v>
          </cell>
        </row>
        <row r="1456">
          <cell r="A1456" t="str">
            <v>EAST</v>
          </cell>
          <cell r="B1456">
            <v>10</v>
          </cell>
        </row>
        <row r="1457">
          <cell r="A1457" t="str">
            <v>EAST</v>
          </cell>
          <cell r="B1457">
            <v>6</v>
          </cell>
        </row>
        <row r="1458">
          <cell r="A1458" t="str">
            <v>EAST</v>
          </cell>
          <cell r="B1458">
            <v>4</v>
          </cell>
        </row>
        <row r="1459">
          <cell r="A1459" t="str">
            <v>EAST</v>
          </cell>
          <cell r="B1459">
            <v>3</v>
          </cell>
        </row>
        <row r="1460">
          <cell r="A1460" t="str">
            <v>EAST</v>
          </cell>
          <cell r="B1460">
            <v>1</v>
          </cell>
        </row>
        <row r="1461">
          <cell r="A1461" t="str">
            <v>EAST</v>
          </cell>
          <cell r="B1461">
            <v>12</v>
          </cell>
        </row>
        <row r="1462">
          <cell r="A1462" t="str">
            <v>EAST</v>
          </cell>
          <cell r="B1462">
            <v>25</v>
          </cell>
        </row>
        <row r="1463">
          <cell r="A1463" t="str">
            <v>EAST</v>
          </cell>
          <cell r="B1463">
            <v>20</v>
          </cell>
        </row>
        <row r="1464">
          <cell r="A1464" t="str">
            <v>EAST</v>
          </cell>
          <cell r="B1464">
            <v>18</v>
          </cell>
        </row>
        <row r="1465">
          <cell r="A1465" t="str">
            <v>EAST</v>
          </cell>
          <cell r="B1465">
            <v>12</v>
          </cell>
        </row>
        <row r="1466">
          <cell r="A1466" t="str">
            <v>EAST</v>
          </cell>
          <cell r="B1466">
            <v>10</v>
          </cell>
        </row>
        <row r="1467">
          <cell r="A1467" t="str">
            <v>EAST</v>
          </cell>
          <cell r="B1467">
            <v>6</v>
          </cell>
        </row>
        <row r="1468">
          <cell r="A1468" t="str">
            <v>EAST</v>
          </cell>
          <cell r="B1468">
            <v>5</v>
          </cell>
        </row>
        <row r="1469">
          <cell r="A1469" t="str">
            <v>EAST</v>
          </cell>
          <cell r="B1469">
            <v>4</v>
          </cell>
        </row>
        <row r="1470">
          <cell r="A1470" t="str">
            <v>EAST</v>
          </cell>
          <cell r="B1470">
            <v>3</v>
          </cell>
        </row>
        <row r="1471">
          <cell r="A1471" t="str">
            <v>EAST</v>
          </cell>
          <cell r="B1471">
            <v>1</v>
          </cell>
        </row>
        <row r="1472">
          <cell r="A1472" t="str">
            <v>EAST</v>
          </cell>
          <cell r="B1472">
            <v>3</v>
          </cell>
        </row>
        <row r="1473">
          <cell r="A1473" t="str">
            <v>EAST</v>
          </cell>
          <cell r="B1473">
            <v>25</v>
          </cell>
        </row>
        <row r="1474">
          <cell r="A1474" t="str">
            <v>EAST</v>
          </cell>
          <cell r="B1474">
            <v>20</v>
          </cell>
        </row>
        <row r="1475">
          <cell r="A1475" t="str">
            <v>EAST</v>
          </cell>
          <cell r="B1475">
            <v>18</v>
          </cell>
        </row>
        <row r="1476">
          <cell r="A1476" t="str">
            <v>EAST</v>
          </cell>
          <cell r="B1476">
            <v>12</v>
          </cell>
        </row>
        <row r="1477">
          <cell r="A1477" t="str">
            <v>EAST</v>
          </cell>
          <cell r="B1477">
            <v>12</v>
          </cell>
        </row>
        <row r="1478">
          <cell r="A1478" t="str">
            <v>EAST</v>
          </cell>
          <cell r="B1478">
            <v>10</v>
          </cell>
        </row>
        <row r="1479">
          <cell r="A1479" t="str">
            <v>EAST</v>
          </cell>
          <cell r="B1479">
            <v>6</v>
          </cell>
        </row>
        <row r="1480">
          <cell r="A1480" t="str">
            <v>EAST</v>
          </cell>
          <cell r="B1480">
            <v>5</v>
          </cell>
        </row>
        <row r="1481">
          <cell r="A1481" t="str">
            <v>EAST</v>
          </cell>
          <cell r="B1481">
            <v>4</v>
          </cell>
        </row>
        <row r="1482">
          <cell r="A1482" t="str">
            <v>EAST</v>
          </cell>
          <cell r="B1482">
            <v>1</v>
          </cell>
        </row>
        <row r="1483">
          <cell r="A1483" t="str">
            <v>EAST</v>
          </cell>
          <cell r="B1483">
            <v>12</v>
          </cell>
        </row>
        <row r="1484">
          <cell r="A1484" t="str">
            <v>EAST</v>
          </cell>
          <cell r="B1484">
            <v>25</v>
          </cell>
        </row>
        <row r="1485">
          <cell r="A1485" t="str">
            <v>EAST</v>
          </cell>
          <cell r="B1485">
            <v>20</v>
          </cell>
        </row>
        <row r="1486">
          <cell r="A1486" t="str">
            <v>EAST</v>
          </cell>
          <cell r="B1486">
            <v>18</v>
          </cell>
        </row>
        <row r="1487">
          <cell r="A1487" t="str">
            <v>EAST</v>
          </cell>
          <cell r="B1487">
            <v>12</v>
          </cell>
        </row>
        <row r="1488">
          <cell r="A1488" t="str">
            <v>EAST</v>
          </cell>
          <cell r="B1488">
            <v>10</v>
          </cell>
        </row>
        <row r="1489">
          <cell r="A1489" t="str">
            <v>EAST</v>
          </cell>
          <cell r="B1489">
            <v>6</v>
          </cell>
        </row>
        <row r="1490">
          <cell r="A1490" t="str">
            <v>EAST</v>
          </cell>
          <cell r="B1490">
            <v>5</v>
          </cell>
        </row>
        <row r="1491">
          <cell r="A1491" t="str">
            <v>EAST</v>
          </cell>
          <cell r="B1491">
            <v>4</v>
          </cell>
        </row>
        <row r="1492">
          <cell r="A1492" t="str">
            <v>EAST</v>
          </cell>
          <cell r="B1492">
            <v>3</v>
          </cell>
        </row>
        <row r="1493">
          <cell r="A1493" t="str">
            <v>EAST</v>
          </cell>
          <cell r="B1493">
            <v>3</v>
          </cell>
        </row>
        <row r="1494">
          <cell r="A1494" t="str">
            <v>EAST</v>
          </cell>
          <cell r="B1494">
            <v>5</v>
          </cell>
        </row>
        <row r="1495">
          <cell r="A1495" t="str">
            <v>EAST</v>
          </cell>
          <cell r="B1495">
            <v>25</v>
          </cell>
        </row>
        <row r="1496">
          <cell r="A1496" t="str">
            <v>EAST</v>
          </cell>
          <cell r="B1496">
            <v>20</v>
          </cell>
        </row>
        <row r="1497">
          <cell r="A1497" t="str">
            <v>EAST</v>
          </cell>
          <cell r="B1497">
            <v>18</v>
          </cell>
        </row>
        <row r="1498">
          <cell r="A1498" t="str">
            <v>EAST</v>
          </cell>
          <cell r="B1498">
            <v>12</v>
          </cell>
        </row>
        <row r="1499">
          <cell r="A1499" t="str">
            <v>EAST</v>
          </cell>
          <cell r="B1499">
            <v>12</v>
          </cell>
        </row>
        <row r="1500">
          <cell r="A1500" t="str">
            <v>EAST</v>
          </cell>
          <cell r="B1500">
            <v>10</v>
          </cell>
        </row>
        <row r="1501">
          <cell r="A1501" t="str">
            <v>EAST</v>
          </cell>
          <cell r="B1501">
            <v>6</v>
          </cell>
        </row>
        <row r="1502">
          <cell r="A1502" t="str">
            <v>EAST</v>
          </cell>
          <cell r="B1502">
            <v>4</v>
          </cell>
        </row>
        <row r="1503">
          <cell r="A1503" t="str">
            <v>EAST</v>
          </cell>
          <cell r="B1503">
            <v>3</v>
          </cell>
        </row>
        <row r="1504">
          <cell r="A1504" t="str">
            <v>EAST</v>
          </cell>
          <cell r="B1504">
            <v>5</v>
          </cell>
        </row>
        <row r="1505">
          <cell r="A1505" t="str">
            <v>EAST</v>
          </cell>
          <cell r="B1505">
            <v>4</v>
          </cell>
        </row>
        <row r="1506">
          <cell r="A1506" t="str">
            <v>EAST</v>
          </cell>
          <cell r="B1506">
            <v>6</v>
          </cell>
        </row>
        <row r="1507">
          <cell r="A1507" t="str">
            <v>EAST</v>
          </cell>
          <cell r="B1507">
            <v>10</v>
          </cell>
        </row>
        <row r="1508">
          <cell r="A1508" t="str">
            <v>EAST</v>
          </cell>
          <cell r="B1508">
            <v>25</v>
          </cell>
        </row>
        <row r="1509">
          <cell r="A1509" t="str">
            <v>EAST</v>
          </cell>
          <cell r="B1509">
            <v>20</v>
          </cell>
        </row>
        <row r="1510">
          <cell r="A1510" t="str">
            <v>EAST</v>
          </cell>
          <cell r="B1510">
            <v>18</v>
          </cell>
        </row>
        <row r="1511">
          <cell r="A1511" t="str">
            <v>EAST</v>
          </cell>
          <cell r="B1511">
            <v>12</v>
          </cell>
        </row>
        <row r="1512">
          <cell r="A1512" t="str">
            <v>EAST</v>
          </cell>
          <cell r="B1512">
            <v>12</v>
          </cell>
        </row>
        <row r="1513">
          <cell r="A1513" t="str">
            <v>EAST</v>
          </cell>
          <cell r="B1513">
            <v>1</v>
          </cell>
        </row>
        <row r="1514">
          <cell r="A1514" t="str">
            <v>EAST</v>
          </cell>
          <cell r="B1514">
            <v>4</v>
          </cell>
        </row>
        <row r="1515">
          <cell r="A1515" t="str">
            <v>EAST</v>
          </cell>
          <cell r="B1515">
            <v>3</v>
          </cell>
        </row>
        <row r="1516">
          <cell r="A1516" t="str">
            <v>EAST</v>
          </cell>
          <cell r="B1516">
            <v>20</v>
          </cell>
        </row>
        <row r="1517">
          <cell r="A1517" t="str">
            <v>EAST</v>
          </cell>
          <cell r="B1517">
            <v>25</v>
          </cell>
        </row>
        <row r="1518">
          <cell r="A1518" t="str">
            <v>EAST</v>
          </cell>
          <cell r="B1518">
            <v>18</v>
          </cell>
        </row>
        <row r="1519">
          <cell r="A1519" t="str">
            <v>EAST</v>
          </cell>
          <cell r="B1519">
            <v>12</v>
          </cell>
        </row>
        <row r="1520">
          <cell r="A1520" t="str">
            <v>EAST</v>
          </cell>
          <cell r="B1520">
            <v>12</v>
          </cell>
        </row>
        <row r="1521">
          <cell r="A1521" t="str">
            <v>EAST</v>
          </cell>
          <cell r="B1521">
            <v>10</v>
          </cell>
        </row>
        <row r="1522">
          <cell r="A1522" t="str">
            <v>EAST</v>
          </cell>
          <cell r="B1522">
            <v>6</v>
          </cell>
        </row>
        <row r="1523">
          <cell r="A1523" t="str">
            <v>EAST</v>
          </cell>
          <cell r="B1523">
            <v>5</v>
          </cell>
        </row>
        <row r="1524">
          <cell r="A1524" t="str">
            <v>EAST</v>
          </cell>
          <cell r="B1524">
            <v>1</v>
          </cell>
        </row>
        <row r="1525">
          <cell r="A1525" t="str">
            <v>EAST</v>
          </cell>
          <cell r="B1525">
            <v>3</v>
          </cell>
        </row>
        <row r="1526">
          <cell r="A1526" t="str">
            <v>EAST</v>
          </cell>
          <cell r="B1526">
            <v>25</v>
          </cell>
        </row>
        <row r="1527">
          <cell r="A1527" t="str">
            <v>EAST</v>
          </cell>
          <cell r="B1527">
            <v>20</v>
          </cell>
        </row>
        <row r="1528">
          <cell r="A1528" t="str">
            <v>EAST</v>
          </cell>
          <cell r="B1528">
            <v>18</v>
          </cell>
        </row>
        <row r="1529">
          <cell r="A1529" t="str">
            <v>EAST</v>
          </cell>
          <cell r="B1529">
            <v>12</v>
          </cell>
        </row>
        <row r="1530">
          <cell r="A1530" t="str">
            <v>EAST</v>
          </cell>
          <cell r="B1530">
            <v>12</v>
          </cell>
        </row>
        <row r="1531">
          <cell r="A1531" t="str">
            <v>EAST</v>
          </cell>
          <cell r="B1531">
            <v>10</v>
          </cell>
        </row>
        <row r="1532">
          <cell r="A1532" t="str">
            <v>EAST</v>
          </cell>
          <cell r="B1532">
            <v>6</v>
          </cell>
        </row>
        <row r="1533">
          <cell r="A1533" t="str">
            <v>EAST</v>
          </cell>
          <cell r="B1533">
            <v>5</v>
          </cell>
        </row>
        <row r="1534">
          <cell r="A1534" t="str">
            <v>EAST</v>
          </cell>
          <cell r="B1534">
            <v>4</v>
          </cell>
        </row>
        <row r="1535">
          <cell r="A1535" t="str">
            <v>EAST</v>
          </cell>
          <cell r="B1535">
            <v>3</v>
          </cell>
        </row>
        <row r="1536">
          <cell r="A1536" t="str">
            <v>EAST</v>
          </cell>
          <cell r="B1536">
            <v>4</v>
          </cell>
        </row>
        <row r="1537">
          <cell r="A1537" t="str">
            <v>EAST</v>
          </cell>
          <cell r="B1537">
            <v>6</v>
          </cell>
        </row>
        <row r="1538">
          <cell r="A1538" t="str">
            <v>EAST</v>
          </cell>
          <cell r="B1538">
            <v>10</v>
          </cell>
        </row>
        <row r="1539">
          <cell r="A1539" t="str">
            <v>EAST</v>
          </cell>
          <cell r="B1539">
            <v>25</v>
          </cell>
        </row>
        <row r="1540">
          <cell r="A1540" t="str">
            <v>EAST</v>
          </cell>
          <cell r="B1540">
            <v>20</v>
          </cell>
        </row>
        <row r="1541">
          <cell r="A1541" t="str">
            <v>EAST</v>
          </cell>
          <cell r="B1541">
            <v>18</v>
          </cell>
        </row>
        <row r="1542">
          <cell r="A1542" t="str">
            <v>EAST</v>
          </cell>
          <cell r="B1542">
            <v>12</v>
          </cell>
        </row>
        <row r="1543">
          <cell r="A1543" t="str">
            <v>EAST</v>
          </cell>
          <cell r="B1543">
            <v>12</v>
          </cell>
        </row>
        <row r="1544">
          <cell r="A1544" t="str">
            <v>EAST</v>
          </cell>
          <cell r="B1544">
            <v>3</v>
          </cell>
        </row>
        <row r="1545">
          <cell r="A1545" t="str">
            <v>EAST</v>
          </cell>
          <cell r="B1545">
            <v>4</v>
          </cell>
        </row>
        <row r="1546">
          <cell r="A1546" t="str">
            <v>EAST</v>
          </cell>
          <cell r="B1546">
            <v>6</v>
          </cell>
        </row>
        <row r="1547">
          <cell r="A1547" t="str">
            <v>EAST</v>
          </cell>
          <cell r="B1547">
            <v>12</v>
          </cell>
        </row>
        <row r="1548">
          <cell r="A1548" t="str">
            <v>EAST</v>
          </cell>
          <cell r="B1548">
            <v>12</v>
          </cell>
        </row>
        <row r="1549">
          <cell r="A1549" t="str">
            <v>EAST</v>
          </cell>
          <cell r="B1549">
            <v>25</v>
          </cell>
        </row>
        <row r="1550">
          <cell r="A1550" t="str">
            <v>EAST</v>
          </cell>
          <cell r="B1550">
            <v>20</v>
          </cell>
        </row>
        <row r="1551">
          <cell r="A1551" t="str">
            <v>EAST</v>
          </cell>
          <cell r="B1551">
            <v>18</v>
          </cell>
        </row>
        <row r="1552">
          <cell r="A1552" t="str">
            <v>EAST</v>
          </cell>
          <cell r="B1552">
            <v>10</v>
          </cell>
        </row>
        <row r="1553">
          <cell r="A1553" t="str">
            <v>EAST</v>
          </cell>
          <cell r="B1553">
            <v>3</v>
          </cell>
        </row>
        <row r="1554">
          <cell r="A1554" t="str">
            <v>EAST</v>
          </cell>
          <cell r="B1554">
            <v>4</v>
          </cell>
        </row>
        <row r="1555">
          <cell r="A1555" t="str">
            <v>EAST</v>
          </cell>
          <cell r="B1555">
            <v>25</v>
          </cell>
        </row>
        <row r="1556">
          <cell r="A1556" t="str">
            <v>EAST</v>
          </cell>
          <cell r="B1556">
            <v>20</v>
          </cell>
        </row>
        <row r="1557">
          <cell r="A1557" t="str">
            <v>EAST</v>
          </cell>
          <cell r="B1557">
            <v>18</v>
          </cell>
        </row>
        <row r="1558">
          <cell r="A1558" t="str">
            <v>EAST</v>
          </cell>
          <cell r="B1558">
            <v>12</v>
          </cell>
        </row>
        <row r="1559">
          <cell r="A1559" t="str">
            <v>EAST</v>
          </cell>
          <cell r="B1559">
            <v>12</v>
          </cell>
        </row>
        <row r="1560">
          <cell r="A1560" t="str">
            <v>EAST</v>
          </cell>
          <cell r="B1560">
            <v>10</v>
          </cell>
        </row>
        <row r="1561">
          <cell r="A1561" t="str">
            <v>EAST</v>
          </cell>
          <cell r="B1561">
            <v>6</v>
          </cell>
        </row>
        <row r="1562">
          <cell r="A1562" t="str">
            <v>EAST</v>
          </cell>
          <cell r="B1562">
            <v>3</v>
          </cell>
        </row>
        <row r="1563">
          <cell r="A1563" t="str">
            <v>EAST</v>
          </cell>
          <cell r="B1563">
            <v>25</v>
          </cell>
        </row>
        <row r="1564">
          <cell r="A1564" t="str">
            <v>EAST</v>
          </cell>
          <cell r="B1564">
            <v>20</v>
          </cell>
        </row>
        <row r="1565">
          <cell r="A1565" t="str">
            <v>EAST</v>
          </cell>
          <cell r="B1565">
            <v>18</v>
          </cell>
        </row>
        <row r="1566">
          <cell r="A1566" t="str">
            <v>EAST</v>
          </cell>
          <cell r="B1566">
            <v>12</v>
          </cell>
        </row>
        <row r="1567">
          <cell r="A1567" t="str">
            <v>EAST</v>
          </cell>
          <cell r="B1567">
            <v>12</v>
          </cell>
        </row>
        <row r="1568">
          <cell r="A1568" t="str">
            <v>EAST</v>
          </cell>
          <cell r="B1568">
            <v>10</v>
          </cell>
        </row>
        <row r="1569">
          <cell r="A1569" t="str">
            <v>EAST</v>
          </cell>
          <cell r="B1569">
            <v>6</v>
          </cell>
        </row>
        <row r="1570">
          <cell r="A1570" t="str">
            <v>EAST</v>
          </cell>
          <cell r="B1570">
            <v>4</v>
          </cell>
        </row>
        <row r="1571">
          <cell r="A1571" t="str">
            <v>EAST</v>
          </cell>
          <cell r="B1571">
            <v>3</v>
          </cell>
        </row>
        <row r="1572">
          <cell r="A1572" t="str">
            <v>EAST</v>
          </cell>
          <cell r="B1572">
            <v>25</v>
          </cell>
        </row>
        <row r="1573">
          <cell r="A1573" t="str">
            <v>EAST</v>
          </cell>
          <cell r="B1573">
            <v>4</v>
          </cell>
        </row>
        <row r="1574">
          <cell r="A1574" t="str">
            <v>EAST</v>
          </cell>
          <cell r="B1574">
            <v>10</v>
          </cell>
        </row>
        <row r="1575">
          <cell r="A1575" t="str">
            <v>EAST</v>
          </cell>
          <cell r="B1575">
            <v>12</v>
          </cell>
        </row>
        <row r="1576">
          <cell r="A1576" t="str">
            <v>EAST</v>
          </cell>
          <cell r="B1576">
            <v>20</v>
          </cell>
        </row>
        <row r="1577">
          <cell r="A1577" t="str">
            <v>EAST</v>
          </cell>
          <cell r="B1577">
            <v>18</v>
          </cell>
        </row>
        <row r="1578">
          <cell r="A1578" t="str">
            <v>EAST</v>
          </cell>
          <cell r="B1578">
            <v>12</v>
          </cell>
        </row>
        <row r="1579">
          <cell r="A1579" t="str">
            <v>EAST</v>
          </cell>
          <cell r="B1579">
            <v>6</v>
          </cell>
        </row>
        <row r="1580">
          <cell r="A1580" t="str">
            <v>EAST</v>
          </cell>
          <cell r="B1580">
            <v>4</v>
          </cell>
        </row>
        <row r="1581">
          <cell r="A1581" t="str">
            <v>EAST</v>
          </cell>
          <cell r="B1581">
            <v>25</v>
          </cell>
        </row>
        <row r="1582">
          <cell r="A1582" t="str">
            <v>EAST</v>
          </cell>
          <cell r="B1582">
            <v>20</v>
          </cell>
        </row>
        <row r="1583">
          <cell r="A1583" t="str">
            <v>EAST</v>
          </cell>
          <cell r="B1583">
            <v>18</v>
          </cell>
        </row>
        <row r="1584">
          <cell r="A1584" t="str">
            <v>EAST</v>
          </cell>
          <cell r="B1584">
            <v>12</v>
          </cell>
        </row>
        <row r="1585">
          <cell r="A1585" t="str">
            <v>EAST</v>
          </cell>
          <cell r="B1585">
            <v>12</v>
          </cell>
        </row>
        <row r="1586">
          <cell r="A1586" t="str">
            <v>EAST</v>
          </cell>
          <cell r="B1586">
            <v>6</v>
          </cell>
        </row>
        <row r="1587">
          <cell r="A1587" t="str">
            <v>EAST</v>
          </cell>
          <cell r="B1587">
            <v>4</v>
          </cell>
        </row>
        <row r="1588">
          <cell r="A1588" t="str">
            <v>EAST</v>
          </cell>
          <cell r="B1588">
            <v>6</v>
          </cell>
        </row>
        <row r="1589">
          <cell r="A1589" t="str">
            <v>EAST</v>
          </cell>
          <cell r="B1589">
            <v>12</v>
          </cell>
        </row>
        <row r="1590">
          <cell r="A1590" t="str">
            <v>EAST</v>
          </cell>
          <cell r="B1590">
            <v>20</v>
          </cell>
        </row>
        <row r="1591">
          <cell r="A1591" t="str">
            <v>EAST</v>
          </cell>
          <cell r="B1591">
            <v>25</v>
          </cell>
        </row>
        <row r="1592">
          <cell r="A1592" t="str">
            <v>EAST</v>
          </cell>
          <cell r="B1592">
            <v>18</v>
          </cell>
        </row>
        <row r="1593">
          <cell r="A1593" t="str">
            <v>EAST</v>
          </cell>
          <cell r="B1593">
            <v>12</v>
          </cell>
        </row>
        <row r="1594">
          <cell r="A1594" t="str">
            <v>EAST</v>
          </cell>
          <cell r="B1594">
            <v>4</v>
          </cell>
        </row>
        <row r="1595">
          <cell r="A1595" t="str">
            <v>EAST</v>
          </cell>
          <cell r="B1595">
            <v>25</v>
          </cell>
        </row>
        <row r="1596">
          <cell r="A1596" t="str">
            <v>EAST</v>
          </cell>
          <cell r="B1596">
            <v>20</v>
          </cell>
        </row>
        <row r="1597">
          <cell r="A1597" t="str">
            <v>EAST</v>
          </cell>
          <cell r="B1597">
            <v>18</v>
          </cell>
        </row>
        <row r="1598">
          <cell r="A1598" t="str">
            <v>EAST</v>
          </cell>
          <cell r="B1598">
            <v>6</v>
          </cell>
        </row>
        <row r="1599">
          <cell r="A1599" t="str">
            <v>EAST</v>
          </cell>
          <cell r="B1599">
            <v>12</v>
          </cell>
        </row>
        <row r="1600">
          <cell r="A1600" t="str">
            <v>EAST</v>
          </cell>
          <cell r="B1600">
            <v>12</v>
          </cell>
        </row>
        <row r="1601">
          <cell r="A1601" t="str">
            <v>EAST</v>
          </cell>
          <cell r="B1601">
            <v>4</v>
          </cell>
        </row>
        <row r="1602">
          <cell r="A1602" t="str">
            <v>EAST</v>
          </cell>
          <cell r="B1602">
            <v>6</v>
          </cell>
        </row>
        <row r="1603">
          <cell r="A1603" t="str">
            <v>EAST</v>
          </cell>
          <cell r="B1603">
            <v>12</v>
          </cell>
        </row>
        <row r="1604">
          <cell r="A1604" t="str">
            <v>EAST</v>
          </cell>
          <cell r="B1604">
            <v>20</v>
          </cell>
        </row>
        <row r="1605">
          <cell r="A1605" t="str">
            <v>EAST</v>
          </cell>
          <cell r="B1605">
            <v>25</v>
          </cell>
        </row>
        <row r="1606">
          <cell r="A1606" t="str">
            <v>EAST</v>
          </cell>
          <cell r="B1606">
            <v>18</v>
          </cell>
        </row>
        <row r="1607">
          <cell r="A1607" t="str">
            <v>EAST</v>
          </cell>
          <cell r="B1607">
            <v>12</v>
          </cell>
        </row>
        <row r="1608">
          <cell r="A1608" t="str">
            <v>EAST</v>
          </cell>
          <cell r="B1608">
            <v>4</v>
          </cell>
        </row>
        <row r="1609">
          <cell r="A1609" t="str">
            <v>EAST</v>
          </cell>
          <cell r="B1609">
            <v>25</v>
          </cell>
        </row>
        <row r="1610">
          <cell r="A1610" t="str">
            <v>EAST</v>
          </cell>
          <cell r="B1610">
            <v>20</v>
          </cell>
        </row>
        <row r="1611">
          <cell r="A1611" t="str">
            <v>EAST</v>
          </cell>
          <cell r="B1611">
            <v>18</v>
          </cell>
        </row>
        <row r="1612">
          <cell r="A1612" t="str">
            <v>EAST</v>
          </cell>
          <cell r="B1612">
            <v>12</v>
          </cell>
        </row>
        <row r="1613">
          <cell r="A1613" t="str">
            <v>EAST</v>
          </cell>
          <cell r="B1613">
            <v>12</v>
          </cell>
        </row>
        <row r="1614">
          <cell r="A1614" t="str">
            <v>EAST</v>
          </cell>
          <cell r="B1614">
            <v>6</v>
          </cell>
        </row>
        <row r="1615">
          <cell r="A1615" t="str">
            <v>EAST</v>
          </cell>
          <cell r="B1615">
            <v>4</v>
          </cell>
        </row>
        <row r="1616">
          <cell r="A1616" t="str">
            <v>EAST</v>
          </cell>
          <cell r="B1616">
            <v>6</v>
          </cell>
        </row>
        <row r="1617">
          <cell r="A1617" t="str">
            <v>EAST</v>
          </cell>
          <cell r="B1617">
            <v>12</v>
          </cell>
        </row>
        <row r="1618">
          <cell r="A1618" t="str">
            <v>EAST</v>
          </cell>
          <cell r="B1618">
            <v>20</v>
          </cell>
        </row>
        <row r="1619">
          <cell r="A1619" t="str">
            <v>EAST</v>
          </cell>
          <cell r="B1619">
            <v>25</v>
          </cell>
        </row>
        <row r="1620">
          <cell r="A1620" t="str">
            <v>EAST</v>
          </cell>
          <cell r="B1620">
            <v>18</v>
          </cell>
        </row>
        <row r="1621">
          <cell r="A1621" t="str">
            <v>EAST</v>
          </cell>
          <cell r="B1621">
            <v>12</v>
          </cell>
        </row>
        <row r="1622">
          <cell r="A1622" t="str">
            <v>EAST</v>
          </cell>
          <cell r="B1622">
            <v>4</v>
          </cell>
        </row>
        <row r="1623">
          <cell r="A1623" t="str">
            <v>EAST</v>
          </cell>
          <cell r="B1623">
            <v>25</v>
          </cell>
        </row>
        <row r="1624">
          <cell r="A1624" t="str">
            <v>EAST</v>
          </cell>
          <cell r="B1624">
            <v>20</v>
          </cell>
        </row>
        <row r="1625">
          <cell r="A1625" t="str">
            <v>EAST</v>
          </cell>
          <cell r="B1625">
            <v>18</v>
          </cell>
        </row>
        <row r="1626">
          <cell r="A1626" t="str">
            <v>EAST</v>
          </cell>
          <cell r="B1626">
            <v>6</v>
          </cell>
        </row>
        <row r="1627">
          <cell r="A1627" t="str">
            <v>EAST</v>
          </cell>
          <cell r="B1627">
            <v>12</v>
          </cell>
        </row>
        <row r="1628">
          <cell r="A1628" t="str">
            <v>EAST</v>
          </cell>
          <cell r="B1628">
            <v>12</v>
          </cell>
        </row>
        <row r="1629">
          <cell r="A1629" t="str">
            <v>EAST</v>
          </cell>
          <cell r="B1629">
            <v>4</v>
          </cell>
        </row>
        <row r="1630">
          <cell r="A1630" t="str">
            <v>EAST</v>
          </cell>
          <cell r="B1630">
            <v>6</v>
          </cell>
        </row>
        <row r="1631">
          <cell r="A1631" t="str">
            <v>EAST</v>
          </cell>
          <cell r="B1631">
            <v>12</v>
          </cell>
        </row>
        <row r="1632">
          <cell r="A1632" t="str">
            <v>EAST</v>
          </cell>
          <cell r="B1632">
            <v>20</v>
          </cell>
        </row>
        <row r="1633">
          <cell r="A1633" t="str">
            <v>EAST</v>
          </cell>
          <cell r="B1633">
            <v>25</v>
          </cell>
        </row>
        <row r="1634">
          <cell r="A1634" t="str">
            <v>EAST</v>
          </cell>
          <cell r="B1634">
            <v>18</v>
          </cell>
        </row>
        <row r="1635">
          <cell r="A1635" t="str">
            <v>EAST</v>
          </cell>
          <cell r="B1635">
            <v>12</v>
          </cell>
        </row>
        <row r="1636">
          <cell r="A1636" t="str">
            <v>EAST</v>
          </cell>
          <cell r="B1636">
            <v>4</v>
          </cell>
        </row>
        <row r="1637">
          <cell r="A1637" t="str">
            <v>EAST</v>
          </cell>
          <cell r="B1637">
            <v>25</v>
          </cell>
        </row>
        <row r="1638">
          <cell r="A1638" t="str">
            <v>EAST</v>
          </cell>
          <cell r="B1638">
            <v>20</v>
          </cell>
        </row>
        <row r="1639">
          <cell r="A1639" t="str">
            <v>EAST</v>
          </cell>
          <cell r="B1639">
            <v>18</v>
          </cell>
        </row>
        <row r="1640">
          <cell r="A1640" t="str">
            <v>EAST</v>
          </cell>
          <cell r="B1640">
            <v>12</v>
          </cell>
        </row>
        <row r="1641">
          <cell r="A1641" t="str">
            <v>EAST</v>
          </cell>
          <cell r="B1641">
            <v>12</v>
          </cell>
        </row>
        <row r="1642">
          <cell r="A1642" t="str">
            <v>EAST</v>
          </cell>
          <cell r="B1642">
            <v>6</v>
          </cell>
        </row>
        <row r="1643">
          <cell r="A1643" t="str">
            <v>EAST</v>
          </cell>
          <cell r="B1643">
            <v>4</v>
          </cell>
        </row>
        <row r="1644">
          <cell r="A1644" t="str">
            <v>EAST</v>
          </cell>
          <cell r="B1644">
            <v>6</v>
          </cell>
        </row>
        <row r="1645">
          <cell r="A1645" t="str">
            <v>EAST</v>
          </cell>
          <cell r="B1645">
            <v>12</v>
          </cell>
        </row>
        <row r="1646">
          <cell r="A1646" t="str">
            <v>EAST</v>
          </cell>
          <cell r="B1646">
            <v>20</v>
          </cell>
        </row>
        <row r="1647">
          <cell r="A1647" t="str">
            <v>EAST</v>
          </cell>
          <cell r="B1647">
            <v>25</v>
          </cell>
        </row>
        <row r="1648">
          <cell r="A1648" t="str">
            <v>EAST</v>
          </cell>
          <cell r="B1648">
            <v>18</v>
          </cell>
        </row>
        <row r="1649">
          <cell r="A1649" t="str">
            <v>EAST</v>
          </cell>
          <cell r="B1649">
            <v>12</v>
          </cell>
        </row>
        <row r="1650">
          <cell r="A1650" t="str">
            <v>EAST</v>
          </cell>
          <cell r="B1650">
            <v>4</v>
          </cell>
        </row>
        <row r="1651">
          <cell r="A1651" t="str">
            <v>EAST</v>
          </cell>
          <cell r="B1651">
            <v>25</v>
          </cell>
        </row>
        <row r="1652">
          <cell r="A1652" t="str">
            <v>EAST</v>
          </cell>
          <cell r="B1652">
            <v>20</v>
          </cell>
        </row>
        <row r="1653">
          <cell r="A1653" t="str">
            <v>EAST</v>
          </cell>
          <cell r="B1653">
            <v>18</v>
          </cell>
        </row>
        <row r="1654">
          <cell r="A1654" t="str">
            <v>EAST</v>
          </cell>
          <cell r="B1654">
            <v>6</v>
          </cell>
        </row>
        <row r="1655">
          <cell r="A1655" t="str">
            <v>EAST</v>
          </cell>
          <cell r="B1655">
            <v>12</v>
          </cell>
        </row>
        <row r="1656">
          <cell r="A1656" t="str">
            <v>EAST</v>
          </cell>
          <cell r="B1656">
            <v>12</v>
          </cell>
        </row>
        <row r="1657">
          <cell r="A1657" t="str">
            <v>EAST</v>
          </cell>
          <cell r="B1657">
            <v>4</v>
          </cell>
        </row>
        <row r="1658">
          <cell r="A1658" t="str">
            <v>EAST</v>
          </cell>
          <cell r="B1658">
            <v>6</v>
          </cell>
        </row>
        <row r="1659">
          <cell r="A1659" t="str">
            <v>EAST</v>
          </cell>
          <cell r="B1659">
            <v>12</v>
          </cell>
        </row>
        <row r="1660">
          <cell r="A1660" t="str">
            <v>EAST</v>
          </cell>
          <cell r="B1660">
            <v>20</v>
          </cell>
        </row>
        <row r="1661">
          <cell r="A1661" t="str">
            <v>EAST</v>
          </cell>
          <cell r="B1661">
            <v>25</v>
          </cell>
        </row>
        <row r="1662">
          <cell r="A1662" t="str">
            <v>EAST</v>
          </cell>
          <cell r="B1662">
            <v>18</v>
          </cell>
        </row>
        <row r="1663">
          <cell r="A1663" t="str">
            <v>EAST</v>
          </cell>
          <cell r="B1663">
            <v>12</v>
          </cell>
        </row>
        <row r="1664">
          <cell r="A1664" t="str">
            <v>EAST</v>
          </cell>
          <cell r="B1664">
            <v>4</v>
          </cell>
        </row>
        <row r="1665">
          <cell r="A1665" t="str">
            <v>EAST</v>
          </cell>
          <cell r="B1665">
            <v>25</v>
          </cell>
        </row>
        <row r="1666">
          <cell r="A1666" t="str">
            <v>EAST</v>
          </cell>
          <cell r="B1666">
            <v>20</v>
          </cell>
        </row>
        <row r="1667">
          <cell r="A1667" t="str">
            <v>EAST</v>
          </cell>
          <cell r="B1667">
            <v>18</v>
          </cell>
        </row>
        <row r="1668">
          <cell r="A1668" t="str">
            <v>EAST</v>
          </cell>
          <cell r="B1668">
            <v>12</v>
          </cell>
        </row>
        <row r="1669">
          <cell r="A1669" t="str">
            <v>EAST</v>
          </cell>
          <cell r="B1669">
            <v>12</v>
          </cell>
        </row>
        <row r="1670">
          <cell r="A1670" t="str">
            <v>EAST</v>
          </cell>
          <cell r="B1670">
            <v>6</v>
          </cell>
        </row>
        <row r="1671">
          <cell r="A1671" t="str">
            <v>EAST</v>
          </cell>
          <cell r="B1671">
            <v>6</v>
          </cell>
        </row>
        <row r="1672">
          <cell r="A1672" t="str">
            <v>EAST</v>
          </cell>
          <cell r="B1672">
            <v>12</v>
          </cell>
        </row>
        <row r="1673">
          <cell r="A1673" t="str">
            <v>EAST</v>
          </cell>
          <cell r="B1673">
            <v>12</v>
          </cell>
        </row>
        <row r="1674">
          <cell r="A1674" t="str">
            <v>EAST</v>
          </cell>
          <cell r="B1674">
            <v>20</v>
          </cell>
        </row>
        <row r="1675">
          <cell r="A1675" t="str">
            <v>EAST</v>
          </cell>
          <cell r="B1675">
            <v>6</v>
          </cell>
        </row>
        <row r="1676">
          <cell r="A1676" t="str">
            <v>EAST</v>
          </cell>
          <cell r="B1676">
            <v>12</v>
          </cell>
        </row>
        <row r="1677">
          <cell r="A1677" t="str">
            <v>EAST</v>
          </cell>
          <cell r="B1677">
            <v>20</v>
          </cell>
        </row>
        <row r="1678">
          <cell r="A1678" t="str">
            <v>EAST</v>
          </cell>
          <cell r="B1678">
            <v>12</v>
          </cell>
        </row>
        <row r="1679">
          <cell r="A1679" t="str">
            <v>EAST</v>
          </cell>
          <cell r="B1679">
            <v>6</v>
          </cell>
        </row>
        <row r="1680">
          <cell r="A1680" t="str">
            <v>EAST</v>
          </cell>
          <cell r="B1680">
            <v>20</v>
          </cell>
        </row>
        <row r="1681">
          <cell r="A1681" t="str">
            <v>EAST</v>
          </cell>
          <cell r="B1681">
            <v>12</v>
          </cell>
        </row>
        <row r="1682">
          <cell r="A1682" t="str">
            <v>EAST</v>
          </cell>
          <cell r="B1682">
            <v>12</v>
          </cell>
        </row>
        <row r="1683">
          <cell r="A1683" t="str">
            <v>EAST</v>
          </cell>
          <cell r="B1683">
            <v>6</v>
          </cell>
        </row>
        <row r="1684">
          <cell r="A1684" t="str">
            <v>EAST</v>
          </cell>
          <cell r="B1684">
            <v>12</v>
          </cell>
        </row>
        <row r="1685">
          <cell r="A1685" t="str">
            <v>EAST</v>
          </cell>
          <cell r="B1685">
            <v>20</v>
          </cell>
        </row>
        <row r="1686">
          <cell r="A1686" t="str">
            <v>EAST</v>
          </cell>
          <cell r="B1686">
            <v>12</v>
          </cell>
        </row>
        <row r="1687">
          <cell r="A1687" t="str">
            <v>EAST</v>
          </cell>
          <cell r="B1687">
            <v>6</v>
          </cell>
        </row>
        <row r="1688">
          <cell r="A1688" t="str">
            <v>EAST</v>
          </cell>
          <cell r="B1688">
            <v>12</v>
          </cell>
        </row>
        <row r="1689">
          <cell r="A1689" t="str">
            <v>EAST</v>
          </cell>
          <cell r="B1689">
            <v>20</v>
          </cell>
        </row>
        <row r="1690">
          <cell r="A1690" t="str">
            <v>EAST</v>
          </cell>
          <cell r="B1690">
            <v>12</v>
          </cell>
        </row>
        <row r="1691">
          <cell r="A1691" t="str">
            <v>EAST</v>
          </cell>
          <cell r="B1691">
            <v>6</v>
          </cell>
        </row>
        <row r="1692">
          <cell r="A1692" t="str">
            <v>EAST</v>
          </cell>
          <cell r="B1692">
            <v>12</v>
          </cell>
        </row>
        <row r="1693">
          <cell r="A1693" t="str">
            <v>EAST</v>
          </cell>
          <cell r="B1693">
            <v>20</v>
          </cell>
        </row>
        <row r="1694">
          <cell r="A1694" t="str">
            <v>EAST</v>
          </cell>
          <cell r="B1694">
            <v>12</v>
          </cell>
        </row>
        <row r="1695">
          <cell r="A1695" t="str">
            <v>EAST</v>
          </cell>
          <cell r="B1695">
            <v>6</v>
          </cell>
        </row>
        <row r="1696">
          <cell r="A1696" t="str">
            <v>EAST</v>
          </cell>
          <cell r="B1696">
            <v>20</v>
          </cell>
        </row>
        <row r="1697">
          <cell r="A1697" t="str">
            <v>EAST</v>
          </cell>
          <cell r="B1697">
            <v>12</v>
          </cell>
        </row>
        <row r="1698">
          <cell r="A1698" t="str">
            <v>EAST</v>
          </cell>
          <cell r="B1698">
            <v>12</v>
          </cell>
        </row>
        <row r="1699">
          <cell r="A1699" t="str">
            <v>EAST</v>
          </cell>
          <cell r="B1699">
            <v>6</v>
          </cell>
        </row>
        <row r="1700">
          <cell r="A1700" t="str">
            <v>EAST</v>
          </cell>
          <cell r="B1700">
            <v>20</v>
          </cell>
        </row>
        <row r="1701">
          <cell r="A1701" t="str">
            <v>EAST</v>
          </cell>
          <cell r="B1701">
            <v>12</v>
          </cell>
        </row>
        <row r="1702">
          <cell r="A1702" t="str">
            <v>EAST</v>
          </cell>
          <cell r="B1702">
            <v>12</v>
          </cell>
        </row>
        <row r="1703">
          <cell r="A1703" t="str">
            <v>EAST</v>
          </cell>
          <cell r="B1703">
            <v>6</v>
          </cell>
        </row>
        <row r="1704">
          <cell r="A1704" t="str">
            <v>EAST</v>
          </cell>
          <cell r="B1704">
            <v>12</v>
          </cell>
        </row>
        <row r="1705">
          <cell r="A1705" t="str">
            <v>EAST</v>
          </cell>
          <cell r="B1705">
            <v>12</v>
          </cell>
        </row>
        <row r="1706">
          <cell r="A1706" t="str">
            <v>EAST</v>
          </cell>
          <cell r="B1706">
            <v>20</v>
          </cell>
        </row>
        <row r="1707">
          <cell r="A1707" t="str">
            <v>EAST</v>
          </cell>
          <cell r="B1707">
            <v>6</v>
          </cell>
        </row>
        <row r="1708">
          <cell r="A1708" t="str">
            <v>EAST</v>
          </cell>
          <cell r="B1708">
            <v>12</v>
          </cell>
        </row>
        <row r="1709">
          <cell r="A1709" t="str">
            <v>EAST</v>
          </cell>
          <cell r="B1709">
            <v>12</v>
          </cell>
        </row>
        <row r="1710">
          <cell r="A1710" t="str">
            <v>EAST</v>
          </cell>
          <cell r="B1710">
            <v>20</v>
          </cell>
        </row>
        <row r="1711">
          <cell r="A1711" t="str">
            <v>EAST</v>
          </cell>
          <cell r="B1711">
            <v>6</v>
          </cell>
        </row>
        <row r="1712">
          <cell r="A1712" t="str">
            <v>EAST</v>
          </cell>
          <cell r="B1712">
            <v>12</v>
          </cell>
        </row>
        <row r="1713">
          <cell r="A1713" t="str">
            <v>EAST</v>
          </cell>
          <cell r="B1713">
            <v>12</v>
          </cell>
        </row>
        <row r="1714">
          <cell r="A1714" t="str">
            <v>EAST</v>
          </cell>
          <cell r="B1714">
            <v>20</v>
          </cell>
        </row>
        <row r="1715">
          <cell r="A1715" t="str">
            <v>EAST</v>
          </cell>
          <cell r="B1715">
            <v>6</v>
          </cell>
        </row>
        <row r="1716">
          <cell r="A1716" t="str">
            <v>EAST</v>
          </cell>
          <cell r="B1716">
            <v>12</v>
          </cell>
        </row>
        <row r="1717">
          <cell r="A1717" t="str">
            <v>EAST</v>
          </cell>
          <cell r="B1717">
            <v>20</v>
          </cell>
        </row>
        <row r="1718">
          <cell r="A1718" t="str">
            <v>EAST</v>
          </cell>
          <cell r="B1718">
            <v>12</v>
          </cell>
        </row>
        <row r="1719">
          <cell r="A1719" t="str">
            <v>EAST</v>
          </cell>
          <cell r="B1719">
            <v>6</v>
          </cell>
        </row>
        <row r="1720">
          <cell r="A1720" t="str">
            <v>EAST</v>
          </cell>
          <cell r="B1720">
            <v>12</v>
          </cell>
        </row>
        <row r="1721">
          <cell r="A1721" t="str">
            <v>EAST</v>
          </cell>
          <cell r="B1721">
            <v>20</v>
          </cell>
        </row>
        <row r="1722">
          <cell r="A1722" t="str">
            <v>EAST</v>
          </cell>
          <cell r="B1722">
            <v>12</v>
          </cell>
        </row>
        <row r="1723">
          <cell r="A1723" t="str">
            <v>EAST</v>
          </cell>
          <cell r="B1723">
            <v>6</v>
          </cell>
        </row>
        <row r="1724">
          <cell r="A1724" t="str">
            <v>EAST</v>
          </cell>
          <cell r="B1724">
            <v>12</v>
          </cell>
        </row>
        <row r="1725">
          <cell r="A1725" t="str">
            <v>EAST</v>
          </cell>
          <cell r="B1725">
            <v>20</v>
          </cell>
        </row>
        <row r="1726">
          <cell r="A1726" t="str">
            <v>EAST</v>
          </cell>
          <cell r="B1726">
            <v>12</v>
          </cell>
        </row>
        <row r="1727">
          <cell r="A1727" t="str">
            <v>EAST</v>
          </cell>
          <cell r="B1727">
            <v>6</v>
          </cell>
        </row>
        <row r="1728">
          <cell r="A1728" t="str">
            <v>EAST</v>
          </cell>
          <cell r="B1728">
            <v>20</v>
          </cell>
        </row>
        <row r="1729">
          <cell r="A1729" t="str">
            <v>EAST</v>
          </cell>
          <cell r="B1729">
            <v>12</v>
          </cell>
        </row>
        <row r="1730">
          <cell r="A1730" t="str">
            <v>EAST</v>
          </cell>
          <cell r="B1730">
            <v>12</v>
          </cell>
        </row>
        <row r="1731">
          <cell r="A1731" t="str">
            <v>EAST</v>
          </cell>
          <cell r="B1731">
            <v>6</v>
          </cell>
        </row>
        <row r="1732">
          <cell r="A1732" t="str">
            <v>EAST</v>
          </cell>
          <cell r="B1732">
            <v>20</v>
          </cell>
        </row>
        <row r="1733">
          <cell r="A1733" t="str">
            <v>EAST</v>
          </cell>
          <cell r="B1733">
            <v>12</v>
          </cell>
        </row>
        <row r="1734">
          <cell r="A1734" t="str">
            <v>EAST</v>
          </cell>
          <cell r="B1734">
            <v>12</v>
          </cell>
        </row>
        <row r="1735">
          <cell r="A1735" t="str">
            <v>EAST</v>
          </cell>
          <cell r="B1735">
            <v>6</v>
          </cell>
        </row>
        <row r="1736">
          <cell r="A1736" t="str">
            <v>EAST</v>
          </cell>
          <cell r="B1736">
            <v>12</v>
          </cell>
        </row>
        <row r="1737">
          <cell r="A1737" t="str">
            <v>EAST</v>
          </cell>
          <cell r="B1737">
            <v>12</v>
          </cell>
        </row>
        <row r="1738">
          <cell r="A1738" t="str">
            <v>EAST</v>
          </cell>
          <cell r="B1738">
            <v>20</v>
          </cell>
        </row>
        <row r="1739">
          <cell r="A1739" t="str">
            <v>EAST</v>
          </cell>
          <cell r="B1739">
            <v>6</v>
          </cell>
        </row>
        <row r="1740">
          <cell r="A1740" t="str">
            <v>EAST</v>
          </cell>
          <cell r="B1740">
            <v>12</v>
          </cell>
        </row>
        <row r="1741">
          <cell r="A1741" t="str">
            <v>EAST</v>
          </cell>
          <cell r="B1741">
            <v>20</v>
          </cell>
        </row>
        <row r="1742">
          <cell r="A1742" t="str">
            <v>EAST</v>
          </cell>
          <cell r="B1742">
            <v>6</v>
          </cell>
        </row>
        <row r="1743">
          <cell r="A1743" t="str">
            <v>EAST</v>
          </cell>
          <cell r="B1743">
            <v>12</v>
          </cell>
        </row>
        <row r="1744">
          <cell r="A1744" t="str">
            <v>EAST</v>
          </cell>
          <cell r="B1744">
            <v>20</v>
          </cell>
        </row>
        <row r="1745">
          <cell r="A1745" t="str">
            <v>EAST</v>
          </cell>
          <cell r="B1745">
            <v>6</v>
          </cell>
        </row>
        <row r="1746">
          <cell r="A1746" t="str">
            <v>EAST</v>
          </cell>
          <cell r="B1746">
            <v>12</v>
          </cell>
        </row>
        <row r="1747">
          <cell r="A1747" t="str">
            <v>EAST</v>
          </cell>
          <cell r="B1747">
            <v>20</v>
          </cell>
        </row>
        <row r="1748">
          <cell r="A1748" t="str">
            <v>EAST</v>
          </cell>
          <cell r="B1748">
            <v>6</v>
          </cell>
        </row>
        <row r="1749">
          <cell r="A1749" t="str">
            <v>EAST</v>
          </cell>
          <cell r="B1749">
            <v>20</v>
          </cell>
        </row>
        <row r="1750">
          <cell r="A1750" t="str">
            <v>EAST</v>
          </cell>
          <cell r="B1750">
            <v>12</v>
          </cell>
        </row>
        <row r="1751">
          <cell r="A1751" t="str">
            <v>EAST</v>
          </cell>
          <cell r="B1751">
            <v>6</v>
          </cell>
        </row>
        <row r="1752">
          <cell r="A1752" t="str">
            <v>EAST</v>
          </cell>
          <cell r="B1752">
            <v>20</v>
          </cell>
        </row>
        <row r="1753">
          <cell r="A1753" t="str">
            <v>EAST</v>
          </cell>
          <cell r="B1753">
            <v>12</v>
          </cell>
        </row>
        <row r="1754">
          <cell r="A1754" t="str">
            <v>EAST</v>
          </cell>
          <cell r="B1754">
            <v>6</v>
          </cell>
        </row>
        <row r="1755">
          <cell r="A1755" t="str">
            <v>EAST</v>
          </cell>
          <cell r="B1755">
            <v>20</v>
          </cell>
        </row>
        <row r="1756">
          <cell r="A1756" t="str">
            <v>EAST</v>
          </cell>
          <cell r="B1756">
            <v>12</v>
          </cell>
        </row>
        <row r="1757">
          <cell r="A1757" t="str">
            <v>EAST</v>
          </cell>
          <cell r="B1757">
            <v>6</v>
          </cell>
        </row>
        <row r="1758">
          <cell r="A1758" t="str">
            <v>EAST</v>
          </cell>
          <cell r="B1758">
            <v>12</v>
          </cell>
        </row>
        <row r="1759">
          <cell r="A1759" t="str">
            <v>EAST</v>
          </cell>
          <cell r="B1759">
            <v>20</v>
          </cell>
        </row>
        <row r="1760">
          <cell r="A1760" t="str">
            <v>EAST</v>
          </cell>
          <cell r="B1760">
            <v>6</v>
          </cell>
        </row>
        <row r="1761">
          <cell r="A1761" t="str">
            <v>EAST</v>
          </cell>
          <cell r="B1761">
            <v>12</v>
          </cell>
        </row>
        <row r="1762">
          <cell r="A1762" t="str">
            <v>EAST</v>
          </cell>
          <cell r="B1762">
            <v>20</v>
          </cell>
        </row>
        <row r="1763">
          <cell r="A1763" t="str">
            <v>EAST</v>
          </cell>
          <cell r="B1763">
            <v>6</v>
          </cell>
        </row>
        <row r="1764">
          <cell r="A1764" t="str">
            <v>EAST</v>
          </cell>
          <cell r="B1764">
            <v>12</v>
          </cell>
        </row>
        <row r="1765">
          <cell r="A1765" t="str">
            <v>EAST</v>
          </cell>
          <cell r="B1765">
            <v>20</v>
          </cell>
        </row>
        <row r="1766">
          <cell r="A1766" t="str">
            <v>EAST</v>
          </cell>
          <cell r="B1766">
            <v>6</v>
          </cell>
        </row>
        <row r="1767">
          <cell r="A1767" t="str">
            <v>EAST</v>
          </cell>
          <cell r="B1767">
            <v>20</v>
          </cell>
        </row>
        <row r="1768">
          <cell r="A1768" t="str">
            <v>EAST</v>
          </cell>
          <cell r="B1768">
            <v>12</v>
          </cell>
        </row>
        <row r="1769">
          <cell r="A1769" t="str">
            <v>EAST</v>
          </cell>
          <cell r="B1769">
            <v>6</v>
          </cell>
        </row>
        <row r="1770">
          <cell r="A1770" t="str">
            <v>EAST</v>
          </cell>
          <cell r="B1770">
            <v>12</v>
          </cell>
        </row>
        <row r="1771">
          <cell r="A1771" t="str">
            <v>EAST</v>
          </cell>
          <cell r="B1771">
            <v>20</v>
          </cell>
        </row>
        <row r="1772">
          <cell r="A1772" t="str">
            <v>EAST</v>
          </cell>
          <cell r="B1772">
            <v>6</v>
          </cell>
        </row>
        <row r="1773">
          <cell r="A1773" t="str">
            <v>EAST</v>
          </cell>
          <cell r="B1773">
            <v>12</v>
          </cell>
        </row>
        <row r="1774">
          <cell r="A1774" t="str">
            <v>EAST</v>
          </cell>
          <cell r="B1774">
            <v>20</v>
          </cell>
        </row>
        <row r="1775">
          <cell r="A1775" t="str">
            <v>EAST</v>
          </cell>
          <cell r="B1775">
            <v>6</v>
          </cell>
        </row>
        <row r="1776">
          <cell r="A1776" t="str">
            <v>EAST</v>
          </cell>
          <cell r="B1776">
            <v>12</v>
          </cell>
        </row>
        <row r="1777">
          <cell r="A1777" t="str">
            <v>EAST</v>
          </cell>
          <cell r="B1777">
            <v>20</v>
          </cell>
        </row>
        <row r="1778">
          <cell r="A1778" t="str">
            <v>EAST</v>
          </cell>
          <cell r="B1778">
            <v>6</v>
          </cell>
        </row>
        <row r="1779">
          <cell r="A1779" t="str">
            <v>EAST</v>
          </cell>
          <cell r="B1779">
            <v>20</v>
          </cell>
        </row>
        <row r="1780">
          <cell r="A1780" t="str">
            <v>EAST</v>
          </cell>
          <cell r="B1780">
            <v>12</v>
          </cell>
        </row>
        <row r="1781">
          <cell r="A1781" t="str">
            <v>EAST</v>
          </cell>
          <cell r="B1781">
            <v>6</v>
          </cell>
        </row>
        <row r="1782">
          <cell r="A1782" t="str">
            <v>EAST</v>
          </cell>
          <cell r="B1782">
            <v>12</v>
          </cell>
        </row>
        <row r="1783">
          <cell r="A1783" t="str">
            <v>EAST</v>
          </cell>
          <cell r="B1783">
            <v>20</v>
          </cell>
        </row>
        <row r="1784">
          <cell r="A1784" t="str">
            <v>EAST</v>
          </cell>
          <cell r="B1784">
            <v>6</v>
          </cell>
        </row>
        <row r="1785">
          <cell r="A1785" t="str">
            <v>EAST</v>
          </cell>
          <cell r="B1785">
            <v>12</v>
          </cell>
        </row>
        <row r="1786">
          <cell r="A1786" t="str">
            <v>EAST</v>
          </cell>
          <cell r="B1786">
            <v>20</v>
          </cell>
        </row>
        <row r="1787">
          <cell r="A1787" t="str">
            <v>EAST</v>
          </cell>
          <cell r="B1787">
            <v>6</v>
          </cell>
        </row>
        <row r="1788">
          <cell r="A1788" t="str">
            <v>EAST</v>
          </cell>
          <cell r="B1788">
            <v>12</v>
          </cell>
        </row>
        <row r="1789">
          <cell r="A1789" t="str">
            <v>EAST</v>
          </cell>
          <cell r="B1789">
            <v>20</v>
          </cell>
        </row>
        <row r="1790">
          <cell r="A1790" t="str">
            <v>EAST</v>
          </cell>
          <cell r="B1790">
            <v>6</v>
          </cell>
        </row>
        <row r="1791">
          <cell r="A1791" t="str">
            <v>EAST</v>
          </cell>
          <cell r="B1791">
            <v>20</v>
          </cell>
        </row>
        <row r="1792">
          <cell r="A1792" t="str">
            <v>EAST</v>
          </cell>
          <cell r="B1792">
            <v>12</v>
          </cell>
        </row>
        <row r="1793">
          <cell r="A1793" t="str">
            <v>EAST</v>
          </cell>
          <cell r="B1793">
            <v>6</v>
          </cell>
        </row>
        <row r="1794">
          <cell r="A1794" t="str">
            <v>EAST</v>
          </cell>
          <cell r="B1794">
            <v>12</v>
          </cell>
        </row>
        <row r="1795">
          <cell r="A1795" t="str">
            <v>EAST</v>
          </cell>
          <cell r="B1795">
            <v>20</v>
          </cell>
        </row>
        <row r="1796">
          <cell r="A1796" t="str">
            <v>EAST</v>
          </cell>
          <cell r="B1796">
            <v>6</v>
          </cell>
        </row>
        <row r="1797">
          <cell r="A1797" t="str">
            <v>EAST</v>
          </cell>
          <cell r="B1797">
            <v>12</v>
          </cell>
        </row>
        <row r="1798">
          <cell r="A1798" t="str">
            <v>EAST</v>
          </cell>
          <cell r="B1798">
            <v>6</v>
          </cell>
        </row>
        <row r="1799">
          <cell r="A1799" t="str">
            <v>EAST</v>
          </cell>
          <cell r="B1799">
            <v>12</v>
          </cell>
        </row>
        <row r="1800">
          <cell r="A1800" t="str">
            <v>EAST</v>
          </cell>
          <cell r="B1800">
            <v>6</v>
          </cell>
        </row>
        <row r="1801">
          <cell r="A1801" t="str">
            <v>EAST</v>
          </cell>
          <cell r="B1801">
            <v>12</v>
          </cell>
        </row>
        <row r="1802">
          <cell r="A1802" t="str">
            <v>EAST</v>
          </cell>
          <cell r="B1802">
            <v>6</v>
          </cell>
        </row>
        <row r="1803">
          <cell r="A1803" t="str">
            <v>EAST</v>
          </cell>
          <cell r="B1803">
            <v>12</v>
          </cell>
        </row>
        <row r="1804">
          <cell r="A1804" t="str">
            <v>EAST</v>
          </cell>
          <cell r="B1804">
            <v>6</v>
          </cell>
        </row>
        <row r="1805">
          <cell r="A1805" t="str">
            <v>EAST</v>
          </cell>
          <cell r="B1805">
            <v>12</v>
          </cell>
        </row>
        <row r="1806">
          <cell r="A1806" t="str">
            <v>EAST</v>
          </cell>
          <cell r="B1806">
            <v>6</v>
          </cell>
        </row>
        <row r="1807">
          <cell r="A1807" t="str">
            <v>EAST</v>
          </cell>
          <cell r="B1807">
            <v>12</v>
          </cell>
        </row>
        <row r="1808">
          <cell r="A1808" t="str">
            <v>EAST</v>
          </cell>
          <cell r="B1808">
            <v>6</v>
          </cell>
        </row>
        <row r="1809">
          <cell r="A1809" t="str">
            <v>EAST</v>
          </cell>
          <cell r="B1809">
            <v>12</v>
          </cell>
        </row>
        <row r="1810">
          <cell r="A1810" t="str">
            <v>EAST</v>
          </cell>
          <cell r="B1810">
            <v>6</v>
          </cell>
        </row>
        <row r="1811">
          <cell r="A1811" t="str">
            <v>EAST</v>
          </cell>
          <cell r="B1811">
            <v>12</v>
          </cell>
        </row>
        <row r="1812">
          <cell r="A1812" t="str">
            <v>EAST</v>
          </cell>
          <cell r="B1812">
            <v>6</v>
          </cell>
        </row>
        <row r="1813">
          <cell r="A1813" t="str">
            <v>EAST</v>
          </cell>
          <cell r="B1813">
            <v>12</v>
          </cell>
        </row>
        <row r="1814">
          <cell r="A1814" t="str">
            <v>EAST</v>
          </cell>
          <cell r="B1814">
            <v>6</v>
          </cell>
        </row>
        <row r="1815">
          <cell r="A1815" t="str">
            <v>EAST</v>
          </cell>
          <cell r="B1815">
            <v>12</v>
          </cell>
        </row>
        <row r="1816">
          <cell r="A1816" t="str">
            <v>EAST</v>
          </cell>
          <cell r="B1816">
            <v>6</v>
          </cell>
        </row>
        <row r="1817">
          <cell r="A1817" t="str">
            <v>EAST</v>
          </cell>
          <cell r="B1817">
            <v>12</v>
          </cell>
        </row>
        <row r="1818">
          <cell r="A1818" t="str">
            <v>EAST</v>
          </cell>
          <cell r="B1818">
            <v>6</v>
          </cell>
        </row>
        <row r="1819">
          <cell r="A1819" t="str">
            <v>EAST</v>
          </cell>
          <cell r="B1819">
            <v>12</v>
          </cell>
        </row>
        <row r="1820">
          <cell r="A1820" t="str">
            <v>EAST</v>
          </cell>
          <cell r="B1820">
            <v>12</v>
          </cell>
        </row>
        <row r="1821">
          <cell r="A1821" t="str">
            <v>EAST</v>
          </cell>
          <cell r="B1821">
            <v>12</v>
          </cell>
        </row>
        <row r="1822">
          <cell r="A1822" t="str">
            <v>EAST</v>
          </cell>
          <cell r="B1822">
            <v>12</v>
          </cell>
        </row>
        <row r="1823">
          <cell r="A1823" t="str">
            <v>EAST</v>
          </cell>
          <cell r="B1823">
            <v>12</v>
          </cell>
        </row>
        <row r="1824">
          <cell r="A1824" t="str">
            <v>EAST</v>
          </cell>
          <cell r="B1824">
            <v>12</v>
          </cell>
        </row>
        <row r="1825">
          <cell r="A1825" t="str">
            <v>EAST</v>
          </cell>
          <cell r="B1825">
            <v>12</v>
          </cell>
        </row>
        <row r="1826">
          <cell r="A1826" t="str">
            <v>EAST</v>
          </cell>
          <cell r="B1826">
            <v>12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D4">
            <v>36853</v>
          </cell>
        </row>
        <row r="5">
          <cell r="D5">
            <v>36885</v>
          </cell>
        </row>
        <row r="6">
          <cell r="D6">
            <v>36892</v>
          </cell>
        </row>
        <row r="7">
          <cell r="D7">
            <v>37039</v>
          </cell>
        </row>
        <row r="8">
          <cell r="D8">
            <v>37076</v>
          </cell>
        </row>
        <row r="9">
          <cell r="D9">
            <v>37137</v>
          </cell>
        </row>
        <row r="10">
          <cell r="D10">
            <v>37217</v>
          </cell>
        </row>
        <row r="11">
          <cell r="D11">
            <v>37250</v>
          </cell>
        </row>
        <row r="12">
          <cell r="D12">
            <v>37257</v>
          </cell>
        </row>
        <row r="13">
          <cell r="D13">
            <v>37403</v>
          </cell>
        </row>
        <row r="14">
          <cell r="D14">
            <v>37441</v>
          </cell>
        </row>
        <row r="15">
          <cell r="D15">
            <v>37501</v>
          </cell>
        </row>
        <row r="16">
          <cell r="D16">
            <v>37588</v>
          </cell>
        </row>
        <row r="17">
          <cell r="D17">
            <v>37615</v>
          </cell>
        </row>
      </sheetData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nch"/>
      <sheetName val="East Power Position (2)"/>
      <sheetName val="Power Off-Peak Positions (2)"/>
    </sheetNames>
    <sheetDataSet>
      <sheetData sheetId="0" refreshError="1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Top"/>
      <sheetName val="E. VaR &amp; Peak Pos By Trader"/>
      <sheetName val="E. VaR &amp; Off-Peak Pos By Trader"/>
      <sheetName val="Peak Change"/>
      <sheetName val="sprdoptgas positions"/>
    </sheetNames>
    <sheetDataSet>
      <sheetData sheetId="0"/>
      <sheetData sheetId="1"/>
      <sheetData sheetId="2">
        <row r="8">
          <cell r="AC8">
            <v>-2873463.9368738174</v>
          </cell>
        </row>
        <row r="9">
          <cell r="AJ9">
            <v>-16774.423972591758</v>
          </cell>
        </row>
        <row r="156">
          <cell r="AC156">
            <v>-10135.495162083309</v>
          </cell>
        </row>
      </sheetData>
      <sheetData sheetId="3">
        <row r="8">
          <cell r="AB8">
            <v>-15145651.972046133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BH149"/>
  <sheetViews>
    <sheetView tabSelected="1" zoomScale="80" zoomScaleNormal="100" workbookViewId="0">
      <pane xSplit="2" ySplit="8" topLeftCell="P52" activePane="bottomRight" state="frozenSplit"/>
      <selection activeCell="Q4" sqref="Q4"/>
      <selection pane="topRight" activeCell="Q4" sqref="Q4"/>
      <selection pane="bottomLeft" activeCell="Q4" sqref="Q4"/>
      <selection pane="bottomRight" activeCell="Q4" sqref="Q4"/>
    </sheetView>
  </sheetViews>
  <sheetFormatPr defaultColWidth="9.125" defaultRowHeight="10.199999999999999" x14ac:dyDescent="0.2"/>
  <cols>
    <col min="1" max="1" width="35.125" style="2" customWidth="1"/>
    <col min="2" max="2" width="18.75" style="2" hidden="1" customWidth="1"/>
    <col min="3" max="3" width="12.375" style="2" hidden="1" customWidth="1"/>
    <col min="4" max="4" width="12.625" style="2" customWidth="1"/>
    <col min="5" max="5" width="12.375" style="2" bestFit="1" customWidth="1"/>
    <col min="6" max="6" width="13.625" style="2" bestFit="1" customWidth="1"/>
    <col min="7" max="12" width="12.125" style="2" customWidth="1"/>
    <col min="13" max="13" width="14.875" style="2" customWidth="1"/>
    <col min="14" max="14" width="15.375" style="2" customWidth="1"/>
    <col min="15" max="15" width="12" style="2" customWidth="1"/>
    <col min="16" max="16" width="14.25" style="2" customWidth="1"/>
    <col min="17" max="17" width="13.25" style="2" customWidth="1"/>
    <col min="18" max="18" width="16.125" style="2" customWidth="1"/>
    <col min="19" max="19" width="16.375" style="2" customWidth="1"/>
    <col min="20" max="20" width="13.125" style="2" bestFit="1" customWidth="1"/>
    <col min="21" max="21" width="13.125" style="2" customWidth="1"/>
    <col min="22" max="22" width="14.125" style="2" customWidth="1"/>
    <col min="23" max="23" width="12.625" style="2" customWidth="1"/>
    <col min="24" max="38" width="12" style="2" bestFit="1" customWidth="1"/>
    <col min="39" max="16384" width="9.125" style="2"/>
  </cols>
  <sheetData>
    <row r="1" spans="1:38" ht="8.25" customHeight="1" x14ac:dyDescent="0.2">
      <c r="A1" s="1" t="s">
        <v>0</v>
      </c>
      <c r="S1" s="3" t="s">
        <v>1</v>
      </c>
      <c r="T1" s="4" t="s">
        <v>2</v>
      </c>
      <c r="U1" s="4"/>
      <c r="V1" s="3"/>
      <c r="W1" s="3"/>
      <c r="X1" s="5" t="s">
        <v>3</v>
      </c>
      <c r="Y1" s="6" t="s">
        <v>4</v>
      </c>
    </row>
    <row r="2" spans="1:38" ht="15.75" customHeight="1" x14ac:dyDescent="0.2">
      <c r="A2" s="7">
        <v>37214</v>
      </c>
      <c r="B2" s="5" t="s">
        <v>3</v>
      </c>
      <c r="C2" s="6"/>
      <c r="D2" s="6"/>
      <c r="E2" s="6"/>
      <c r="X2" s="5" t="s">
        <v>5</v>
      </c>
      <c r="Y2" s="6" t="s">
        <v>4</v>
      </c>
      <c r="AA2" s="6" t="s">
        <v>6</v>
      </c>
    </row>
    <row r="3" spans="1:38" ht="12" customHeight="1" x14ac:dyDescent="0.2">
      <c r="A3" s="8"/>
      <c r="B3" s="5" t="s">
        <v>5</v>
      </c>
      <c r="C3" s="6"/>
      <c r="D3" s="6"/>
      <c r="E3" s="6"/>
      <c r="X3" s="5" t="s">
        <v>7</v>
      </c>
      <c r="Y3" s="6" t="s">
        <v>8</v>
      </c>
      <c r="AA3" s="6" t="s">
        <v>9</v>
      </c>
    </row>
    <row r="4" spans="1:38" ht="17.25" customHeight="1" x14ac:dyDescent="0.2">
      <c r="A4" s="8"/>
      <c r="B4" s="5" t="s">
        <v>7</v>
      </c>
    </row>
    <row r="5" spans="1:38" ht="15.6" x14ac:dyDescent="0.3">
      <c r="A5" s="9" t="s">
        <v>10</v>
      </c>
      <c r="B5" s="10"/>
    </row>
    <row r="6" spans="1:38" ht="15.6" x14ac:dyDescent="0.3">
      <c r="A6" s="11">
        <f>+ReportDate</f>
        <v>37214</v>
      </c>
      <c r="C6" s="2" t="s">
        <v>11</v>
      </c>
      <c r="D6" s="2" t="s">
        <v>11</v>
      </c>
      <c r="E6" s="2" t="s">
        <v>11</v>
      </c>
      <c r="F6" s="2" t="s">
        <v>11</v>
      </c>
      <c r="T6" s="12"/>
      <c r="U6" s="12"/>
      <c r="V6" s="12"/>
    </row>
    <row r="7" spans="1:38" hidden="1" x14ac:dyDescent="0.2">
      <c r="C7" s="12">
        <v>37165</v>
      </c>
      <c r="D7" s="12">
        <v>37196</v>
      </c>
      <c r="E7" s="12">
        <v>37226</v>
      </c>
      <c r="F7" s="13">
        <v>37257</v>
      </c>
      <c r="G7" s="12">
        <v>37257</v>
      </c>
      <c r="H7" s="12">
        <v>37316</v>
      </c>
      <c r="I7" s="12">
        <v>37377</v>
      </c>
      <c r="J7" s="12">
        <v>37408</v>
      </c>
      <c r="K7" s="12">
        <v>37438</v>
      </c>
      <c r="L7" s="12">
        <v>37500</v>
      </c>
      <c r="M7" s="12">
        <v>37530</v>
      </c>
      <c r="N7" s="12" t="s">
        <v>11</v>
      </c>
      <c r="O7" s="12">
        <v>37622</v>
      </c>
      <c r="P7" s="12">
        <v>37987</v>
      </c>
      <c r="Q7" s="14">
        <v>44926</v>
      </c>
      <c r="T7"/>
      <c r="U7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15.75" customHeight="1" thickBot="1" x14ac:dyDescent="0.25">
      <c r="A8" s="6"/>
      <c r="B8" s="16"/>
      <c r="C8" s="17">
        <v>37165</v>
      </c>
      <c r="D8" s="17">
        <v>37196</v>
      </c>
      <c r="E8" s="18">
        <v>37226</v>
      </c>
      <c r="F8" s="19" t="s">
        <v>12</v>
      </c>
      <c r="G8" s="18" t="s">
        <v>13</v>
      </c>
      <c r="H8" s="18" t="s">
        <v>14</v>
      </c>
      <c r="I8" s="18" t="s">
        <v>15</v>
      </c>
      <c r="J8" s="18" t="s">
        <v>16</v>
      </c>
      <c r="K8" s="18" t="s">
        <v>17</v>
      </c>
      <c r="L8" s="18" t="s">
        <v>18</v>
      </c>
      <c r="M8" s="18" t="s">
        <v>19</v>
      </c>
      <c r="N8" s="18" t="s">
        <v>20</v>
      </c>
      <c r="O8" s="17" t="s">
        <v>21</v>
      </c>
      <c r="P8" s="17" t="s">
        <v>22</v>
      </c>
      <c r="Q8" s="19" t="s">
        <v>23</v>
      </c>
      <c r="R8" s="19" t="s">
        <v>24</v>
      </c>
      <c r="S8" s="19" t="s">
        <v>25</v>
      </c>
      <c r="T8"/>
      <c r="U8"/>
      <c r="W8" s="2" t="s">
        <v>26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1:38" s="29" customFormat="1" ht="14.25" customHeight="1" x14ac:dyDescent="0.2">
      <c r="A9" s="20" t="s">
        <v>27</v>
      </c>
      <c r="B9" s="21" t="s">
        <v>28</v>
      </c>
      <c r="C9" s="22" t="e">
        <f t="array" ref="C9">#N/A</f>
        <v>#N/A</v>
      </c>
      <c r="D9" s="22" t="e">
        <f t="array" ref="D9">#N/A</f>
        <v>#N/A</v>
      </c>
      <c r="E9" s="22" t="e">
        <f t="array" ref="E9">#N/A</f>
        <v>#N/A</v>
      </c>
      <c r="F9" s="23" t="e">
        <f t="shared" ref="F9:F22" si="0">SUM(C9:E9)</f>
        <v>#N/A</v>
      </c>
      <c r="G9" s="22" t="e">
        <f t="array" ref="G9">#N/A</f>
        <v>#N/A</v>
      </c>
      <c r="H9" s="22" t="e">
        <f t="array" ref="H9">#N/A</f>
        <v>#N/A</v>
      </c>
      <c r="I9" s="22" t="e">
        <f t="array" ref="I9">#N/A</f>
        <v>#N/A</v>
      </c>
      <c r="J9" s="22" t="e">
        <f t="array" ref="J9">#N/A</f>
        <v>#N/A</v>
      </c>
      <c r="K9" s="22" t="e">
        <f t="array" ref="K9">#N/A</f>
        <v>#N/A</v>
      </c>
      <c r="L9" s="22" t="e">
        <f t="array" ref="L9">#N/A</f>
        <v>#N/A</v>
      </c>
      <c r="M9" s="22" t="e">
        <f t="array" ref="M9">#N/A</f>
        <v>#N/A</v>
      </c>
      <c r="N9" s="23" t="e">
        <f t="shared" ref="N9:N22" si="1">SUM(G9:M9)</f>
        <v>#N/A</v>
      </c>
      <c r="O9" s="23" t="e">
        <f t="array" ref="O9">#N/A</f>
        <v>#N/A</v>
      </c>
      <c r="P9" s="24" t="e">
        <f t="array" ref="P9">#N/A</f>
        <v>#N/A</v>
      </c>
      <c r="Q9" s="25" t="e">
        <f t="array" ref="Q9">#N/A</f>
        <v>#N/A</v>
      </c>
      <c r="R9" s="22" t="e">
        <f t="array" ref="R9">#N/A</f>
        <v>#N/A</v>
      </c>
      <c r="S9" s="26" t="e">
        <f t="shared" ref="S9:S23" si="2">SUM(Q9:R9)</f>
        <v>#N/A</v>
      </c>
      <c r="T9" s="2"/>
      <c r="U9" s="2"/>
      <c r="V9" s="2"/>
      <c r="W9" s="27" t="e">
        <f t="shared" ref="W9:W23" si="3">SUM(F9,N9,O9,P9)-Q9</f>
        <v>#N/A</v>
      </c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</row>
    <row r="10" spans="1:38" s="29" customFormat="1" ht="14.25" customHeight="1" x14ac:dyDescent="0.2">
      <c r="A10" s="30" t="s">
        <v>29</v>
      </c>
      <c r="B10" s="31" t="s">
        <v>30</v>
      </c>
      <c r="C10" s="32" t="e">
        <f t="array" ref="C10">#N/A</f>
        <v>#N/A</v>
      </c>
      <c r="D10" s="32" t="e">
        <f t="array" ref="D10">#N/A</f>
        <v>#N/A</v>
      </c>
      <c r="E10" s="32" t="e">
        <f t="array" ref="E10">#N/A</f>
        <v>#N/A</v>
      </c>
      <c r="F10" s="33" t="e">
        <f t="shared" si="0"/>
        <v>#N/A</v>
      </c>
      <c r="G10" s="32" t="e">
        <f t="array" ref="G10">#N/A</f>
        <v>#N/A</v>
      </c>
      <c r="H10" s="32" t="e">
        <f t="array" ref="H10">#N/A</f>
        <v>#N/A</v>
      </c>
      <c r="I10" s="32" t="e">
        <f t="array" ref="I10">#N/A</f>
        <v>#N/A</v>
      </c>
      <c r="J10" s="32" t="e">
        <f t="array" ref="J10">#N/A</f>
        <v>#N/A</v>
      </c>
      <c r="K10" s="32" t="e">
        <f t="array" ref="K10">#N/A</f>
        <v>#N/A</v>
      </c>
      <c r="L10" s="32" t="e">
        <f t="array" ref="L10">#N/A</f>
        <v>#N/A</v>
      </c>
      <c r="M10" s="32" t="e">
        <f t="array" ref="M10">#N/A</f>
        <v>#N/A</v>
      </c>
      <c r="N10" s="33" t="e">
        <f t="shared" si="1"/>
        <v>#N/A</v>
      </c>
      <c r="O10" s="33" t="e">
        <f t="array" ref="O10">#N/A</f>
        <v>#N/A</v>
      </c>
      <c r="P10" s="34" t="e">
        <f t="array" ref="P10">#N/A</f>
        <v>#N/A</v>
      </c>
      <c r="Q10" s="35" t="e">
        <f t="array" ref="Q10">#N/A</f>
        <v>#N/A</v>
      </c>
      <c r="R10" s="32" t="e">
        <f t="array" ref="R10">#N/A</f>
        <v>#N/A</v>
      </c>
      <c r="S10" s="36" t="e">
        <f t="shared" si="2"/>
        <v>#N/A</v>
      </c>
      <c r="T10" s="2"/>
      <c r="U10" s="2"/>
      <c r="V10" s="2"/>
      <c r="W10" s="27" t="e">
        <f t="shared" si="3"/>
        <v>#N/A</v>
      </c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</row>
    <row r="11" spans="1:38" s="29" customFormat="1" x14ac:dyDescent="0.2">
      <c r="A11" s="30" t="s">
        <v>31</v>
      </c>
      <c r="B11" s="31" t="s">
        <v>32</v>
      </c>
      <c r="C11" s="32" t="e">
        <f t="array" ref="C11">#N/A</f>
        <v>#N/A</v>
      </c>
      <c r="D11" s="32" t="e">
        <f t="array" ref="D11">#N/A</f>
        <v>#N/A</v>
      </c>
      <c r="E11" s="32" t="e">
        <f t="array" ref="E11">#N/A</f>
        <v>#N/A</v>
      </c>
      <c r="F11" s="33" t="e">
        <f t="shared" si="0"/>
        <v>#N/A</v>
      </c>
      <c r="G11" s="32" t="e">
        <f t="array" ref="G11">#N/A</f>
        <v>#N/A</v>
      </c>
      <c r="H11" s="32" t="e">
        <f t="array" ref="H11">#N/A</f>
        <v>#N/A</v>
      </c>
      <c r="I11" s="32" t="e">
        <f t="array" ref="I11">#N/A</f>
        <v>#N/A</v>
      </c>
      <c r="J11" s="32" t="e">
        <f t="array" ref="J11">#N/A</f>
        <v>#N/A</v>
      </c>
      <c r="K11" s="32" t="e">
        <f t="array" ref="K11">#N/A</f>
        <v>#N/A</v>
      </c>
      <c r="L11" s="32" t="e">
        <f t="array" ref="L11">#N/A</f>
        <v>#N/A</v>
      </c>
      <c r="M11" s="32" t="e">
        <f t="array" ref="M11">#N/A</f>
        <v>#N/A</v>
      </c>
      <c r="N11" s="33" t="e">
        <f t="shared" si="1"/>
        <v>#N/A</v>
      </c>
      <c r="O11" s="33" t="e">
        <f t="array" ref="O11">#N/A</f>
        <v>#N/A</v>
      </c>
      <c r="P11" s="34" t="e">
        <f t="array" ref="P11">#N/A</f>
        <v>#N/A</v>
      </c>
      <c r="Q11" s="35" t="e">
        <f t="array" ref="Q11">#N/A</f>
        <v>#N/A</v>
      </c>
      <c r="R11" s="32" t="e">
        <f t="array" ref="R11">#N/A</f>
        <v>#N/A</v>
      </c>
      <c r="S11" s="36" t="e">
        <f t="shared" si="2"/>
        <v>#N/A</v>
      </c>
      <c r="T11" s="2"/>
      <c r="U11" s="2"/>
      <c r="V11" s="2"/>
      <c r="W11" s="27" t="e">
        <f t="shared" si="3"/>
        <v>#N/A</v>
      </c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</row>
    <row r="12" spans="1:38" s="29" customFormat="1" x14ac:dyDescent="0.2">
      <c r="A12" s="30" t="s">
        <v>33</v>
      </c>
      <c r="B12" s="31" t="s">
        <v>33</v>
      </c>
      <c r="C12" s="32" t="e">
        <f t="array" ref="C12">#N/A</f>
        <v>#N/A</v>
      </c>
      <c r="D12" s="32" t="e">
        <f t="array" ref="D12">#N/A</f>
        <v>#N/A</v>
      </c>
      <c r="E12" s="32" t="e">
        <f t="array" ref="E12">#N/A</f>
        <v>#N/A</v>
      </c>
      <c r="F12" s="33" t="e">
        <f t="shared" si="0"/>
        <v>#N/A</v>
      </c>
      <c r="G12" s="32" t="e">
        <f t="array" ref="G12">#N/A</f>
        <v>#N/A</v>
      </c>
      <c r="H12" s="32" t="e">
        <f t="array" ref="H12">#N/A</f>
        <v>#N/A</v>
      </c>
      <c r="I12" s="32" t="e">
        <f t="array" ref="I12">#N/A</f>
        <v>#N/A</v>
      </c>
      <c r="J12" s="32" t="e">
        <f t="array" ref="J12">#N/A</f>
        <v>#N/A</v>
      </c>
      <c r="K12" s="32" t="e">
        <f t="array" ref="K12">#N/A</f>
        <v>#N/A</v>
      </c>
      <c r="L12" s="32" t="e">
        <f t="array" ref="L12">#N/A</f>
        <v>#N/A</v>
      </c>
      <c r="M12" s="32" t="e">
        <f t="array" ref="M12">#N/A</f>
        <v>#N/A</v>
      </c>
      <c r="N12" s="33" t="e">
        <f t="shared" si="1"/>
        <v>#N/A</v>
      </c>
      <c r="O12" s="33" t="e">
        <f t="array" ref="O12">#N/A</f>
        <v>#N/A</v>
      </c>
      <c r="P12" s="34" t="e">
        <f t="array" ref="P12">#N/A</f>
        <v>#N/A</v>
      </c>
      <c r="Q12" s="35" t="e">
        <f t="array" ref="Q12">#N/A</f>
        <v>#N/A</v>
      </c>
      <c r="R12" s="32" t="e">
        <f t="array" ref="R12">#N/A</f>
        <v>#N/A</v>
      </c>
      <c r="S12" s="36" t="e">
        <f t="shared" si="2"/>
        <v>#N/A</v>
      </c>
      <c r="T12" s="2"/>
      <c r="U12" s="2"/>
      <c r="V12" s="2"/>
      <c r="W12" s="27" t="e">
        <f t="shared" si="3"/>
        <v>#N/A</v>
      </c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</row>
    <row r="13" spans="1:38" s="29" customFormat="1" x14ac:dyDescent="0.2">
      <c r="A13" s="30" t="s">
        <v>34</v>
      </c>
      <c r="B13" s="31" t="s">
        <v>35</v>
      </c>
      <c r="C13" s="32" t="e">
        <f t="array" ref="C13">#N/A</f>
        <v>#N/A</v>
      </c>
      <c r="D13" s="32" t="e">
        <f t="array" ref="D13">#N/A</f>
        <v>#N/A</v>
      </c>
      <c r="E13" s="32" t="e">
        <f t="array" ref="E13">#N/A</f>
        <v>#N/A</v>
      </c>
      <c r="F13" s="33" t="e">
        <f t="shared" si="0"/>
        <v>#N/A</v>
      </c>
      <c r="G13" s="32" t="e">
        <f t="array" ref="G13">#N/A</f>
        <v>#N/A</v>
      </c>
      <c r="H13" s="32" t="e">
        <f t="array" ref="H13">#N/A</f>
        <v>#N/A</v>
      </c>
      <c r="I13" s="32" t="e">
        <f t="array" ref="I13">#N/A</f>
        <v>#N/A</v>
      </c>
      <c r="J13" s="32" t="e">
        <f t="array" ref="J13">#N/A</f>
        <v>#N/A</v>
      </c>
      <c r="K13" s="32" t="e">
        <f t="array" ref="K13">#N/A</f>
        <v>#N/A</v>
      </c>
      <c r="L13" s="32" t="e">
        <f t="array" ref="L13">#N/A</f>
        <v>#N/A</v>
      </c>
      <c r="M13" s="32" t="e">
        <f t="array" ref="M13">#N/A</f>
        <v>#N/A</v>
      </c>
      <c r="N13" s="33" t="e">
        <f t="shared" si="1"/>
        <v>#N/A</v>
      </c>
      <c r="O13" s="33" t="e">
        <f t="array" ref="O13">#N/A</f>
        <v>#N/A</v>
      </c>
      <c r="P13" s="34" t="e">
        <f t="array" ref="P13">#N/A</f>
        <v>#N/A</v>
      </c>
      <c r="Q13" s="35" t="e">
        <f t="array" ref="Q13">#N/A</f>
        <v>#N/A</v>
      </c>
      <c r="R13" s="32" t="e">
        <f t="array" ref="R13">#N/A</f>
        <v>#N/A</v>
      </c>
      <c r="S13" s="36" t="e">
        <f t="shared" si="2"/>
        <v>#N/A</v>
      </c>
      <c r="T13" s="2"/>
      <c r="U13" s="2"/>
      <c r="V13" s="2"/>
      <c r="W13" s="27" t="e">
        <f t="shared" si="3"/>
        <v>#N/A</v>
      </c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</row>
    <row r="14" spans="1:38" s="29" customFormat="1" ht="10.8" thickBot="1" x14ac:dyDescent="0.25">
      <c r="A14" s="37" t="s">
        <v>36</v>
      </c>
      <c r="B14" s="38" t="s">
        <v>36</v>
      </c>
      <c r="C14" s="32" t="e">
        <f t="array" ref="C14">#N/A</f>
        <v>#N/A</v>
      </c>
      <c r="D14" s="32" t="e">
        <f t="array" ref="D14">#N/A</f>
        <v>#N/A</v>
      </c>
      <c r="E14" s="32" t="e">
        <f t="array" ref="E14">#N/A</f>
        <v>#N/A</v>
      </c>
      <c r="F14" s="33" t="e">
        <f t="shared" si="0"/>
        <v>#N/A</v>
      </c>
      <c r="G14" s="32" t="e">
        <f t="array" ref="G14">#N/A</f>
        <v>#N/A</v>
      </c>
      <c r="H14" s="32" t="e">
        <f t="array" ref="H14">#N/A</f>
        <v>#N/A</v>
      </c>
      <c r="I14" s="32" t="e">
        <f t="array" ref="I14">#N/A</f>
        <v>#N/A</v>
      </c>
      <c r="J14" s="32" t="e">
        <f t="array" ref="J14">#N/A</f>
        <v>#N/A</v>
      </c>
      <c r="K14" s="32" t="e">
        <f t="array" ref="K14">#N/A</f>
        <v>#N/A</v>
      </c>
      <c r="L14" s="32" t="e">
        <f t="array" ref="L14">#N/A</f>
        <v>#N/A</v>
      </c>
      <c r="M14" s="32" t="e">
        <f t="array" ref="M14">#N/A</f>
        <v>#N/A</v>
      </c>
      <c r="N14" s="33" t="e">
        <f t="shared" si="1"/>
        <v>#N/A</v>
      </c>
      <c r="O14" s="33" t="e">
        <f t="array" ref="O14">#N/A</f>
        <v>#N/A</v>
      </c>
      <c r="P14" s="34" t="e">
        <f t="array" ref="P14">#N/A</f>
        <v>#N/A</v>
      </c>
      <c r="Q14" s="35" t="e">
        <f t="array" ref="Q14">#N/A</f>
        <v>#N/A</v>
      </c>
      <c r="R14" s="32" t="e">
        <f t="array" ref="R14">#N/A</f>
        <v>#N/A</v>
      </c>
      <c r="S14" s="36" t="e">
        <f t="shared" si="2"/>
        <v>#N/A</v>
      </c>
      <c r="T14" s="2"/>
      <c r="U14" s="2"/>
      <c r="V14" s="2"/>
      <c r="W14" s="27" t="e">
        <f t="shared" si="3"/>
        <v>#N/A</v>
      </c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</row>
    <row r="15" spans="1:38" s="29" customFormat="1" x14ac:dyDescent="0.2">
      <c r="A15" s="20" t="s">
        <v>37</v>
      </c>
      <c r="B15" s="21" t="s">
        <v>38</v>
      </c>
      <c r="C15" s="22" t="e">
        <f t="array" ref="C15">#N/A</f>
        <v>#N/A</v>
      </c>
      <c r="D15" s="22" t="e">
        <f t="array" ref="D15">#N/A</f>
        <v>#N/A</v>
      </c>
      <c r="E15" s="22" t="e">
        <f t="array" ref="E15">#N/A</f>
        <v>#N/A</v>
      </c>
      <c r="F15" s="23" t="e">
        <f t="shared" si="0"/>
        <v>#N/A</v>
      </c>
      <c r="G15" s="22" t="e">
        <f t="array" ref="G15">#N/A</f>
        <v>#N/A</v>
      </c>
      <c r="H15" s="22" t="e">
        <f t="array" ref="H15">#N/A</f>
        <v>#N/A</v>
      </c>
      <c r="I15" s="22" t="e">
        <f t="array" ref="I15">#N/A</f>
        <v>#N/A</v>
      </c>
      <c r="J15" s="22" t="e">
        <f t="array" ref="J15">#N/A</f>
        <v>#N/A</v>
      </c>
      <c r="K15" s="22" t="e">
        <f t="array" ref="K15">#N/A</f>
        <v>#N/A</v>
      </c>
      <c r="L15" s="22" t="e">
        <f t="array" ref="L15">#N/A</f>
        <v>#N/A</v>
      </c>
      <c r="M15" s="22" t="e">
        <f t="array" ref="M15">#N/A</f>
        <v>#N/A</v>
      </c>
      <c r="N15" s="23" t="e">
        <f t="shared" si="1"/>
        <v>#N/A</v>
      </c>
      <c r="O15" s="23" t="e">
        <f t="array" ref="O15">#N/A</f>
        <v>#N/A</v>
      </c>
      <c r="P15" s="23" t="e">
        <f t="array" ref="P15">#N/A</f>
        <v>#N/A</v>
      </c>
      <c r="Q15" s="25" t="e">
        <f t="array" ref="Q15">#N/A</f>
        <v>#N/A</v>
      </c>
      <c r="R15" s="22" t="e">
        <f t="array" ref="R15">#N/A</f>
        <v>#N/A</v>
      </c>
      <c r="S15" s="26" t="e">
        <f t="shared" si="2"/>
        <v>#N/A</v>
      </c>
      <c r="T15" s="2"/>
      <c r="U15" s="2"/>
      <c r="V15" s="2"/>
      <c r="W15" s="27" t="e">
        <f t="shared" si="3"/>
        <v>#N/A</v>
      </c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</row>
    <row r="16" spans="1:38" s="29" customFormat="1" x14ac:dyDescent="0.2">
      <c r="A16" s="30" t="s">
        <v>39</v>
      </c>
      <c r="B16" s="31" t="s">
        <v>40</v>
      </c>
      <c r="C16" s="32" t="e">
        <f t="array" ref="C16">#N/A</f>
        <v>#N/A</v>
      </c>
      <c r="D16" s="32" t="e">
        <f t="array" ref="D16">#N/A</f>
        <v>#N/A</v>
      </c>
      <c r="E16" s="32" t="e">
        <f t="array" ref="E16">#N/A</f>
        <v>#N/A</v>
      </c>
      <c r="F16" s="33" t="e">
        <f t="shared" si="0"/>
        <v>#N/A</v>
      </c>
      <c r="G16" s="32" t="e">
        <f t="array" ref="G16">#N/A</f>
        <v>#N/A</v>
      </c>
      <c r="H16" s="32" t="e">
        <f t="array" ref="H16">#N/A</f>
        <v>#N/A</v>
      </c>
      <c r="I16" s="32" t="e">
        <f t="array" ref="I16">#N/A</f>
        <v>#N/A</v>
      </c>
      <c r="J16" s="32" t="e">
        <f t="array" ref="J16">#N/A</f>
        <v>#N/A</v>
      </c>
      <c r="K16" s="32" t="e">
        <f t="array" ref="K16">#N/A</f>
        <v>#N/A</v>
      </c>
      <c r="L16" s="32" t="e">
        <f t="array" ref="L16">#N/A</f>
        <v>#N/A</v>
      </c>
      <c r="M16" s="32" t="e">
        <f t="array" ref="M16">#N/A</f>
        <v>#N/A</v>
      </c>
      <c r="N16" s="33" t="e">
        <f t="shared" si="1"/>
        <v>#N/A</v>
      </c>
      <c r="O16" s="33" t="e">
        <f t="array" ref="O16">#N/A</f>
        <v>#N/A</v>
      </c>
      <c r="P16" s="33" t="e">
        <f t="array" ref="P16">#N/A</f>
        <v>#N/A</v>
      </c>
      <c r="Q16" s="35" t="e">
        <f t="array" ref="Q16">#N/A</f>
        <v>#N/A</v>
      </c>
      <c r="R16" s="32" t="e">
        <f t="array" ref="R16">#N/A</f>
        <v>#N/A</v>
      </c>
      <c r="S16" s="36" t="e">
        <f t="shared" si="2"/>
        <v>#N/A</v>
      </c>
      <c r="T16" s="2"/>
      <c r="U16" s="2"/>
      <c r="V16" s="2"/>
      <c r="W16" s="27" t="e">
        <f t="shared" si="3"/>
        <v>#N/A</v>
      </c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</row>
    <row r="17" spans="1:38" s="29" customFormat="1" x14ac:dyDescent="0.2">
      <c r="A17" s="30" t="s">
        <v>41</v>
      </c>
      <c r="B17" s="31" t="s">
        <v>42</v>
      </c>
      <c r="C17" s="32" t="e">
        <f t="array" ref="C17">#N/A</f>
        <v>#N/A</v>
      </c>
      <c r="D17" s="32" t="e">
        <f t="array" ref="D17">#N/A</f>
        <v>#N/A</v>
      </c>
      <c r="E17" s="32" t="e">
        <f t="array" ref="E17">#N/A</f>
        <v>#N/A</v>
      </c>
      <c r="F17" s="33" t="e">
        <f t="shared" si="0"/>
        <v>#N/A</v>
      </c>
      <c r="G17" s="32" t="e">
        <f t="array" ref="G17">#N/A</f>
        <v>#N/A</v>
      </c>
      <c r="H17" s="32" t="e">
        <f t="array" ref="H17">#N/A</f>
        <v>#N/A</v>
      </c>
      <c r="I17" s="32" t="e">
        <f t="array" ref="I17">#N/A</f>
        <v>#N/A</v>
      </c>
      <c r="J17" s="32" t="e">
        <f t="array" ref="J17">#N/A</f>
        <v>#N/A</v>
      </c>
      <c r="K17" s="32" t="e">
        <f t="array" ref="K17">#N/A</f>
        <v>#N/A</v>
      </c>
      <c r="L17" s="32" t="e">
        <f t="array" ref="L17">#N/A</f>
        <v>#N/A</v>
      </c>
      <c r="M17" s="32" t="e">
        <f t="array" ref="M17">#N/A</f>
        <v>#N/A</v>
      </c>
      <c r="N17" s="33" t="e">
        <f t="shared" si="1"/>
        <v>#N/A</v>
      </c>
      <c r="O17" s="33" t="e">
        <f t="array" ref="O17">#N/A</f>
        <v>#N/A</v>
      </c>
      <c r="P17" s="33" t="e">
        <f t="array" ref="P17">#N/A</f>
        <v>#N/A</v>
      </c>
      <c r="Q17" s="35" t="e">
        <f t="array" ref="Q17">#N/A</f>
        <v>#N/A</v>
      </c>
      <c r="R17" s="32" t="e">
        <f t="array" ref="R17">#N/A</f>
        <v>#N/A</v>
      </c>
      <c r="S17" s="36" t="e">
        <f t="shared" si="2"/>
        <v>#N/A</v>
      </c>
      <c r="T17" s="2"/>
      <c r="U17" s="2"/>
      <c r="V17" s="2"/>
      <c r="W17" s="27" t="e">
        <f t="shared" si="3"/>
        <v>#N/A</v>
      </c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</row>
    <row r="18" spans="1:38" s="29" customFormat="1" x14ac:dyDescent="0.2">
      <c r="A18" s="30" t="s">
        <v>43</v>
      </c>
      <c r="B18" s="31" t="s">
        <v>44</v>
      </c>
      <c r="C18" s="32" t="e">
        <f t="array" ref="C18">#N/A</f>
        <v>#N/A</v>
      </c>
      <c r="D18" s="32" t="e">
        <f t="array" ref="D18">#N/A</f>
        <v>#N/A</v>
      </c>
      <c r="E18" s="32" t="e">
        <f t="array" ref="E18">#N/A</f>
        <v>#N/A</v>
      </c>
      <c r="F18" s="33" t="e">
        <f t="shared" si="0"/>
        <v>#N/A</v>
      </c>
      <c r="G18" s="32" t="e">
        <f t="array" ref="G18">#N/A</f>
        <v>#N/A</v>
      </c>
      <c r="H18" s="32" t="e">
        <f t="array" ref="H18">#N/A</f>
        <v>#N/A</v>
      </c>
      <c r="I18" s="32" t="e">
        <f t="array" ref="I18">#N/A</f>
        <v>#N/A</v>
      </c>
      <c r="J18" s="32" t="e">
        <f t="array" ref="J18">#N/A</f>
        <v>#N/A</v>
      </c>
      <c r="K18" s="32" t="e">
        <f t="array" ref="K18">#N/A</f>
        <v>#N/A</v>
      </c>
      <c r="L18" s="32" t="e">
        <f t="array" ref="L18">#N/A</f>
        <v>#N/A</v>
      </c>
      <c r="M18" s="32" t="e">
        <f t="array" ref="M18">#N/A</f>
        <v>#N/A</v>
      </c>
      <c r="N18" s="33" t="e">
        <f t="shared" si="1"/>
        <v>#N/A</v>
      </c>
      <c r="O18" s="33" t="e">
        <f t="array" ref="O18">#N/A</f>
        <v>#N/A</v>
      </c>
      <c r="P18" s="33" t="e">
        <f t="array" ref="P18">#N/A</f>
        <v>#N/A</v>
      </c>
      <c r="Q18" s="35" t="e">
        <f t="array" ref="Q18">#N/A</f>
        <v>#N/A</v>
      </c>
      <c r="R18" s="32" t="e">
        <f t="array" ref="R18">#N/A</f>
        <v>#N/A</v>
      </c>
      <c r="S18" s="36" t="e">
        <f t="shared" si="2"/>
        <v>#N/A</v>
      </c>
      <c r="T18" s="2"/>
      <c r="U18" s="2"/>
      <c r="V18" s="2"/>
      <c r="W18" s="27" t="e">
        <f t="shared" si="3"/>
        <v>#N/A</v>
      </c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</row>
    <row r="19" spans="1:38" s="29" customFormat="1" ht="10.8" thickBot="1" x14ac:dyDescent="0.25">
      <c r="A19" s="37" t="s">
        <v>45</v>
      </c>
      <c r="B19" s="38" t="s">
        <v>46</v>
      </c>
      <c r="C19" s="39" t="e">
        <f t="array" ref="C19">#N/A</f>
        <v>#N/A</v>
      </c>
      <c r="D19" s="39" t="e">
        <f t="array" ref="D19">#N/A</f>
        <v>#N/A</v>
      </c>
      <c r="E19" s="39" t="e">
        <f t="array" ref="E19">#N/A</f>
        <v>#N/A</v>
      </c>
      <c r="F19" s="40" t="e">
        <f t="shared" si="0"/>
        <v>#N/A</v>
      </c>
      <c r="G19" s="39" t="e">
        <f t="array" ref="G19">#N/A</f>
        <v>#N/A</v>
      </c>
      <c r="H19" s="39" t="e">
        <f t="array" ref="H19">#N/A</f>
        <v>#N/A</v>
      </c>
      <c r="I19" s="39" t="e">
        <f t="array" ref="I19">#N/A</f>
        <v>#N/A</v>
      </c>
      <c r="J19" s="39" t="e">
        <f t="array" ref="J19">#N/A</f>
        <v>#N/A</v>
      </c>
      <c r="K19" s="39" t="e">
        <f t="array" ref="K19">#N/A</f>
        <v>#N/A</v>
      </c>
      <c r="L19" s="39" t="e">
        <f t="array" ref="L19">#N/A</f>
        <v>#N/A</v>
      </c>
      <c r="M19" s="39" t="e">
        <f t="array" ref="M19">#N/A</f>
        <v>#N/A</v>
      </c>
      <c r="N19" s="40" t="e">
        <f t="shared" si="1"/>
        <v>#N/A</v>
      </c>
      <c r="O19" s="40" t="e">
        <f t="array" ref="O19">#N/A</f>
        <v>#N/A</v>
      </c>
      <c r="P19" s="40" t="e">
        <f t="array" ref="P19">#N/A</f>
        <v>#N/A</v>
      </c>
      <c r="Q19" s="41" t="e">
        <f t="array" ref="Q19">#N/A</f>
        <v>#N/A</v>
      </c>
      <c r="R19" s="39" t="e">
        <f t="array" ref="R19">#N/A</f>
        <v>#N/A</v>
      </c>
      <c r="S19" s="42" t="e">
        <f t="shared" si="2"/>
        <v>#N/A</v>
      </c>
      <c r="T19" s="2"/>
      <c r="U19" s="2"/>
      <c r="V19" s="2"/>
      <c r="W19" s="27" t="e">
        <f t="shared" si="3"/>
        <v>#N/A</v>
      </c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</row>
    <row r="20" spans="1:38" hidden="1" x14ac:dyDescent="0.2">
      <c r="A20" s="43" t="s">
        <v>34</v>
      </c>
      <c r="B20" s="2" t="s">
        <v>35</v>
      </c>
      <c r="C20" s="44" t="e">
        <f t="array" ref="C20">#N/A</f>
        <v>#N/A</v>
      </c>
      <c r="D20" s="44" t="e">
        <f t="array" ref="D20">#N/A</f>
        <v>#N/A</v>
      </c>
      <c r="E20" s="44" t="e">
        <f t="array" ref="E20">#N/A</f>
        <v>#N/A</v>
      </c>
      <c r="F20" s="33" t="e">
        <f t="shared" si="0"/>
        <v>#N/A</v>
      </c>
      <c r="G20" s="45" t="e">
        <f t="array" ref="G20">#N/A</f>
        <v>#N/A</v>
      </c>
      <c r="H20" s="45" t="e">
        <f t="array" ref="H20">#N/A</f>
        <v>#N/A</v>
      </c>
      <c r="I20" s="45" t="e">
        <f t="array" ref="I20">#N/A</f>
        <v>#N/A</v>
      </c>
      <c r="J20" s="45" t="e">
        <f t="array" ref="J20">#N/A</f>
        <v>#N/A</v>
      </c>
      <c r="K20" s="45" t="e">
        <f t="array" ref="K20">#N/A</f>
        <v>#N/A</v>
      </c>
      <c r="L20" s="45" t="e">
        <f t="array" ref="L20">#N/A</f>
        <v>#N/A</v>
      </c>
      <c r="M20" s="45" t="e">
        <f t="array" ref="M20">#N/A</f>
        <v>#N/A</v>
      </c>
      <c r="N20" s="33" t="e">
        <f t="shared" si="1"/>
        <v>#N/A</v>
      </c>
      <c r="O20" s="33" t="e">
        <f t="array" ref="O20">#N/A</f>
        <v>#N/A</v>
      </c>
      <c r="P20" s="33" t="e">
        <f t="array" ref="P20">#N/A</f>
        <v>#N/A</v>
      </c>
      <c r="Q20" s="46" t="e">
        <f t="array" ref="Q20">#N/A</f>
        <v>#N/A</v>
      </c>
      <c r="R20" s="44" t="e">
        <f t="array" ref="R20">#N/A</f>
        <v>#N/A</v>
      </c>
      <c r="S20" s="47" t="e">
        <f t="shared" si="2"/>
        <v>#N/A</v>
      </c>
      <c r="T20" s="48"/>
      <c r="U20" s="48"/>
      <c r="W20" s="27" t="e">
        <f t="shared" si="3"/>
        <v>#N/A</v>
      </c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</row>
    <row r="21" spans="1:38" hidden="1" x14ac:dyDescent="0.2">
      <c r="A21" s="43" t="s">
        <v>47</v>
      </c>
      <c r="B21" s="2" t="s">
        <v>47</v>
      </c>
      <c r="C21" s="44" t="e">
        <f t="array" ref="C21">#N/A</f>
        <v>#N/A</v>
      </c>
      <c r="D21" s="44" t="e">
        <f t="array" ref="D21">#N/A</f>
        <v>#N/A</v>
      </c>
      <c r="E21" s="44" t="e">
        <f t="array" ref="E21">#N/A</f>
        <v>#N/A</v>
      </c>
      <c r="F21" s="33" t="e">
        <f t="shared" si="0"/>
        <v>#N/A</v>
      </c>
      <c r="G21" s="45" t="e">
        <f t="array" ref="G21">#N/A</f>
        <v>#N/A</v>
      </c>
      <c r="H21" s="45" t="e">
        <f t="array" ref="H21">#N/A</f>
        <v>#N/A</v>
      </c>
      <c r="I21" s="45" t="e">
        <f t="array" ref="I21">#N/A</f>
        <v>#N/A</v>
      </c>
      <c r="J21" s="45" t="e">
        <f t="array" ref="J21">#N/A</f>
        <v>#N/A</v>
      </c>
      <c r="K21" s="45" t="e">
        <f t="array" ref="K21">#N/A</f>
        <v>#N/A</v>
      </c>
      <c r="L21" s="45" t="e">
        <f t="array" ref="L21">#N/A</f>
        <v>#N/A</v>
      </c>
      <c r="M21" s="45" t="e">
        <f t="array" ref="M21">#N/A</f>
        <v>#N/A</v>
      </c>
      <c r="N21" s="33" t="e">
        <f t="shared" si="1"/>
        <v>#N/A</v>
      </c>
      <c r="O21" s="33" t="e">
        <f t="array" ref="O21">#N/A</f>
        <v>#N/A</v>
      </c>
      <c r="P21" s="33" t="e">
        <f t="array" ref="P21">#N/A</f>
        <v>#N/A</v>
      </c>
      <c r="Q21" s="46" t="e">
        <f t="array" ref="Q21">#N/A</f>
        <v>#N/A</v>
      </c>
      <c r="R21" s="44" t="e">
        <f t="array" ref="R21">#N/A</f>
        <v>#N/A</v>
      </c>
      <c r="S21" s="47" t="e">
        <f t="shared" si="2"/>
        <v>#N/A</v>
      </c>
      <c r="T21" s="48"/>
      <c r="U21" s="48"/>
      <c r="W21" s="27" t="e">
        <f t="shared" si="3"/>
        <v>#N/A</v>
      </c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</row>
    <row r="22" spans="1:38" ht="10.8" hidden="1" thickBot="1" x14ac:dyDescent="0.25">
      <c r="A22" s="43" t="s">
        <v>48</v>
      </c>
      <c r="B22" s="2" t="s">
        <v>48</v>
      </c>
      <c r="C22" s="44" t="e">
        <f t="array" ref="C22">#N/A</f>
        <v>#N/A</v>
      </c>
      <c r="D22" s="44" t="e">
        <f t="array" ref="D22">#N/A</f>
        <v>#N/A</v>
      </c>
      <c r="E22" s="44" t="e">
        <f t="array" ref="E22">#N/A</f>
        <v>#N/A</v>
      </c>
      <c r="F22" s="33" t="e">
        <f t="shared" si="0"/>
        <v>#N/A</v>
      </c>
      <c r="G22" s="45" t="e">
        <f t="array" ref="G22">#N/A</f>
        <v>#N/A</v>
      </c>
      <c r="H22" s="45" t="e">
        <f t="array" ref="H22">#N/A</f>
        <v>#N/A</v>
      </c>
      <c r="I22" s="45" t="e">
        <f t="array" ref="I22">#N/A</f>
        <v>#N/A</v>
      </c>
      <c r="J22" s="45" t="e">
        <f t="array" ref="J22">#N/A</f>
        <v>#N/A</v>
      </c>
      <c r="K22" s="45" t="e">
        <f t="array" ref="K22">#N/A</f>
        <v>#N/A</v>
      </c>
      <c r="L22" s="45" t="e">
        <f t="array" ref="L22">#N/A</f>
        <v>#N/A</v>
      </c>
      <c r="M22" s="45" t="e">
        <f t="array" ref="M22">#N/A</f>
        <v>#N/A</v>
      </c>
      <c r="N22" s="33" t="e">
        <f t="shared" si="1"/>
        <v>#N/A</v>
      </c>
      <c r="O22" s="33" t="e">
        <f t="array" ref="O22">#N/A</f>
        <v>#N/A</v>
      </c>
      <c r="P22" s="33" t="e">
        <f t="array" ref="P22">#N/A</f>
        <v>#N/A</v>
      </c>
      <c r="Q22" s="46" t="e">
        <f t="array" ref="Q22">#N/A</f>
        <v>#N/A</v>
      </c>
      <c r="R22" s="44" t="e">
        <f t="array" ref="R22">#N/A</f>
        <v>#N/A</v>
      </c>
      <c r="S22" s="47" t="e">
        <f t="shared" si="2"/>
        <v>#N/A</v>
      </c>
      <c r="T22" s="48"/>
      <c r="U22" s="48"/>
      <c r="W22" s="27" t="e">
        <f t="shared" si="3"/>
        <v>#N/A</v>
      </c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</row>
    <row r="23" spans="1:38" ht="17.25" customHeight="1" x14ac:dyDescent="0.2">
      <c r="A23" s="49" t="s">
        <v>48</v>
      </c>
      <c r="B23" s="2" t="s">
        <v>48</v>
      </c>
      <c r="C23" s="44" t="e">
        <f t="shared" ref="C23:R23" si="4">SUM(C20:C22)</f>
        <v>#N/A</v>
      </c>
      <c r="D23" s="44" t="e">
        <f t="shared" si="4"/>
        <v>#N/A</v>
      </c>
      <c r="E23" s="44" t="e">
        <f t="shared" si="4"/>
        <v>#N/A</v>
      </c>
      <c r="F23" s="33" t="e">
        <f t="shared" si="4"/>
        <v>#N/A</v>
      </c>
      <c r="G23" s="45" t="e">
        <f t="shared" si="4"/>
        <v>#N/A</v>
      </c>
      <c r="H23" s="45" t="e">
        <f t="shared" si="4"/>
        <v>#N/A</v>
      </c>
      <c r="I23" s="45" t="e">
        <f t="shared" si="4"/>
        <v>#N/A</v>
      </c>
      <c r="J23" s="45" t="e">
        <f t="shared" si="4"/>
        <v>#N/A</v>
      </c>
      <c r="K23" s="45" t="e">
        <f t="shared" si="4"/>
        <v>#N/A</v>
      </c>
      <c r="L23" s="45" t="e">
        <f t="shared" si="4"/>
        <v>#N/A</v>
      </c>
      <c r="M23" s="45" t="e">
        <f t="shared" si="4"/>
        <v>#N/A</v>
      </c>
      <c r="N23" s="33" t="e">
        <f t="shared" si="4"/>
        <v>#N/A</v>
      </c>
      <c r="O23" s="33" t="e">
        <f t="shared" si="4"/>
        <v>#N/A</v>
      </c>
      <c r="P23" s="33" t="e">
        <f t="shared" si="4"/>
        <v>#N/A</v>
      </c>
      <c r="Q23" s="50" t="e">
        <f t="shared" si="4"/>
        <v>#N/A</v>
      </c>
      <c r="R23" s="51" t="e">
        <f t="shared" si="4"/>
        <v>#N/A</v>
      </c>
      <c r="S23" s="52" t="e">
        <f t="shared" si="2"/>
        <v>#N/A</v>
      </c>
      <c r="T23" s="48"/>
      <c r="U23" s="48"/>
      <c r="W23" s="27" t="e">
        <f t="shared" si="3"/>
        <v>#N/A</v>
      </c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</row>
    <row r="24" spans="1:38" x14ac:dyDescent="0.2">
      <c r="A24" s="49"/>
      <c r="C24" s="44"/>
      <c r="D24" s="44"/>
      <c r="E24" s="44"/>
      <c r="F24" s="33"/>
      <c r="G24" s="45"/>
      <c r="H24" s="45"/>
      <c r="I24" s="45"/>
      <c r="J24" s="45"/>
      <c r="K24" s="45"/>
      <c r="L24" s="45"/>
      <c r="M24" s="45"/>
      <c r="N24" s="33"/>
      <c r="O24" s="33"/>
      <c r="P24" s="33"/>
      <c r="Q24" s="46"/>
      <c r="R24" s="44"/>
      <c r="S24" s="47"/>
      <c r="T24" s="48"/>
      <c r="U24" s="4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</row>
    <row r="25" spans="1:38" ht="13.5" customHeight="1" x14ac:dyDescent="0.2">
      <c r="A25" s="49" t="s">
        <v>49</v>
      </c>
      <c r="B25" s="2" t="s">
        <v>50</v>
      </c>
      <c r="C25" s="44" t="e">
        <f t="array" ref="C25">#N/A</f>
        <v>#N/A</v>
      </c>
      <c r="D25" s="44" t="e">
        <f t="array" ref="D25">#N/A</f>
        <v>#N/A</v>
      </c>
      <c r="E25" s="44" t="e">
        <f t="array" ref="E25">#N/A</f>
        <v>#N/A</v>
      </c>
      <c r="F25" s="33" t="e">
        <f>SUM(C25:E25)</f>
        <v>#N/A</v>
      </c>
      <c r="G25" s="45" t="e">
        <f t="array" ref="G25">#N/A</f>
        <v>#N/A</v>
      </c>
      <c r="H25" s="45" t="e">
        <f t="array" ref="H25">#N/A</f>
        <v>#N/A</v>
      </c>
      <c r="I25" s="45" t="e">
        <f t="array" ref="I25">#N/A</f>
        <v>#N/A</v>
      </c>
      <c r="J25" s="45" t="e">
        <f t="array" ref="J25">#N/A</f>
        <v>#N/A</v>
      </c>
      <c r="K25" s="45" t="e">
        <f t="array" ref="K25">#N/A</f>
        <v>#N/A</v>
      </c>
      <c r="L25" s="45" t="e">
        <f t="array" ref="L25">#N/A</f>
        <v>#N/A</v>
      </c>
      <c r="M25" s="45" t="e">
        <f t="array" ref="M25">#N/A</f>
        <v>#N/A</v>
      </c>
      <c r="N25" s="33" t="e">
        <f>SUM(G25:M25)</f>
        <v>#N/A</v>
      </c>
      <c r="O25" s="33" t="e">
        <f t="array" ref="O25">#N/A</f>
        <v>#N/A</v>
      </c>
      <c r="P25" s="33" t="e">
        <f t="array" ref="P25">#N/A</f>
        <v>#N/A</v>
      </c>
      <c r="Q25" s="46" t="e">
        <f t="array" ref="Q25">#N/A</f>
        <v>#N/A</v>
      </c>
      <c r="R25" s="44" t="e">
        <f t="array" ref="R25">#N/A</f>
        <v>#N/A</v>
      </c>
      <c r="S25" s="47" t="e">
        <f>SUM(Q25:R25)</f>
        <v>#N/A</v>
      </c>
      <c r="T25" s="48"/>
      <c r="U25" s="48"/>
      <c r="W25" s="27" t="e">
        <f>SUM(F25,N25,O25,P25)-Q25</f>
        <v>#N/A</v>
      </c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</row>
    <row r="26" spans="1:38" ht="13.5" customHeight="1" x14ac:dyDescent="0.2">
      <c r="A26" s="49" t="s">
        <v>51</v>
      </c>
      <c r="B26" s="2" t="s">
        <v>52</v>
      </c>
      <c r="C26" s="44" t="e">
        <f t="array" ref="C26">#N/A</f>
        <v>#N/A</v>
      </c>
      <c r="D26" s="44" t="e">
        <f t="array" ref="D26">#N/A</f>
        <v>#N/A</v>
      </c>
      <c r="E26" s="44" t="e">
        <f t="array" ref="E26">#N/A</f>
        <v>#N/A</v>
      </c>
      <c r="F26" s="33" t="e">
        <f>SUM(C26:E26)</f>
        <v>#N/A</v>
      </c>
      <c r="G26" s="45" t="e">
        <f t="array" ref="G26">#N/A</f>
        <v>#N/A</v>
      </c>
      <c r="H26" s="45" t="e">
        <f t="array" ref="H26">#N/A</f>
        <v>#N/A</v>
      </c>
      <c r="I26" s="45" t="e">
        <f t="array" ref="I26">#N/A</f>
        <v>#N/A</v>
      </c>
      <c r="J26" s="45" t="e">
        <f t="array" ref="J26">#N/A</f>
        <v>#N/A</v>
      </c>
      <c r="K26" s="45" t="e">
        <f t="array" ref="K26">#N/A</f>
        <v>#N/A</v>
      </c>
      <c r="L26" s="45" t="e">
        <f t="array" ref="L26">#N/A</f>
        <v>#N/A</v>
      </c>
      <c r="M26" s="45" t="e">
        <f t="array" ref="M26">#N/A</f>
        <v>#N/A</v>
      </c>
      <c r="N26" s="33" t="e">
        <f>SUM(G26:M26)</f>
        <v>#N/A</v>
      </c>
      <c r="O26" s="33" t="e">
        <f t="array" ref="O26">#N/A</f>
        <v>#N/A</v>
      </c>
      <c r="P26" s="33" t="e">
        <f t="array" ref="P26">#N/A</f>
        <v>#N/A</v>
      </c>
      <c r="Q26" s="46" t="e">
        <f t="array" ref="Q26">#N/A</f>
        <v>#N/A</v>
      </c>
      <c r="R26" s="44" t="e">
        <f t="array" ref="R26">#N/A</f>
        <v>#N/A</v>
      </c>
      <c r="S26" s="47" t="e">
        <f>SUM(Q26:R26)</f>
        <v>#N/A</v>
      </c>
      <c r="T26" s="48"/>
      <c r="U26" s="48"/>
      <c r="W26" s="27" t="e">
        <f>SUM(F26,N26,O26,P26)-Q26</f>
        <v>#N/A</v>
      </c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</row>
    <row r="27" spans="1:38" x14ac:dyDescent="0.2">
      <c r="A27" s="49"/>
      <c r="C27" s="44"/>
      <c r="D27" s="44"/>
      <c r="E27" s="44"/>
      <c r="F27" s="33"/>
      <c r="G27" s="45"/>
      <c r="H27" s="45"/>
      <c r="I27" s="45"/>
      <c r="J27" s="45"/>
      <c r="K27" s="45"/>
      <c r="L27" s="45"/>
      <c r="M27" s="45"/>
      <c r="N27" s="33"/>
      <c r="O27" s="33"/>
      <c r="P27" s="33"/>
      <c r="Q27" s="46"/>
      <c r="R27" s="44"/>
      <c r="S27" s="47"/>
      <c r="T27" s="48"/>
      <c r="U27" s="4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</row>
    <row r="28" spans="1:38" x14ac:dyDescent="0.2">
      <c r="A28" s="49" t="s">
        <v>53</v>
      </c>
      <c r="B28" s="2" t="s">
        <v>54</v>
      </c>
      <c r="C28" s="44" t="e">
        <f t="array" ref="C28">#N/A</f>
        <v>#N/A</v>
      </c>
      <c r="D28" s="44" t="e">
        <f t="array" ref="D28">#N/A</f>
        <v>#N/A</v>
      </c>
      <c r="E28" s="44" t="e">
        <f t="array" ref="E28">#N/A</f>
        <v>#N/A</v>
      </c>
      <c r="F28" s="33" t="e">
        <f>SUM(C28:E28)</f>
        <v>#N/A</v>
      </c>
      <c r="G28" s="45" t="e">
        <f t="array" ref="G28">#N/A</f>
        <v>#N/A</v>
      </c>
      <c r="H28" s="45" t="e">
        <f t="array" ref="H28">#N/A</f>
        <v>#N/A</v>
      </c>
      <c r="I28" s="45" t="e">
        <f t="array" ref="I28">#N/A</f>
        <v>#N/A</v>
      </c>
      <c r="J28" s="45" t="e">
        <f t="array" ref="J28">#N/A</f>
        <v>#N/A</v>
      </c>
      <c r="K28" s="45" t="e">
        <f t="array" ref="K28">#N/A</f>
        <v>#N/A</v>
      </c>
      <c r="L28" s="45" t="e">
        <f t="array" ref="L28">#N/A</f>
        <v>#N/A</v>
      </c>
      <c r="M28" s="45" t="e">
        <f t="array" ref="M28">#N/A</f>
        <v>#N/A</v>
      </c>
      <c r="N28" s="33" t="e">
        <f>SUM(G28:M28)</f>
        <v>#N/A</v>
      </c>
      <c r="O28" s="33" t="e">
        <f t="array" ref="O28">#N/A</f>
        <v>#N/A</v>
      </c>
      <c r="P28" s="33" t="e">
        <f t="array" ref="P28">#N/A</f>
        <v>#N/A</v>
      </c>
      <c r="Q28" s="46" t="e">
        <f t="array" ref="Q28">#N/A</f>
        <v>#N/A</v>
      </c>
      <c r="R28" s="44" t="e">
        <f t="array" ref="R28">#N/A</f>
        <v>#N/A</v>
      </c>
      <c r="S28" s="47" t="e">
        <f>SUM(Q28:R28)</f>
        <v>#N/A</v>
      </c>
      <c r="T28" s="48"/>
      <c r="U28" s="48"/>
      <c r="W28" s="27" t="e">
        <f>SUM(F28,N28,O28,P28)-Q28</f>
        <v>#N/A</v>
      </c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</row>
    <row r="29" spans="1:38" x14ac:dyDescent="0.2">
      <c r="A29" s="49" t="s">
        <v>55</v>
      </c>
      <c r="B29" s="2" t="s">
        <v>56</v>
      </c>
      <c r="C29" s="44" t="e">
        <f t="array" ref="C29">#N/A</f>
        <v>#N/A</v>
      </c>
      <c r="D29" s="44" t="e">
        <f t="array" ref="D29">#N/A</f>
        <v>#N/A</v>
      </c>
      <c r="E29" s="44" t="e">
        <f t="array" ref="E29">#N/A</f>
        <v>#N/A</v>
      </c>
      <c r="F29" s="33" t="e">
        <f>SUM(C29:E29)</f>
        <v>#N/A</v>
      </c>
      <c r="G29" s="45" t="e">
        <f t="array" ref="G29">#N/A</f>
        <v>#N/A</v>
      </c>
      <c r="H29" s="45" t="e">
        <f t="array" ref="H29">#N/A</f>
        <v>#N/A</v>
      </c>
      <c r="I29" s="45" t="e">
        <f t="array" ref="I29">#N/A</f>
        <v>#N/A</v>
      </c>
      <c r="J29" s="45" t="e">
        <f t="array" ref="J29">#N/A</f>
        <v>#N/A</v>
      </c>
      <c r="K29" s="45" t="e">
        <f t="array" ref="K29">#N/A</f>
        <v>#N/A</v>
      </c>
      <c r="L29" s="45" t="e">
        <f t="array" ref="L29">#N/A</f>
        <v>#N/A</v>
      </c>
      <c r="M29" s="45" t="e">
        <f t="array" ref="M29">#N/A</f>
        <v>#N/A</v>
      </c>
      <c r="N29" s="33" t="e">
        <f>SUM(G29:M29)</f>
        <v>#N/A</v>
      </c>
      <c r="O29" s="33" t="e">
        <f t="array" ref="O29">#N/A</f>
        <v>#N/A</v>
      </c>
      <c r="P29" s="33" t="e">
        <f t="array" ref="P29">#N/A</f>
        <v>#N/A</v>
      </c>
      <c r="Q29" s="46" t="e">
        <f t="array" ref="Q29">#N/A</f>
        <v>#N/A</v>
      </c>
      <c r="R29" s="44" t="e">
        <f t="array" ref="R29">#N/A</f>
        <v>#N/A</v>
      </c>
      <c r="S29" s="47" t="e">
        <f>SUM(Q29:R29)</f>
        <v>#N/A</v>
      </c>
      <c r="T29" s="48"/>
      <c r="U29" s="48"/>
      <c r="W29" s="27" t="e">
        <f>SUM(F29,N29,O29,P29)-Q29</f>
        <v>#N/A</v>
      </c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</row>
    <row r="30" spans="1:38" x14ac:dyDescent="0.2">
      <c r="A30" s="49" t="s">
        <v>57</v>
      </c>
      <c r="B30" s="2" t="s">
        <v>58</v>
      </c>
      <c r="C30" s="44" t="e">
        <f t="array" ref="C30">#N/A</f>
        <v>#N/A</v>
      </c>
      <c r="D30" s="44" t="e">
        <f t="array" ref="D30">#N/A</f>
        <v>#N/A</v>
      </c>
      <c r="E30" s="44" t="e">
        <f t="array" ref="E30">#N/A</f>
        <v>#N/A</v>
      </c>
      <c r="F30" s="33" t="e">
        <f>SUM(C30:E30)</f>
        <v>#N/A</v>
      </c>
      <c r="G30" s="45" t="e">
        <f t="array" ref="G30">#N/A</f>
        <v>#N/A</v>
      </c>
      <c r="H30" s="45" t="e">
        <f t="array" ref="H30">#N/A</f>
        <v>#N/A</v>
      </c>
      <c r="I30" s="45" t="e">
        <f t="array" ref="I30">#N/A</f>
        <v>#N/A</v>
      </c>
      <c r="J30" s="45" t="e">
        <f t="array" ref="J30">#N/A</f>
        <v>#N/A</v>
      </c>
      <c r="K30" s="45" t="e">
        <f t="array" ref="K30">#N/A</f>
        <v>#N/A</v>
      </c>
      <c r="L30" s="45" t="e">
        <f t="array" ref="L30">#N/A</f>
        <v>#N/A</v>
      </c>
      <c r="M30" s="45" t="e">
        <f t="array" ref="M30">#N/A</f>
        <v>#N/A</v>
      </c>
      <c r="N30" s="33" t="e">
        <f>SUM(G30:M30)</f>
        <v>#N/A</v>
      </c>
      <c r="O30" s="33" t="e">
        <f t="array" ref="O30">#N/A</f>
        <v>#N/A</v>
      </c>
      <c r="P30" s="33" t="e">
        <f t="array" ref="P30">#N/A</f>
        <v>#N/A</v>
      </c>
      <c r="Q30" s="46" t="e">
        <f t="array" ref="Q30">#N/A</f>
        <v>#N/A</v>
      </c>
      <c r="R30" s="44" t="e">
        <f t="array" ref="R30">#N/A</f>
        <v>#N/A</v>
      </c>
      <c r="S30" s="47" t="e">
        <f>SUM(Q30:R30)</f>
        <v>#N/A</v>
      </c>
      <c r="T30" s="48"/>
      <c r="U30" s="48"/>
      <c r="W30" s="27" t="e">
        <f>SUM(F30,N30,O30,P30)-Q30</f>
        <v>#N/A</v>
      </c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</row>
    <row r="31" spans="1:38" x14ac:dyDescent="0.2">
      <c r="A31" s="43"/>
      <c r="C31" s="44"/>
      <c r="D31" s="44"/>
      <c r="E31" s="44"/>
      <c r="F31" s="33"/>
      <c r="G31" s="45"/>
      <c r="H31" s="45"/>
      <c r="I31" s="45"/>
      <c r="J31" s="45"/>
      <c r="K31" s="45"/>
      <c r="L31" s="45"/>
      <c r="M31" s="45"/>
      <c r="N31" s="33"/>
      <c r="O31" s="33"/>
      <c r="P31" s="33"/>
      <c r="Q31" s="46"/>
      <c r="R31" s="44"/>
      <c r="S31" s="47"/>
      <c r="T31" s="48"/>
      <c r="U31" s="4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</row>
    <row r="32" spans="1:38" s="29" customFormat="1" hidden="1" x14ac:dyDescent="0.2">
      <c r="A32" s="30" t="s">
        <v>59</v>
      </c>
      <c r="B32" s="53"/>
      <c r="C32" s="54" t="e">
        <f t="shared" ref="C32:S32" si="5">SUM(C23+C25+C26+C28+C29+C30)</f>
        <v>#N/A</v>
      </c>
      <c r="D32" s="54" t="e">
        <f t="shared" si="5"/>
        <v>#N/A</v>
      </c>
      <c r="E32" s="54" t="e">
        <f t="shared" si="5"/>
        <v>#N/A</v>
      </c>
      <c r="F32" s="33" t="e">
        <f t="shared" si="5"/>
        <v>#N/A</v>
      </c>
      <c r="G32" s="45" t="e">
        <f t="shared" si="5"/>
        <v>#N/A</v>
      </c>
      <c r="H32" s="45" t="e">
        <f t="shared" si="5"/>
        <v>#N/A</v>
      </c>
      <c r="I32" s="45" t="e">
        <f t="shared" si="5"/>
        <v>#N/A</v>
      </c>
      <c r="J32" s="45" t="e">
        <f t="shared" si="5"/>
        <v>#N/A</v>
      </c>
      <c r="K32" s="45" t="e">
        <f t="shared" si="5"/>
        <v>#N/A</v>
      </c>
      <c r="L32" s="45" t="e">
        <f t="shared" si="5"/>
        <v>#N/A</v>
      </c>
      <c r="M32" s="45" t="e">
        <f t="shared" si="5"/>
        <v>#N/A</v>
      </c>
      <c r="N32" s="33" t="e">
        <f t="shared" si="5"/>
        <v>#N/A</v>
      </c>
      <c r="O32" s="33" t="e">
        <f t="shared" si="5"/>
        <v>#N/A</v>
      </c>
      <c r="P32" s="33" t="e">
        <f t="shared" si="5"/>
        <v>#N/A</v>
      </c>
      <c r="Q32" s="55" t="e">
        <f t="shared" si="5"/>
        <v>#N/A</v>
      </c>
      <c r="R32" s="54" t="e">
        <f t="shared" si="5"/>
        <v>#N/A</v>
      </c>
      <c r="S32" s="56" t="e">
        <f t="shared" si="5"/>
        <v>#N/A</v>
      </c>
      <c r="T32" s="48"/>
      <c r="U32" s="48"/>
      <c r="V32" s="2"/>
      <c r="W32" s="27" t="e">
        <f>SUM(F32,N32,O32,P32)-Q32</f>
        <v>#N/A</v>
      </c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</row>
    <row r="33" spans="1:38" s="15" customFormat="1" hidden="1" x14ac:dyDescent="0.2">
      <c r="A33" s="57"/>
      <c r="B33" s="58"/>
      <c r="C33" s="59"/>
      <c r="D33" s="59"/>
      <c r="E33" s="59"/>
      <c r="F33" s="33"/>
      <c r="G33" s="45"/>
      <c r="H33" s="45"/>
      <c r="I33" s="45"/>
      <c r="J33" s="45"/>
      <c r="K33" s="45"/>
      <c r="L33" s="45"/>
      <c r="M33" s="45"/>
      <c r="N33" s="33"/>
      <c r="O33" s="33"/>
      <c r="P33" s="33"/>
      <c r="Q33" s="60"/>
      <c r="R33" s="59"/>
      <c r="S33" s="61"/>
      <c r="T33" s="62"/>
      <c r="U33" s="6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</row>
    <row r="34" spans="1:38" hidden="1" x14ac:dyDescent="0.2">
      <c r="A34" s="43" t="s">
        <v>60</v>
      </c>
      <c r="B34" s="2" t="s">
        <v>60</v>
      </c>
      <c r="C34" s="44" t="e">
        <f t="array" ref="C34">#N/A</f>
        <v>#N/A</v>
      </c>
      <c r="D34" s="44" t="e">
        <f t="array" ref="D34">#N/A</f>
        <v>#N/A</v>
      </c>
      <c r="E34" s="44" t="e">
        <f t="array" ref="E34">#N/A</f>
        <v>#N/A</v>
      </c>
      <c r="F34" s="33" t="e">
        <f>SUM(C34:E34)</f>
        <v>#N/A</v>
      </c>
      <c r="G34" s="45" t="e">
        <f t="array" ref="G34">#N/A</f>
        <v>#N/A</v>
      </c>
      <c r="H34" s="45" t="e">
        <f t="array" ref="H34">#N/A</f>
        <v>#N/A</v>
      </c>
      <c r="I34" s="45" t="e">
        <f t="array" ref="I34">#N/A</f>
        <v>#N/A</v>
      </c>
      <c r="J34" s="45" t="e">
        <f t="array" ref="J34">#N/A</f>
        <v>#N/A</v>
      </c>
      <c r="K34" s="45" t="e">
        <f t="array" ref="K34">#N/A</f>
        <v>#N/A</v>
      </c>
      <c r="L34" s="45" t="e">
        <f t="array" ref="L34">#N/A</f>
        <v>#N/A</v>
      </c>
      <c r="M34" s="45" t="e">
        <f t="array" ref="M34">#N/A</f>
        <v>#N/A</v>
      </c>
      <c r="N34" s="33" t="e">
        <f>SUM(G34:M34)</f>
        <v>#N/A</v>
      </c>
      <c r="O34" s="33" t="e">
        <f t="array" ref="O34">#N/A</f>
        <v>#N/A</v>
      </c>
      <c r="P34" s="33" t="e">
        <f t="array" ref="P34">#N/A</f>
        <v>#N/A</v>
      </c>
      <c r="Q34" s="46" t="e">
        <f t="array" ref="Q34">#N/A</f>
        <v>#N/A</v>
      </c>
      <c r="R34" s="44" t="e">
        <f t="array" ref="R34">#N/A</f>
        <v>#N/A</v>
      </c>
      <c r="S34" s="47" t="e">
        <f>SUM(Q34:R34)</f>
        <v>#N/A</v>
      </c>
      <c r="T34" s="48"/>
      <c r="U34" s="48"/>
      <c r="W34" s="27" t="e">
        <f>SUM(F34,N34,O34,P34)-Q34</f>
        <v>#N/A</v>
      </c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</row>
    <row r="35" spans="1:38" hidden="1" x14ac:dyDescent="0.2">
      <c r="A35" s="43" t="s">
        <v>61</v>
      </c>
      <c r="B35" s="2" t="s">
        <v>62</v>
      </c>
      <c r="C35" s="44" t="e">
        <f t="array" ref="C35">#N/A</f>
        <v>#N/A</v>
      </c>
      <c r="D35" s="44" t="e">
        <f t="array" ref="D35">#N/A</f>
        <v>#N/A</v>
      </c>
      <c r="E35" s="44" t="e">
        <f t="array" ref="E35">#N/A</f>
        <v>#N/A</v>
      </c>
      <c r="F35" s="33" t="e">
        <f>SUM(C35:E35)</f>
        <v>#N/A</v>
      </c>
      <c r="G35" s="45" t="e">
        <f t="array" ref="G35">#N/A</f>
        <v>#N/A</v>
      </c>
      <c r="H35" s="45" t="e">
        <f t="array" ref="H35">#N/A</f>
        <v>#N/A</v>
      </c>
      <c r="I35" s="45" t="e">
        <f t="array" ref="I35">#N/A</f>
        <v>#N/A</v>
      </c>
      <c r="J35" s="45" t="e">
        <f t="array" ref="J35">#N/A</f>
        <v>#N/A</v>
      </c>
      <c r="K35" s="45" t="e">
        <f t="array" ref="K35">#N/A</f>
        <v>#N/A</v>
      </c>
      <c r="L35" s="45" t="e">
        <f t="array" ref="L35">#N/A</f>
        <v>#N/A</v>
      </c>
      <c r="M35" s="45" t="e">
        <f t="array" ref="M35">#N/A</f>
        <v>#N/A</v>
      </c>
      <c r="N35" s="33" t="e">
        <f>SUM(G35:M35)</f>
        <v>#N/A</v>
      </c>
      <c r="O35" s="33" t="e">
        <f t="array" ref="O35">#N/A</f>
        <v>#N/A</v>
      </c>
      <c r="P35" s="33" t="e">
        <f t="array" ref="P35">#N/A</f>
        <v>#N/A</v>
      </c>
      <c r="Q35" s="46" t="e">
        <f t="array" ref="Q35">#N/A</f>
        <v>#N/A</v>
      </c>
      <c r="R35" s="44" t="e">
        <f t="array" ref="R35">#N/A</f>
        <v>#N/A</v>
      </c>
      <c r="S35" s="47" t="e">
        <f>SUM(Q35:R35)</f>
        <v>#N/A</v>
      </c>
      <c r="T35" s="48"/>
      <c r="U35" s="48"/>
      <c r="W35" s="27" t="e">
        <f>SUM(F35,N35,O35,P35)-Q35</f>
        <v>#N/A</v>
      </c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</row>
    <row r="36" spans="1:38" hidden="1" x14ac:dyDescent="0.2">
      <c r="A36" s="63" t="s">
        <v>63</v>
      </c>
      <c r="B36" s="64" t="s">
        <v>64</v>
      </c>
      <c r="C36" s="65" t="e">
        <f t="array" ref="C36">#N/A</f>
        <v>#N/A</v>
      </c>
      <c r="D36" s="65" t="e">
        <f t="array" ref="D36">#N/A</f>
        <v>#N/A</v>
      </c>
      <c r="E36" s="65" t="e">
        <f t="array" ref="E36">#N/A</f>
        <v>#N/A</v>
      </c>
      <c r="F36" s="66" t="e">
        <f>SUM(C36:E36)</f>
        <v>#N/A</v>
      </c>
      <c r="G36" s="67" t="e">
        <f t="array" ref="G36">#N/A</f>
        <v>#N/A</v>
      </c>
      <c r="H36" s="67" t="e">
        <f t="array" ref="H36">#N/A</f>
        <v>#N/A</v>
      </c>
      <c r="I36" s="67" t="e">
        <f t="array" ref="I36">#N/A</f>
        <v>#N/A</v>
      </c>
      <c r="J36" s="67" t="e">
        <f t="array" ref="J36">#N/A</f>
        <v>#N/A</v>
      </c>
      <c r="K36" s="67" t="e">
        <f t="array" ref="K36">#N/A</f>
        <v>#N/A</v>
      </c>
      <c r="L36" s="67" t="e">
        <f t="array" ref="L36">#N/A</f>
        <v>#N/A</v>
      </c>
      <c r="M36" s="67" t="e">
        <f t="array" ref="M36">#N/A</f>
        <v>#N/A</v>
      </c>
      <c r="N36" s="66" t="e">
        <f>SUM(G36:M36)</f>
        <v>#N/A</v>
      </c>
      <c r="O36" s="66" t="e">
        <f t="array" ref="O36">#N/A</f>
        <v>#N/A</v>
      </c>
      <c r="P36" s="66" t="e">
        <f t="array" ref="P36">#N/A</f>
        <v>#N/A</v>
      </c>
      <c r="Q36" s="68" t="e">
        <f t="array" ref="Q36">#N/A</f>
        <v>#N/A</v>
      </c>
      <c r="R36" s="65" t="e">
        <f t="array" ref="R36">#N/A</f>
        <v>#N/A</v>
      </c>
      <c r="S36" s="69" t="e">
        <f>SUM(Q36:R36)</f>
        <v>#N/A</v>
      </c>
      <c r="T36" s="48"/>
      <c r="U36" s="48"/>
      <c r="W36" s="27" t="e">
        <f>SUM(F36,N36,O36,P36)-Q36</f>
        <v>#N/A</v>
      </c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</row>
    <row r="37" spans="1:38" ht="14.25" customHeight="1" x14ac:dyDescent="0.2">
      <c r="A37" s="49" t="s">
        <v>62</v>
      </c>
      <c r="C37" s="44" t="e">
        <f>SUM(C34:C36)</f>
        <v>#N/A</v>
      </c>
      <c r="D37" s="44" t="e">
        <f>SUM(D34:D36)</f>
        <v>#N/A</v>
      </c>
      <c r="E37" s="44" t="e">
        <f>SUM(E34:E36)</f>
        <v>#N/A</v>
      </c>
      <c r="F37" s="33" t="e">
        <f>SUM(C37:E37)</f>
        <v>#N/A</v>
      </c>
      <c r="G37" s="45" t="e">
        <f t="shared" ref="G37:R37" si="6">SUM(G34:G36)</f>
        <v>#N/A</v>
      </c>
      <c r="H37" s="45" t="e">
        <f t="shared" si="6"/>
        <v>#N/A</v>
      </c>
      <c r="I37" s="45" t="e">
        <f t="shared" si="6"/>
        <v>#N/A</v>
      </c>
      <c r="J37" s="45" t="e">
        <f t="shared" si="6"/>
        <v>#N/A</v>
      </c>
      <c r="K37" s="45" t="e">
        <f t="shared" si="6"/>
        <v>#N/A</v>
      </c>
      <c r="L37" s="45" t="e">
        <f t="shared" si="6"/>
        <v>#N/A</v>
      </c>
      <c r="M37" s="45" t="e">
        <f t="shared" si="6"/>
        <v>#N/A</v>
      </c>
      <c r="N37" s="33" t="e">
        <f t="shared" si="6"/>
        <v>#N/A</v>
      </c>
      <c r="O37" s="33" t="e">
        <f t="shared" si="6"/>
        <v>#N/A</v>
      </c>
      <c r="P37" s="33" t="e">
        <f t="shared" si="6"/>
        <v>#N/A</v>
      </c>
      <c r="Q37" s="46" t="e">
        <f t="shared" si="6"/>
        <v>#N/A</v>
      </c>
      <c r="R37" s="44" t="e">
        <f t="shared" si="6"/>
        <v>#N/A</v>
      </c>
      <c r="S37" s="47" t="e">
        <f>SUM(Q37:R37)</f>
        <v>#N/A</v>
      </c>
      <c r="T37" s="48"/>
      <c r="U37" s="48"/>
      <c r="W37" s="27" t="e">
        <f>SUM(F37,N37,O37,P37)-Q37</f>
        <v>#N/A</v>
      </c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</row>
    <row r="38" spans="1:38" x14ac:dyDescent="0.2">
      <c r="A38" s="49"/>
      <c r="C38" s="44"/>
      <c r="D38" s="44"/>
      <c r="E38" s="44"/>
      <c r="F38" s="33"/>
      <c r="G38" s="45"/>
      <c r="H38" s="45"/>
      <c r="I38" s="45"/>
      <c r="J38" s="45"/>
      <c r="K38" s="45"/>
      <c r="L38" s="45"/>
      <c r="M38" s="45"/>
      <c r="N38" s="33"/>
      <c r="O38" s="33"/>
      <c r="P38" s="33"/>
      <c r="Q38" s="46"/>
      <c r="R38" s="44"/>
      <c r="S38" s="47"/>
      <c r="T38" s="48"/>
      <c r="U38" s="4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</row>
    <row r="39" spans="1:38" x14ac:dyDescent="0.2">
      <c r="A39" s="49" t="s">
        <v>65</v>
      </c>
      <c r="B39" s="2" t="s">
        <v>66</v>
      </c>
      <c r="C39" s="44" t="e">
        <f t="array" ref="C39">#N/A</f>
        <v>#N/A</v>
      </c>
      <c r="D39" s="44" t="e">
        <f t="array" ref="D39">#N/A</f>
        <v>#N/A</v>
      </c>
      <c r="E39" s="44" t="e">
        <f t="array" ref="E39">#N/A</f>
        <v>#N/A</v>
      </c>
      <c r="F39" s="33" t="e">
        <f>SUM(C39:E39)</f>
        <v>#N/A</v>
      </c>
      <c r="G39" s="45" t="e">
        <f t="array" ref="G39">#N/A</f>
        <v>#N/A</v>
      </c>
      <c r="H39" s="45" t="e">
        <f t="array" ref="H39">#N/A</f>
        <v>#N/A</v>
      </c>
      <c r="I39" s="45" t="e">
        <f t="array" ref="I39">#N/A</f>
        <v>#N/A</v>
      </c>
      <c r="J39" s="45" t="e">
        <f t="array" ref="J39">#N/A</f>
        <v>#N/A</v>
      </c>
      <c r="K39" s="45" t="e">
        <f t="array" ref="K39">#N/A</f>
        <v>#N/A</v>
      </c>
      <c r="L39" s="45" t="e">
        <f t="array" ref="L39">#N/A</f>
        <v>#N/A</v>
      </c>
      <c r="M39" s="45" t="e">
        <f t="array" ref="M39">#N/A</f>
        <v>#N/A</v>
      </c>
      <c r="N39" s="33" t="e">
        <f>SUM(G39:M39)</f>
        <v>#N/A</v>
      </c>
      <c r="O39" s="33" t="e">
        <f t="array" ref="O39">#N/A</f>
        <v>#N/A</v>
      </c>
      <c r="P39" s="33" t="e">
        <f t="array" ref="P39">#N/A</f>
        <v>#N/A</v>
      </c>
      <c r="Q39" s="46" t="e">
        <f t="array" ref="Q39">#N/A</f>
        <v>#N/A</v>
      </c>
      <c r="R39" s="44" t="e">
        <f t="array" ref="R39">#N/A</f>
        <v>#N/A</v>
      </c>
      <c r="S39" s="47" t="e">
        <f>SUM(Q39:R39)</f>
        <v>#N/A</v>
      </c>
      <c r="T39" s="48"/>
      <c r="U39" s="48"/>
      <c r="W39" s="27" t="e">
        <f>SUM(F39,N39,O39,P39)-Q39</f>
        <v>#N/A</v>
      </c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</row>
    <row r="40" spans="1:38" x14ac:dyDescent="0.2">
      <c r="A40" s="43"/>
      <c r="C40" s="44"/>
      <c r="D40" s="44"/>
      <c r="E40" s="44"/>
      <c r="F40" s="33"/>
      <c r="G40" s="45"/>
      <c r="H40" s="45"/>
      <c r="I40" s="45"/>
      <c r="J40" s="45"/>
      <c r="K40" s="45"/>
      <c r="L40" s="45"/>
      <c r="M40" s="45"/>
      <c r="N40" s="33"/>
      <c r="O40" s="33"/>
      <c r="P40" s="33"/>
      <c r="Q40" s="46"/>
      <c r="R40" s="44"/>
      <c r="S40" s="47"/>
      <c r="T40" s="48"/>
      <c r="U40" s="4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</row>
    <row r="41" spans="1:38" ht="12" hidden="1" customHeight="1" x14ac:dyDescent="0.2">
      <c r="A41" s="49" t="s">
        <v>67</v>
      </c>
      <c r="B41" s="2" t="s">
        <v>68</v>
      </c>
      <c r="C41" s="44" t="e">
        <f t="array" ref="C41">#N/A</f>
        <v>#N/A</v>
      </c>
      <c r="D41" s="44" t="e">
        <f t="array" ref="D41">#N/A</f>
        <v>#N/A</v>
      </c>
      <c r="E41" s="44" t="e">
        <f t="array" ref="E41">#N/A</f>
        <v>#N/A</v>
      </c>
      <c r="F41" s="33" t="e">
        <f>SUM(C41:E41)</f>
        <v>#N/A</v>
      </c>
      <c r="G41" s="45" t="e">
        <f t="array" ref="G41">#N/A</f>
        <v>#N/A</v>
      </c>
      <c r="H41" s="45" t="e">
        <f t="array" ref="H41">#N/A</f>
        <v>#N/A</v>
      </c>
      <c r="I41" s="45" t="e">
        <f t="array" ref="I41">#N/A</f>
        <v>#N/A</v>
      </c>
      <c r="J41" s="45" t="e">
        <f t="array" ref="J41">#N/A</f>
        <v>#N/A</v>
      </c>
      <c r="K41" s="45" t="e">
        <f t="array" ref="K41">#N/A</f>
        <v>#N/A</v>
      </c>
      <c r="L41" s="45" t="e">
        <f t="array" ref="L41">#N/A</f>
        <v>#N/A</v>
      </c>
      <c r="M41" s="45" t="e">
        <f t="array" ref="M41">#N/A</f>
        <v>#N/A</v>
      </c>
      <c r="N41" s="33" t="e">
        <f>SUM(G41:M41)</f>
        <v>#N/A</v>
      </c>
      <c r="O41" s="33" t="e">
        <f t="array" ref="O41">#N/A</f>
        <v>#N/A</v>
      </c>
      <c r="P41" s="33" t="e">
        <f t="array" ref="P41">#N/A</f>
        <v>#N/A</v>
      </c>
      <c r="Q41" s="46" t="e">
        <f t="array" ref="Q41">#N/A</f>
        <v>#N/A</v>
      </c>
      <c r="R41" s="44" t="e">
        <f t="array" ref="R41">#N/A</f>
        <v>#N/A</v>
      </c>
      <c r="S41" s="47" t="e">
        <f>SUM(Q41:R41)</f>
        <v>#N/A</v>
      </c>
      <c r="T41" s="48"/>
      <c r="U41" s="48"/>
      <c r="W41" s="27" t="e">
        <f>SUM(F41,N41,O41,P41)-Q41</f>
        <v>#N/A</v>
      </c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</row>
    <row r="42" spans="1:38" hidden="1" x14ac:dyDescent="0.2">
      <c r="A42" s="63" t="s">
        <v>69</v>
      </c>
      <c r="B42" s="64" t="s">
        <v>70</v>
      </c>
      <c r="C42" s="65" t="e">
        <f t="array" ref="C42">#N/A</f>
        <v>#N/A</v>
      </c>
      <c r="D42" s="65" t="e">
        <f t="array" ref="D42">#N/A</f>
        <v>#N/A</v>
      </c>
      <c r="E42" s="65" t="e">
        <f t="array" ref="E42">#N/A</f>
        <v>#N/A</v>
      </c>
      <c r="F42" s="66" t="e">
        <f>SUM(C42:E42)</f>
        <v>#N/A</v>
      </c>
      <c r="G42" s="67" t="e">
        <f t="array" ref="G42">#N/A</f>
        <v>#N/A</v>
      </c>
      <c r="H42" s="67" t="e">
        <f t="array" ref="H42">#N/A</f>
        <v>#N/A</v>
      </c>
      <c r="I42" s="67" t="e">
        <f t="array" ref="I42">#N/A</f>
        <v>#N/A</v>
      </c>
      <c r="J42" s="67" t="e">
        <f t="array" ref="J42">#N/A</f>
        <v>#N/A</v>
      </c>
      <c r="K42" s="67" t="e">
        <f t="array" ref="K42">#N/A</f>
        <v>#N/A</v>
      </c>
      <c r="L42" s="67" t="e">
        <f t="array" ref="L42">#N/A</f>
        <v>#N/A</v>
      </c>
      <c r="M42" s="67" t="e">
        <f t="array" ref="M42">#N/A</f>
        <v>#N/A</v>
      </c>
      <c r="N42" s="66" t="e">
        <f>SUM(G42:M42)</f>
        <v>#N/A</v>
      </c>
      <c r="O42" s="66" t="e">
        <f t="array" ref="O42">#N/A</f>
        <v>#N/A</v>
      </c>
      <c r="P42" s="66" t="e">
        <f t="array" ref="P42">#N/A</f>
        <v>#N/A</v>
      </c>
      <c r="Q42" s="68" t="e">
        <f t="array" ref="Q42">#N/A</f>
        <v>#N/A</v>
      </c>
      <c r="R42" s="65" t="e">
        <f t="array" ref="R42">#N/A</f>
        <v>#N/A</v>
      </c>
      <c r="S42" s="69" t="e">
        <f>SUM(Q42:R42)</f>
        <v>#N/A</v>
      </c>
      <c r="T42" s="48"/>
      <c r="U42" s="48"/>
      <c r="W42" s="27" t="e">
        <f>SUM(F42,N42,O42,P42)-Q42</f>
        <v>#N/A</v>
      </c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</row>
    <row r="43" spans="1:38" ht="12" customHeight="1" x14ac:dyDescent="0.2">
      <c r="A43" s="49" t="s">
        <v>68</v>
      </c>
      <c r="C43" s="44" t="e">
        <f>SUM(C41:C42)</f>
        <v>#N/A</v>
      </c>
      <c r="D43" s="44" t="e">
        <f>SUM(D41:D42)</f>
        <v>#N/A</v>
      </c>
      <c r="E43" s="44" t="e">
        <f>SUM(E41:E42)</f>
        <v>#N/A</v>
      </c>
      <c r="F43" s="33" t="e">
        <f>SUM(C43:E43)</f>
        <v>#N/A</v>
      </c>
      <c r="G43" s="45" t="e">
        <f t="shared" ref="G43:R43" si="7">SUM(G41:G42)</f>
        <v>#N/A</v>
      </c>
      <c r="H43" s="45" t="e">
        <f t="shared" si="7"/>
        <v>#N/A</v>
      </c>
      <c r="I43" s="45" t="e">
        <f t="shared" si="7"/>
        <v>#N/A</v>
      </c>
      <c r="J43" s="45" t="e">
        <f t="shared" si="7"/>
        <v>#N/A</v>
      </c>
      <c r="K43" s="45" t="e">
        <f t="shared" si="7"/>
        <v>#N/A</v>
      </c>
      <c r="L43" s="45" t="e">
        <f t="shared" si="7"/>
        <v>#N/A</v>
      </c>
      <c r="M43" s="45" t="e">
        <f t="shared" si="7"/>
        <v>#N/A</v>
      </c>
      <c r="N43" s="33" t="e">
        <f t="shared" si="7"/>
        <v>#N/A</v>
      </c>
      <c r="O43" s="33" t="e">
        <f t="shared" si="7"/>
        <v>#N/A</v>
      </c>
      <c r="P43" s="33" t="e">
        <f t="shared" si="7"/>
        <v>#N/A</v>
      </c>
      <c r="Q43" s="46" t="e">
        <f t="shared" si="7"/>
        <v>#N/A</v>
      </c>
      <c r="R43" s="44" t="e">
        <f t="shared" si="7"/>
        <v>#N/A</v>
      </c>
      <c r="S43" s="47" t="e">
        <f>SUM(Q43:R43)</f>
        <v>#N/A</v>
      </c>
      <c r="T43" s="48"/>
      <c r="U43" s="48"/>
      <c r="W43" s="27" t="e">
        <f>SUM(F43,N43,O43,P43)-Q43</f>
        <v>#N/A</v>
      </c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</row>
    <row r="44" spans="1:38" x14ac:dyDescent="0.2">
      <c r="A44" s="43"/>
      <c r="C44" s="44"/>
      <c r="D44" s="44"/>
      <c r="E44" s="44"/>
      <c r="F44" s="33"/>
      <c r="G44" s="45"/>
      <c r="H44" s="45"/>
      <c r="I44" s="45"/>
      <c r="J44" s="45"/>
      <c r="K44" s="45"/>
      <c r="L44" s="45"/>
      <c r="M44" s="45"/>
      <c r="N44" s="33"/>
      <c r="O44" s="33"/>
      <c r="P44" s="33"/>
      <c r="Q44" s="46"/>
      <c r="R44" s="44"/>
      <c r="S44" s="47"/>
      <c r="T44" s="48"/>
      <c r="U44" s="4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</row>
    <row r="45" spans="1:38" hidden="1" x14ac:dyDescent="0.2">
      <c r="A45" s="43" t="s">
        <v>71</v>
      </c>
      <c r="B45" s="2" t="s">
        <v>72</v>
      </c>
      <c r="C45" s="44" t="e">
        <f t="array" ref="C45">#N/A</f>
        <v>#N/A</v>
      </c>
      <c r="D45" s="44" t="e">
        <f t="array" ref="D45">#N/A</f>
        <v>#N/A</v>
      </c>
      <c r="E45" s="44" t="e">
        <f t="array" ref="E45">#N/A</f>
        <v>#N/A</v>
      </c>
      <c r="F45" s="33" t="e">
        <f>SUM(C45:E45)</f>
        <v>#N/A</v>
      </c>
      <c r="G45" s="45" t="e">
        <f t="array" ref="G45">#N/A</f>
        <v>#N/A</v>
      </c>
      <c r="H45" s="45" t="e">
        <f t="array" ref="H45">#N/A</f>
        <v>#N/A</v>
      </c>
      <c r="I45" s="45" t="e">
        <f t="array" ref="I45">#N/A</f>
        <v>#N/A</v>
      </c>
      <c r="J45" s="45" t="e">
        <f t="array" ref="J45">#N/A</f>
        <v>#N/A</v>
      </c>
      <c r="K45" s="45" t="e">
        <f t="array" ref="K45">#N/A</f>
        <v>#N/A</v>
      </c>
      <c r="L45" s="45" t="e">
        <f t="array" ref="L45">#N/A</f>
        <v>#N/A</v>
      </c>
      <c r="M45" s="45" t="e">
        <f t="array" ref="M45">#N/A</f>
        <v>#N/A</v>
      </c>
      <c r="N45" s="33" t="e">
        <f>SUM(G45:M45)</f>
        <v>#N/A</v>
      </c>
      <c r="O45" s="33" t="e">
        <f t="array" ref="O45">#N/A</f>
        <v>#N/A</v>
      </c>
      <c r="P45" s="33" t="e">
        <f t="array" ref="P45">#N/A</f>
        <v>#N/A</v>
      </c>
      <c r="Q45" s="46" t="e">
        <f t="array" ref="Q45">#N/A</f>
        <v>#N/A</v>
      </c>
      <c r="R45" s="44" t="e">
        <f t="array" ref="R45">#N/A</f>
        <v>#N/A</v>
      </c>
      <c r="S45" s="47" t="e">
        <f>SUM(Q45:R45)</f>
        <v>#N/A</v>
      </c>
      <c r="T45" s="48"/>
      <c r="U45" s="48"/>
      <c r="W45" s="27" t="e">
        <f>SUM(F45,N45,O45,P45)-Q45</f>
        <v>#N/A</v>
      </c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</row>
    <row r="46" spans="1:38" hidden="1" x14ac:dyDescent="0.2">
      <c r="A46" s="63" t="s">
        <v>73</v>
      </c>
      <c r="B46" s="64" t="s">
        <v>74</v>
      </c>
      <c r="C46" s="65" t="e">
        <f t="array" ref="C46">#N/A</f>
        <v>#N/A</v>
      </c>
      <c r="D46" s="65" t="e">
        <f t="array" ref="D46">#N/A</f>
        <v>#N/A</v>
      </c>
      <c r="E46" s="65" t="e">
        <f t="array" ref="E46">#N/A</f>
        <v>#N/A</v>
      </c>
      <c r="F46" s="66" t="e">
        <f>SUM(C46:E46)</f>
        <v>#N/A</v>
      </c>
      <c r="G46" s="67" t="e">
        <f t="array" ref="G46">#N/A</f>
        <v>#N/A</v>
      </c>
      <c r="H46" s="67" t="e">
        <f t="array" ref="H46">#N/A</f>
        <v>#N/A</v>
      </c>
      <c r="I46" s="67" t="e">
        <f t="array" ref="I46">#N/A</f>
        <v>#N/A</v>
      </c>
      <c r="J46" s="67" t="e">
        <f t="array" ref="J46">#N/A</f>
        <v>#N/A</v>
      </c>
      <c r="K46" s="67" t="e">
        <f t="array" ref="K46">#N/A</f>
        <v>#N/A</v>
      </c>
      <c r="L46" s="67" t="e">
        <f t="array" ref="L46">#N/A</f>
        <v>#N/A</v>
      </c>
      <c r="M46" s="67" t="e">
        <f t="array" ref="M46">#N/A</f>
        <v>#N/A</v>
      </c>
      <c r="N46" s="66" t="e">
        <f>SUM(G46:M46)</f>
        <v>#N/A</v>
      </c>
      <c r="O46" s="66" t="e">
        <f t="array" ref="O46">#N/A</f>
        <v>#N/A</v>
      </c>
      <c r="P46" s="66" t="e">
        <f t="array" ref="P46">#N/A</f>
        <v>#N/A</v>
      </c>
      <c r="Q46" s="68" t="e">
        <f t="array" ref="Q46">#N/A</f>
        <v>#N/A</v>
      </c>
      <c r="R46" s="65" t="e">
        <f t="array" ref="R46">#N/A</f>
        <v>#N/A</v>
      </c>
      <c r="S46" s="69" t="e">
        <f t="array" ref="S46">SUM(Q46:R46)</f>
        <v>#N/A</v>
      </c>
      <c r="T46" s="48"/>
      <c r="U46" s="48"/>
      <c r="W46" s="27" t="e">
        <f>SUM(F46,N46,O46,P46)-Q46</f>
        <v>#N/A</v>
      </c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</row>
    <row r="47" spans="1:38" ht="12" customHeight="1" x14ac:dyDescent="0.2">
      <c r="A47" s="49" t="s">
        <v>72</v>
      </c>
      <c r="C47" s="44" t="e">
        <f>SUM(C45:C46)</f>
        <v>#N/A</v>
      </c>
      <c r="D47" s="44" t="e">
        <f>SUM(D45:D46)</f>
        <v>#N/A</v>
      </c>
      <c r="E47" s="44" t="e">
        <f>SUM(E45:E46)</f>
        <v>#N/A</v>
      </c>
      <c r="F47" s="33" t="e">
        <f>SUM(C47:E47)</f>
        <v>#N/A</v>
      </c>
      <c r="G47" s="45" t="e">
        <f t="shared" ref="G47:R47" si="8">SUM(G45:G46)</f>
        <v>#N/A</v>
      </c>
      <c r="H47" s="45" t="e">
        <f t="shared" si="8"/>
        <v>#N/A</v>
      </c>
      <c r="I47" s="45" t="e">
        <f t="shared" si="8"/>
        <v>#N/A</v>
      </c>
      <c r="J47" s="45" t="e">
        <f t="shared" si="8"/>
        <v>#N/A</v>
      </c>
      <c r="K47" s="45" t="e">
        <f t="shared" si="8"/>
        <v>#N/A</v>
      </c>
      <c r="L47" s="45" t="e">
        <f t="shared" si="8"/>
        <v>#N/A</v>
      </c>
      <c r="M47" s="45" t="e">
        <f t="shared" si="8"/>
        <v>#N/A</v>
      </c>
      <c r="N47" s="33" t="e">
        <f t="shared" si="8"/>
        <v>#N/A</v>
      </c>
      <c r="O47" s="33" t="e">
        <f t="shared" si="8"/>
        <v>#N/A</v>
      </c>
      <c r="P47" s="33" t="e">
        <f t="shared" si="8"/>
        <v>#N/A</v>
      </c>
      <c r="Q47" s="46" t="e">
        <f t="shared" si="8"/>
        <v>#N/A</v>
      </c>
      <c r="R47" s="44" t="e">
        <f t="shared" si="8"/>
        <v>#N/A</v>
      </c>
      <c r="S47" s="47" t="e">
        <f>SUM(Q47:R47)</f>
        <v>#N/A</v>
      </c>
      <c r="T47" s="48"/>
      <c r="U47" s="48"/>
      <c r="W47" s="27" t="e">
        <f>SUM(F47,N47,O47,P47)-Q47</f>
        <v>#N/A</v>
      </c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</row>
    <row r="48" spans="1:38" x14ac:dyDescent="0.2">
      <c r="A48" s="43"/>
      <c r="C48" s="44"/>
      <c r="D48" s="44"/>
      <c r="E48" s="44"/>
      <c r="F48" s="33"/>
      <c r="G48" s="45"/>
      <c r="H48" s="45"/>
      <c r="I48" s="45"/>
      <c r="J48" s="45"/>
      <c r="K48" s="45"/>
      <c r="L48" s="45"/>
      <c r="M48" s="45"/>
      <c r="N48" s="33"/>
      <c r="O48" s="33"/>
      <c r="P48" s="33"/>
      <c r="Q48" s="46"/>
      <c r="R48" s="44"/>
      <c r="S48" s="47"/>
      <c r="T48" s="48"/>
      <c r="U48" s="4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</row>
    <row r="49" spans="1:38" ht="12" customHeight="1" x14ac:dyDescent="0.2">
      <c r="A49" s="49" t="s">
        <v>75</v>
      </c>
      <c r="B49" s="2" t="s">
        <v>75</v>
      </c>
      <c r="C49" s="44" t="e">
        <f t="array" ref="C49">#N/A</f>
        <v>#N/A</v>
      </c>
      <c r="D49" s="44" t="e">
        <f t="array" ref="D49">#N/A</f>
        <v>#N/A</v>
      </c>
      <c r="E49" s="44" t="e">
        <f t="array" ref="E49">#N/A</f>
        <v>#N/A</v>
      </c>
      <c r="F49" s="33" t="e">
        <f>SUM(C49:E49)</f>
        <v>#N/A</v>
      </c>
      <c r="G49" s="45" t="e">
        <f t="array" ref="G49">#N/A</f>
        <v>#N/A</v>
      </c>
      <c r="H49" s="45" t="e">
        <f t="array" ref="H49">#N/A</f>
        <v>#N/A</v>
      </c>
      <c r="I49" s="45" t="e">
        <f t="array" ref="I49">#N/A</f>
        <v>#N/A</v>
      </c>
      <c r="J49" s="45" t="e">
        <f t="array" ref="J49">#N/A</f>
        <v>#N/A</v>
      </c>
      <c r="K49" s="45" t="e">
        <f t="array" ref="K49">#N/A</f>
        <v>#N/A</v>
      </c>
      <c r="L49" s="45" t="e">
        <f t="array" ref="L49">#N/A</f>
        <v>#N/A</v>
      </c>
      <c r="M49" s="45" t="e">
        <f t="array" ref="M49">#N/A</f>
        <v>#N/A</v>
      </c>
      <c r="N49" s="33" t="e">
        <f>SUM(G49:M49)</f>
        <v>#N/A</v>
      </c>
      <c r="O49" s="33" t="e">
        <f t="array" ref="O49">#N/A</f>
        <v>#N/A</v>
      </c>
      <c r="P49" s="33" t="e">
        <f t="array" ref="P49">#N/A</f>
        <v>#N/A</v>
      </c>
      <c r="Q49" s="46" t="e">
        <f t="array" ref="Q49">#N/A</f>
        <v>#N/A</v>
      </c>
      <c r="R49" s="44" t="e">
        <f t="array" ref="R49">#N/A</f>
        <v>#N/A</v>
      </c>
      <c r="S49" s="47" t="e">
        <f>SUM(Q49:R49)</f>
        <v>#N/A</v>
      </c>
      <c r="T49" s="48"/>
      <c r="U49" s="48"/>
      <c r="W49" s="27" t="e">
        <f>SUM(F49,N49,O49,P49)-Q49</f>
        <v>#N/A</v>
      </c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</row>
    <row r="50" spans="1:38" x14ac:dyDescent="0.2">
      <c r="A50" s="43"/>
      <c r="C50" s="44"/>
      <c r="D50" s="44"/>
      <c r="E50" s="44"/>
      <c r="F50" s="33"/>
      <c r="G50" s="45"/>
      <c r="H50" s="45"/>
      <c r="I50" s="45"/>
      <c r="J50" s="45"/>
      <c r="K50" s="45"/>
      <c r="L50" s="45"/>
      <c r="M50" s="45"/>
      <c r="N50" s="33"/>
      <c r="O50" s="33"/>
      <c r="P50" s="33"/>
      <c r="Q50" s="46"/>
      <c r="R50" s="44"/>
      <c r="S50" s="47"/>
      <c r="T50" s="48"/>
      <c r="U50" s="4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</row>
    <row r="51" spans="1:38" x14ac:dyDescent="0.2">
      <c r="A51" s="49" t="s">
        <v>76</v>
      </c>
      <c r="B51" s="2" t="s">
        <v>76</v>
      </c>
      <c r="C51" s="44" t="e">
        <f t="array" ref="C51">#N/A</f>
        <v>#N/A</v>
      </c>
      <c r="D51" s="44" t="e">
        <f t="array" ref="D51">#N/A</f>
        <v>#N/A</v>
      </c>
      <c r="E51" s="44" t="e">
        <f t="array" ref="E51">#N/A</f>
        <v>#N/A</v>
      </c>
      <c r="F51" s="33" t="e">
        <f>SUM(C51:E51)</f>
        <v>#N/A</v>
      </c>
      <c r="G51" s="45" t="e">
        <f t="array" ref="G51">#N/A</f>
        <v>#N/A</v>
      </c>
      <c r="H51" s="45" t="e">
        <f t="array" ref="H51">#N/A</f>
        <v>#N/A</v>
      </c>
      <c r="I51" s="45" t="e">
        <f t="array" ref="I51">#N/A</f>
        <v>#N/A</v>
      </c>
      <c r="J51" s="45" t="e">
        <f t="array" ref="J51">#N/A</f>
        <v>#N/A</v>
      </c>
      <c r="K51" s="45" t="e">
        <f t="array" ref="K51">#N/A</f>
        <v>#N/A</v>
      </c>
      <c r="L51" s="45" t="e">
        <f t="array" ref="L51">#N/A</f>
        <v>#N/A</v>
      </c>
      <c r="M51" s="45" t="e">
        <f t="array" ref="M51">#N/A</f>
        <v>#N/A</v>
      </c>
      <c r="N51" s="33" t="e">
        <f>SUM(G51:M51)</f>
        <v>#N/A</v>
      </c>
      <c r="O51" s="33" t="e">
        <f t="array" ref="O51">#N/A</f>
        <v>#N/A</v>
      </c>
      <c r="P51" s="33" t="e">
        <f t="array" ref="P51">#N/A</f>
        <v>#N/A</v>
      </c>
      <c r="Q51" s="46" t="e">
        <f t="array" ref="Q51">#N/A</f>
        <v>#N/A</v>
      </c>
      <c r="R51" s="44" t="e">
        <f t="array" ref="R51">#N/A</f>
        <v>#N/A</v>
      </c>
      <c r="S51" s="47" t="e">
        <f>SUM(Q51:R51)</f>
        <v>#N/A</v>
      </c>
      <c r="T51" s="48"/>
      <c r="U51" s="48"/>
      <c r="W51" s="27" t="e">
        <f>SUM(F51,N51,O51,P51)-Q51</f>
        <v>#N/A</v>
      </c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</row>
    <row r="52" spans="1:38" x14ac:dyDescent="0.2">
      <c r="A52" s="49"/>
      <c r="C52" s="44"/>
      <c r="D52" s="44"/>
      <c r="E52" s="44"/>
      <c r="F52" s="33"/>
      <c r="G52" s="45"/>
      <c r="H52" s="45"/>
      <c r="I52" s="45"/>
      <c r="J52" s="45"/>
      <c r="K52" s="45"/>
      <c r="L52" s="45"/>
      <c r="M52" s="45"/>
      <c r="N52" s="33"/>
      <c r="O52" s="33"/>
      <c r="P52" s="33"/>
      <c r="Q52" s="46"/>
      <c r="R52" s="44"/>
      <c r="S52" s="47"/>
      <c r="T52" s="48"/>
      <c r="U52" s="4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</row>
    <row r="53" spans="1:38" x14ac:dyDescent="0.2">
      <c r="A53" s="49" t="s">
        <v>77</v>
      </c>
      <c r="B53" s="70" t="s">
        <v>78</v>
      </c>
      <c r="C53" s="44" t="e">
        <f t="array" ref="C53">#N/A</f>
        <v>#N/A</v>
      </c>
      <c r="D53" s="44" t="e">
        <f t="array" ref="D53">#N/A</f>
        <v>#N/A</v>
      </c>
      <c r="E53" s="44" t="e">
        <f t="array" ref="E53">#N/A</f>
        <v>#N/A</v>
      </c>
      <c r="F53" s="33" t="e">
        <f>SUM(C53:E53)</f>
        <v>#N/A</v>
      </c>
      <c r="G53" s="45" t="e">
        <f t="array" ref="G53">#N/A</f>
        <v>#N/A</v>
      </c>
      <c r="H53" s="45" t="e">
        <f t="array" ref="H53">#N/A</f>
        <v>#N/A</v>
      </c>
      <c r="I53" s="45" t="e">
        <f t="array" ref="I53">#N/A</f>
        <v>#N/A</v>
      </c>
      <c r="J53" s="45" t="e">
        <f t="array" ref="J53">#N/A</f>
        <v>#N/A</v>
      </c>
      <c r="K53" s="45" t="e">
        <f t="array" ref="K53">#N/A</f>
        <v>#N/A</v>
      </c>
      <c r="L53" s="45" t="e">
        <f t="array" ref="L53">#N/A</f>
        <v>#N/A</v>
      </c>
      <c r="M53" s="45" t="e">
        <f t="array" ref="M53">#N/A</f>
        <v>#N/A</v>
      </c>
      <c r="N53" s="33" t="e">
        <f>SUM(G53:M53)</f>
        <v>#N/A</v>
      </c>
      <c r="O53" s="33" t="e">
        <f t="array" ref="O53">#N/A</f>
        <v>#N/A</v>
      </c>
      <c r="P53" s="33" t="e">
        <f t="array" ref="P53">#N/A</f>
        <v>#N/A</v>
      </c>
      <c r="Q53" s="46" t="e">
        <f t="array" ref="Q53">#N/A</f>
        <v>#N/A</v>
      </c>
      <c r="R53" s="44" t="e">
        <f t="array" ref="R53">#N/A</f>
        <v>#N/A</v>
      </c>
      <c r="S53" s="47" t="e">
        <f>SUM(Q53:R53)</f>
        <v>#N/A</v>
      </c>
      <c r="T53" s="48"/>
      <c r="U53" s="48"/>
      <c r="W53" s="27" t="e">
        <f>SUM(F53,N53,O53,P53)-Q53</f>
        <v>#N/A</v>
      </c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</row>
    <row r="54" spans="1:38" x14ac:dyDescent="0.2">
      <c r="A54" s="49"/>
      <c r="B54" s="70"/>
      <c r="C54" s="44"/>
      <c r="D54" s="44"/>
      <c r="E54" s="44"/>
      <c r="F54" s="33"/>
      <c r="G54" s="45"/>
      <c r="H54" s="45"/>
      <c r="I54" s="45"/>
      <c r="J54" s="45"/>
      <c r="K54" s="45"/>
      <c r="L54" s="45"/>
      <c r="M54" s="45"/>
      <c r="N54" s="33"/>
      <c r="O54" s="33"/>
      <c r="P54" s="33"/>
      <c r="Q54" s="46"/>
      <c r="R54" s="44"/>
      <c r="S54" s="47"/>
      <c r="T54" s="48"/>
      <c r="U54" s="48"/>
      <c r="W54" s="27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</row>
    <row r="55" spans="1:38" ht="12" customHeight="1" x14ac:dyDescent="0.2">
      <c r="A55" s="49" t="s">
        <v>79</v>
      </c>
      <c r="B55" s="70" t="s">
        <v>80</v>
      </c>
      <c r="C55" s="44" t="e">
        <f t="array" ref="C55">#N/A</f>
        <v>#N/A</v>
      </c>
      <c r="D55" s="44" t="e">
        <f t="array" ref="D55">#N/A</f>
        <v>#N/A</v>
      </c>
      <c r="E55" s="44" t="e">
        <f t="array" ref="E55">#N/A</f>
        <v>#N/A</v>
      </c>
      <c r="F55" s="33" t="e">
        <f>SUM(C55:E55)</f>
        <v>#N/A</v>
      </c>
      <c r="G55" s="45" t="e">
        <f t="array" ref="G55">#N/A</f>
        <v>#N/A</v>
      </c>
      <c r="H55" s="45" t="e">
        <f t="array" ref="H55">#N/A</f>
        <v>#N/A</v>
      </c>
      <c r="I55" s="45" t="e">
        <f t="array" ref="I55">#N/A</f>
        <v>#N/A</v>
      </c>
      <c r="J55" s="45" t="e">
        <f t="array" ref="J55">#N/A</f>
        <v>#N/A</v>
      </c>
      <c r="K55" s="45" t="e">
        <f t="array" ref="K55">#N/A</f>
        <v>#N/A</v>
      </c>
      <c r="L55" s="45" t="e">
        <f t="array" ref="L55">#N/A</f>
        <v>#N/A</v>
      </c>
      <c r="M55" s="45" t="e">
        <f t="array" ref="M55">#N/A</f>
        <v>#N/A</v>
      </c>
      <c r="N55" s="33" t="e">
        <f>SUM(G55:M55)</f>
        <v>#N/A</v>
      </c>
      <c r="O55" s="33" t="e">
        <f t="array" ref="O55">#N/A</f>
        <v>#N/A</v>
      </c>
      <c r="P55" s="33" t="e">
        <f t="array" ref="P55">#N/A</f>
        <v>#N/A</v>
      </c>
      <c r="Q55" s="46" t="e">
        <f t="array" ref="Q55">#N/A</f>
        <v>#N/A</v>
      </c>
      <c r="R55" s="44" t="e">
        <f t="array" ref="R55">#N/A</f>
        <v>#N/A</v>
      </c>
      <c r="S55" s="47" t="e">
        <f>SUM(Q55:R55)</f>
        <v>#N/A</v>
      </c>
      <c r="T55" s="48"/>
      <c r="U55" s="48"/>
      <c r="W55" s="27" t="e">
        <f>SUM(F55,N55,O55,P55)-Q55</f>
        <v>#N/A</v>
      </c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</row>
    <row r="56" spans="1:38" s="29" customFormat="1" hidden="1" x14ac:dyDescent="0.2">
      <c r="A56" s="30" t="s">
        <v>81</v>
      </c>
      <c r="B56" s="53"/>
      <c r="C56" s="54" t="e">
        <f t="shared" ref="C56:S56" si="9">SUM(C37,C39,C47,C43,C49,C51,C53,C55)</f>
        <v>#N/A</v>
      </c>
      <c r="D56" s="54" t="e">
        <f t="shared" si="9"/>
        <v>#N/A</v>
      </c>
      <c r="E56" s="54" t="e">
        <f t="shared" si="9"/>
        <v>#N/A</v>
      </c>
      <c r="F56" s="71" t="e">
        <f t="shared" si="9"/>
        <v>#N/A</v>
      </c>
      <c r="G56" s="45" t="e">
        <f t="shared" si="9"/>
        <v>#N/A</v>
      </c>
      <c r="H56" s="45" t="e">
        <f t="shared" si="9"/>
        <v>#N/A</v>
      </c>
      <c r="I56" s="45" t="e">
        <f t="shared" si="9"/>
        <v>#N/A</v>
      </c>
      <c r="J56" s="45" t="e">
        <f t="shared" si="9"/>
        <v>#N/A</v>
      </c>
      <c r="K56" s="45" t="e">
        <f t="shared" si="9"/>
        <v>#N/A</v>
      </c>
      <c r="L56" s="45" t="e">
        <f t="shared" si="9"/>
        <v>#N/A</v>
      </c>
      <c r="M56" s="45" t="e">
        <f t="shared" si="9"/>
        <v>#N/A</v>
      </c>
      <c r="N56" s="33" t="e">
        <f t="shared" si="9"/>
        <v>#N/A</v>
      </c>
      <c r="O56" s="33" t="e">
        <f t="shared" si="9"/>
        <v>#N/A</v>
      </c>
      <c r="P56" s="33" t="e">
        <f t="shared" si="9"/>
        <v>#N/A</v>
      </c>
      <c r="Q56" s="55" t="e">
        <f t="shared" si="9"/>
        <v>#N/A</v>
      </c>
      <c r="R56" s="54" t="e">
        <f t="shared" si="9"/>
        <v>#N/A</v>
      </c>
      <c r="S56" s="56" t="e">
        <f t="shared" si="9"/>
        <v>#N/A</v>
      </c>
      <c r="T56" s="48"/>
      <c r="U56" s="48"/>
      <c r="V56" s="2"/>
      <c r="W56" s="27" t="e">
        <f>SUM(F56,N56,O56,P56)-Q56</f>
        <v>#N/A</v>
      </c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</row>
    <row r="57" spans="1:38" s="53" customFormat="1" ht="11.25" customHeight="1" x14ac:dyDescent="0.2">
      <c r="A57" s="57"/>
      <c r="B57" s="58"/>
      <c r="C57" s="59"/>
      <c r="D57" s="59"/>
      <c r="E57" s="59"/>
      <c r="F57" s="33"/>
      <c r="G57" s="45"/>
      <c r="H57" s="45"/>
      <c r="I57" s="45"/>
      <c r="J57" s="45"/>
      <c r="K57" s="45"/>
      <c r="L57" s="45"/>
      <c r="M57" s="45"/>
      <c r="N57" s="33"/>
      <c r="O57" s="33"/>
      <c r="P57" s="33"/>
      <c r="Q57" s="72"/>
      <c r="R57" s="45"/>
      <c r="S57" s="73"/>
      <c r="T57" s="48"/>
      <c r="U57" s="48"/>
      <c r="V57" s="2"/>
      <c r="W57" s="27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</row>
    <row r="58" spans="1:38" s="15" customFormat="1" ht="11.25" hidden="1" customHeight="1" x14ac:dyDescent="0.2">
      <c r="A58" s="75" t="s">
        <v>82</v>
      </c>
      <c r="B58" s="15" t="s">
        <v>83</v>
      </c>
      <c r="C58" s="45" t="e">
        <f t="array" ref="C58">#N/A</f>
        <v>#N/A</v>
      </c>
      <c r="D58" s="45" t="e">
        <f t="array" ref="D58">#N/A</f>
        <v>#N/A</v>
      </c>
      <c r="E58" s="45" t="e">
        <f t="array" ref="E58">#N/A</f>
        <v>#N/A</v>
      </c>
      <c r="F58" s="33" t="e">
        <f>SUM(C58:E58)</f>
        <v>#N/A</v>
      </c>
      <c r="G58" s="45" t="e">
        <f t="array" ref="G58">#N/A</f>
        <v>#N/A</v>
      </c>
      <c r="H58" s="45" t="e">
        <f t="array" ref="H58">#N/A</f>
        <v>#N/A</v>
      </c>
      <c r="I58" s="45" t="e">
        <f t="array" ref="I58">#N/A</f>
        <v>#N/A</v>
      </c>
      <c r="J58" s="45" t="e">
        <f t="array" ref="J58">#N/A</f>
        <v>#N/A</v>
      </c>
      <c r="K58" s="45" t="e">
        <f t="array" ref="K58">#N/A</f>
        <v>#N/A</v>
      </c>
      <c r="L58" s="45" t="e">
        <f t="array" ref="L58">#N/A</f>
        <v>#N/A</v>
      </c>
      <c r="M58" s="45" t="e">
        <f t="array" ref="M58">#N/A</f>
        <v>#N/A</v>
      </c>
      <c r="N58" s="33" t="e">
        <f>SUM(G58:M58)</f>
        <v>#N/A</v>
      </c>
      <c r="O58" s="33" t="e">
        <f t="array" ref="O58">#N/A</f>
        <v>#N/A</v>
      </c>
      <c r="P58" s="33" t="e">
        <f t="array" ref="P58">#N/A</f>
        <v>#N/A</v>
      </c>
      <c r="Q58" s="72" t="e">
        <f t="array" ref="Q58">#N/A</f>
        <v>#N/A</v>
      </c>
      <c r="R58" s="45" t="e">
        <f t="array" ref="R58">#N/A</f>
        <v>#N/A</v>
      </c>
      <c r="S58" s="73" t="e">
        <f>SUM(Q58:R58)</f>
        <v>#N/A</v>
      </c>
      <c r="T58" s="48"/>
      <c r="U58" s="48"/>
      <c r="V58" s="2"/>
      <c r="W58" s="27" t="e">
        <f t="shared" ref="W58:W66" si="10">SUM(F58,N58,O58,P58)-Q58</f>
        <v>#N/A</v>
      </c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</row>
    <row r="59" spans="1:38" ht="11.25" hidden="1" customHeight="1" x14ac:dyDescent="0.2">
      <c r="A59" s="63" t="s">
        <v>84</v>
      </c>
      <c r="B59" s="64" t="s">
        <v>85</v>
      </c>
      <c r="C59" s="65" t="e">
        <f t="array" ref="C59">#N/A</f>
        <v>#N/A</v>
      </c>
      <c r="D59" s="65" t="e">
        <f t="array" ref="D59">#N/A</f>
        <v>#N/A</v>
      </c>
      <c r="E59" s="65" t="e">
        <f t="array" ref="E59">#N/A</f>
        <v>#N/A</v>
      </c>
      <c r="F59" s="66" t="e">
        <f>SUM(C59:E59)</f>
        <v>#N/A</v>
      </c>
      <c r="G59" s="67" t="e">
        <f t="array" ref="G59">#N/A</f>
        <v>#N/A</v>
      </c>
      <c r="H59" s="67" t="e">
        <f t="array" ref="H59">#N/A</f>
        <v>#N/A</v>
      </c>
      <c r="I59" s="67" t="e">
        <f t="array" ref="I59">#N/A</f>
        <v>#N/A</v>
      </c>
      <c r="J59" s="67" t="e">
        <f t="array" ref="J59">#N/A</f>
        <v>#N/A</v>
      </c>
      <c r="K59" s="67" t="e">
        <f t="array" ref="K59">#N/A</f>
        <v>#N/A</v>
      </c>
      <c r="L59" s="67" t="e">
        <f t="array" ref="L59">#N/A</f>
        <v>#N/A</v>
      </c>
      <c r="M59" s="67" t="e">
        <f t="array" ref="M59">#N/A</f>
        <v>#N/A</v>
      </c>
      <c r="N59" s="66" t="e">
        <f>SUM(G59:M59)</f>
        <v>#N/A</v>
      </c>
      <c r="O59" s="66" t="e">
        <f t="array" ref="O59">#N/A</f>
        <v>#N/A</v>
      </c>
      <c r="P59" s="66" t="e">
        <f t="array" ref="P59">#N/A</f>
        <v>#N/A</v>
      </c>
      <c r="Q59" s="76" t="e">
        <f t="array" ref="Q59">#N/A</f>
        <v>#N/A</v>
      </c>
      <c r="R59" s="67" t="e">
        <f t="array" ref="R59">#N/A</f>
        <v>#N/A</v>
      </c>
      <c r="S59" s="77" t="e">
        <f>SUM(Q59:R59)</f>
        <v>#N/A</v>
      </c>
      <c r="T59" s="48"/>
      <c r="U59" s="48"/>
      <c r="W59" s="27" t="e">
        <f t="shared" si="10"/>
        <v>#N/A</v>
      </c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</row>
    <row r="60" spans="1:38" s="53" customFormat="1" ht="12" customHeight="1" x14ac:dyDescent="0.2">
      <c r="A60" s="57" t="s">
        <v>83</v>
      </c>
      <c r="B60" s="58"/>
      <c r="C60" s="45" t="e">
        <f>SUM(C58:C59)</f>
        <v>#N/A</v>
      </c>
      <c r="D60" s="45" t="e">
        <f t="shared" ref="D60:S60" si="11">SUM(D58:D59)+D66</f>
        <v>#N/A</v>
      </c>
      <c r="E60" s="45" t="e">
        <f t="shared" si="11"/>
        <v>#N/A</v>
      </c>
      <c r="F60" s="33" t="e">
        <f t="shared" si="11"/>
        <v>#N/A</v>
      </c>
      <c r="G60" s="45" t="e">
        <f t="shared" si="11"/>
        <v>#N/A</v>
      </c>
      <c r="H60" s="45" t="e">
        <f t="shared" si="11"/>
        <v>#N/A</v>
      </c>
      <c r="I60" s="45" t="e">
        <f t="shared" si="11"/>
        <v>#N/A</v>
      </c>
      <c r="J60" s="45" t="e">
        <f t="shared" si="11"/>
        <v>#N/A</v>
      </c>
      <c r="K60" s="45" t="e">
        <f t="shared" si="11"/>
        <v>#N/A</v>
      </c>
      <c r="L60" s="45" t="e">
        <f t="shared" si="11"/>
        <v>#N/A</v>
      </c>
      <c r="M60" s="45" t="e">
        <f t="shared" si="11"/>
        <v>#N/A</v>
      </c>
      <c r="N60" s="33" t="e">
        <f t="shared" si="11"/>
        <v>#N/A</v>
      </c>
      <c r="O60" s="33" t="e">
        <f t="shared" si="11"/>
        <v>#N/A</v>
      </c>
      <c r="P60" s="33" t="e">
        <f t="shared" si="11"/>
        <v>#N/A</v>
      </c>
      <c r="Q60" s="72" t="e">
        <f t="shared" si="11"/>
        <v>#N/A</v>
      </c>
      <c r="R60" s="45" t="e">
        <f t="shared" si="11"/>
        <v>#N/A</v>
      </c>
      <c r="S60" s="73" t="e">
        <f t="shared" si="11"/>
        <v>#N/A</v>
      </c>
      <c r="T60" s="48"/>
      <c r="U60" s="48"/>
      <c r="V60" s="2"/>
      <c r="W60" s="27" t="e">
        <f t="shared" si="10"/>
        <v>#N/A</v>
      </c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</row>
    <row r="61" spans="1:38" s="15" customFormat="1" ht="11.25" hidden="1" customHeight="1" x14ac:dyDescent="0.2">
      <c r="A61" s="75" t="s">
        <v>86</v>
      </c>
      <c r="B61" s="15" t="s">
        <v>86</v>
      </c>
      <c r="C61" s="45" t="e">
        <f t="array" ref="C61">#N/A</f>
        <v>#N/A</v>
      </c>
      <c r="D61" s="45" t="e">
        <f t="array" ref="D61">#N/A</f>
        <v>#N/A</v>
      </c>
      <c r="E61" s="45" t="e">
        <f t="array" ref="E61">#N/A</f>
        <v>#N/A</v>
      </c>
      <c r="F61" s="33" t="e">
        <f t="shared" ref="F61:F66" si="12">SUM(C61:E61)</f>
        <v>#N/A</v>
      </c>
      <c r="G61" s="45" t="e">
        <f t="array" ref="G61">#N/A</f>
        <v>#N/A</v>
      </c>
      <c r="H61" s="45" t="e">
        <f t="array" ref="H61">#N/A</f>
        <v>#N/A</v>
      </c>
      <c r="I61" s="45" t="e">
        <f t="array" ref="I61">#N/A</f>
        <v>#N/A</v>
      </c>
      <c r="J61" s="45" t="e">
        <f t="array" ref="J61">#N/A</f>
        <v>#N/A</v>
      </c>
      <c r="K61" s="45" t="e">
        <f t="array" ref="K61">#N/A</f>
        <v>#N/A</v>
      </c>
      <c r="L61" s="45" t="e">
        <f t="array" ref="L61">#N/A</f>
        <v>#N/A</v>
      </c>
      <c r="M61" s="45" t="e">
        <f t="array" ref="M61">#N/A</f>
        <v>#N/A</v>
      </c>
      <c r="N61" s="33" t="e">
        <f>SUM(G61:M61)</f>
        <v>#N/A</v>
      </c>
      <c r="O61" s="33" t="e">
        <f t="array" ref="O61">#N/A</f>
        <v>#N/A</v>
      </c>
      <c r="P61" s="33" t="e">
        <f t="array" ref="P61">#N/A</f>
        <v>#N/A</v>
      </c>
      <c r="Q61" s="72" t="e">
        <f t="array" ref="Q61">#N/A</f>
        <v>#N/A</v>
      </c>
      <c r="R61" s="45" t="e">
        <f t="array" ref="R61">#N/A</f>
        <v>#N/A</v>
      </c>
      <c r="S61" s="73" t="e">
        <f t="shared" ref="S61:S66" si="13">SUM(Q61:R61)</f>
        <v>#N/A</v>
      </c>
      <c r="T61" s="48"/>
      <c r="U61" s="48"/>
      <c r="V61" s="2"/>
      <c r="W61" s="27" t="e">
        <f t="shared" si="10"/>
        <v>#N/A</v>
      </c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</row>
    <row r="62" spans="1:38" ht="11.25" hidden="1" customHeight="1" x14ac:dyDescent="0.2">
      <c r="A62" s="63" t="s">
        <v>87</v>
      </c>
      <c r="B62" s="64" t="s">
        <v>88</v>
      </c>
      <c r="C62" s="65" t="e">
        <f t="array" ref="C62">#N/A</f>
        <v>#N/A</v>
      </c>
      <c r="D62" s="65" t="e">
        <f t="array" ref="D62">#N/A</f>
        <v>#N/A</v>
      </c>
      <c r="E62" s="65" t="e">
        <f t="array" ref="E62">#N/A</f>
        <v>#N/A</v>
      </c>
      <c r="F62" s="66" t="e">
        <f t="shared" si="12"/>
        <v>#N/A</v>
      </c>
      <c r="G62" s="67" t="e">
        <f t="array" ref="G62">#N/A</f>
        <v>#N/A</v>
      </c>
      <c r="H62" s="67" t="e">
        <f t="array" ref="H62">#N/A</f>
        <v>#N/A</v>
      </c>
      <c r="I62" s="67" t="e">
        <f t="array" ref="I62">#N/A</f>
        <v>#N/A</v>
      </c>
      <c r="J62" s="67" t="e">
        <f t="array" ref="J62">#N/A</f>
        <v>#N/A</v>
      </c>
      <c r="K62" s="67" t="e">
        <f t="array" ref="K62">#N/A</f>
        <v>#N/A</v>
      </c>
      <c r="L62" s="67" t="e">
        <f t="array" ref="L62">#N/A</f>
        <v>#N/A</v>
      </c>
      <c r="M62" s="67" t="e">
        <f t="array" ref="M62">#N/A</f>
        <v>#N/A</v>
      </c>
      <c r="N62" s="66" t="e">
        <f>SUM(G62:M62)</f>
        <v>#N/A</v>
      </c>
      <c r="O62" s="66" t="e">
        <f t="array" ref="O62">#N/A</f>
        <v>#N/A</v>
      </c>
      <c r="P62" s="66" t="e">
        <f t="array" ref="P62">#N/A</f>
        <v>#N/A</v>
      </c>
      <c r="Q62" s="76" t="e">
        <f t="array" ref="Q62">#N/A</f>
        <v>#N/A</v>
      </c>
      <c r="R62" s="67" t="e">
        <f t="array" ref="R62">#N/A</f>
        <v>#N/A</v>
      </c>
      <c r="S62" s="77" t="e">
        <f t="shared" si="13"/>
        <v>#N/A</v>
      </c>
      <c r="T62" s="48"/>
      <c r="U62" s="48"/>
      <c r="W62" s="27" t="e">
        <f t="shared" si="10"/>
        <v>#N/A</v>
      </c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</row>
    <row r="63" spans="1:38" s="53" customFormat="1" ht="13.5" customHeight="1" x14ac:dyDescent="0.2">
      <c r="A63" s="57" t="s">
        <v>86</v>
      </c>
      <c r="B63" s="58"/>
      <c r="C63" s="45" t="e">
        <f>SUM(C61:C62)</f>
        <v>#N/A</v>
      </c>
      <c r="D63" s="45" t="e">
        <f>SUM(D61:D62)</f>
        <v>#N/A</v>
      </c>
      <c r="E63" s="45" t="e">
        <f>SUM(E61:E62)</f>
        <v>#N/A</v>
      </c>
      <c r="F63" s="33" t="e">
        <f t="shared" si="12"/>
        <v>#N/A</v>
      </c>
      <c r="G63" s="45" t="e">
        <f t="shared" ref="G63:R63" si="14">SUM(G61:G62)</f>
        <v>#N/A</v>
      </c>
      <c r="H63" s="45" t="e">
        <f t="shared" si="14"/>
        <v>#N/A</v>
      </c>
      <c r="I63" s="45" t="e">
        <f t="shared" si="14"/>
        <v>#N/A</v>
      </c>
      <c r="J63" s="45" t="e">
        <f t="shared" si="14"/>
        <v>#N/A</v>
      </c>
      <c r="K63" s="45" t="e">
        <f t="shared" si="14"/>
        <v>#N/A</v>
      </c>
      <c r="L63" s="45" t="e">
        <f t="shared" si="14"/>
        <v>#N/A</v>
      </c>
      <c r="M63" s="45" t="e">
        <f t="shared" si="14"/>
        <v>#N/A</v>
      </c>
      <c r="N63" s="33" t="e">
        <f t="shared" si="14"/>
        <v>#N/A</v>
      </c>
      <c r="O63" s="33" t="e">
        <f t="shared" si="14"/>
        <v>#N/A</v>
      </c>
      <c r="P63" s="33" t="e">
        <f t="shared" si="14"/>
        <v>#N/A</v>
      </c>
      <c r="Q63" s="72" t="e">
        <f t="shared" si="14"/>
        <v>#N/A</v>
      </c>
      <c r="R63" s="45" t="e">
        <f t="shared" si="14"/>
        <v>#N/A</v>
      </c>
      <c r="S63" s="73" t="e">
        <f t="shared" si="13"/>
        <v>#N/A</v>
      </c>
      <c r="T63" s="48"/>
      <c r="U63" s="48"/>
      <c r="V63" s="2"/>
      <c r="W63" s="27" t="e">
        <f t="shared" si="10"/>
        <v>#N/A</v>
      </c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</row>
    <row r="64" spans="1:38" s="15" customFormat="1" ht="11.25" hidden="1" customHeight="1" x14ac:dyDescent="0.2">
      <c r="A64" s="75" t="s">
        <v>89</v>
      </c>
      <c r="B64" s="15" t="s">
        <v>89</v>
      </c>
      <c r="C64" s="45" t="e">
        <f t="array" ref="C64">#N/A</f>
        <v>#N/A</v>
      </c>
      <c r="D64" s="45" t="e">
        <f t="array" ref="D64">#N/A</f>
        <v>#N/A</v>
      </c>
      <c r="E64" s="45" t="e">
        <f t="array" ref="E64">#N/A</f>
        <v>#N/A</v>
      </c>
      <c r="F64" s="33" t="e">
        <f t="shared" si="12"/>
        <v>#N/A</v>
      </c>
      <c r="G64" s="45" t="e">
        <f t="array" ref="G64">#N/A</f>
        <v>#N/A</v>
      </c>
      <c r="H64" s="45" t="e">
        <f t="array" ref="H64">#N/A</f>
        <v>#N/A</v>
      </c>
      <c r="I64" s="45" t="e">
        <f t="array" ref="I64">#N/A</f>
        <v>#N/A</v>
      </c>
      <c r="J64" s="45" t="e">
        <f t="array" ref="J64">#N/A</f>
        <v>#N/A</v>
      </c>
      <c r="K64" s="45" t="e">
        <f t="array" ref="K64">#N/A</f>
        <v>#N/A</v>
      </c>
      <c r="L64" s="45" t="e">
        <f t="array" ref="L64">#N/A</f>
        <v>#N/A</v>
      </c>
      <c r="M64" s="45" t="e">
        <f t="array" ref="M64">#N/A</f>
        <v>#N/A</v>
      </c>
      <c r="N64" s="33" t="e">
        <f>SUM(G64:M64)</f>
        <v>#N/A</v>
      </c>
      <c r="O64" s="33" t="e">
        <f t="array" ref="O64">#N/A</f>
        <v>#N/A</v>
      </c>
      <c r="P64" s="33" t="e">
        <f t="array" ref="P64">#N/A</f>
        <v>#N/A</v>
      </c>
      <c r="Q64" s="72" t="e">
        <f t="array" ref="Q64">#N/A</f>
        <v>#N/A</v>
      </c>
      <c r="R64" s="45" t="e">
        <f t="array" ref="R64">#N/A</f>
        <v>#N/A</v>
      </c>
      <c r="S64" s="73" t="e">
        <f t="shared" si="13"/>
        <v>#N/A</v>
      </c>
      <c r="T64" s="48"/>
      <c r="U64" s="48"/>
      <c r="V64" s="2"/>
      <c r="W64" s="27" t="e">
        <f t="shared" si="10"/>
        <v>#N/A</v>
      </c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</row>
    <row r="65" spans="1:38" ht="11.25" hidden="1" customHeight="1" x14ac:dyDescent="0.2">
      <c r="A65" s="63" t="s">
        <v>90</v>
      </c>
      <c r="B65" s="64" t="s">
        <v>91</v>
      </c>
      <c r="C65" s="65" t="e">
        <f t="array" ref="C65">#N/A</f>
        <v>#N/A</v>
      </c>
      <c r="D65" s="65" t="e">
        <f t="array" ref="D65">#N/A</f>
        <v>#N/A</v>
      </c>
      <c r="E65" s="65" t="e">
        <f t="array" ref="E65">#N/A</f>
        <v>#N/A</v>
      </c>
      <c r="F65" s="66" t="e">
        <f t="shared" si="12"/>
        <v>#N/A</v>
      </c>
      <c r="G65" s="67" t="e">
        <f t="array" ref="G65">#N/A</f>
        <v>#N/A</v>
      </c>
      <c r="H65" s="67" t="e">
        <f t="array" ref="H65">#N/A</f>
        <v>#N/A</v>
      </c>
      <c r="I65" s="67" t="e">
        <f t="array" ref="I65">#N/A</f>
        <v>#N/A</v>
      </c>
      <c r="J65" s="67" t="e">
        <f t="array" ref="J65">#N/A</f>
        <v>#N/A</v>
      </c>
      <c r="K65" s="67" t="e">
        <f t="array" ref="K65">#N/A</f>
        <v>#N/A</v>
      </c>
      <c r="L65" s="67" t="e">
        <f t="array" ref="L65">#N/A</f>
        <v>#N/A</v>
      </c>
      <c r="M65" s="67" t="e">
        <f t="array" ref="M65">#N/A</f>
        <v>#N/A</v>
      </c>
      <c r="N65" s="66" t="e">
        <f>SUM(G65:M65)</f>
        <v>#N/A</v>
      </c>
      <c r="O65" s="66" t="e">
        <f t="array" ref="O65">#N/A</f>
        <v>#N/A</v>
      </c>
      <c r="P65" s="66" t="e">
        <f t="array" ref="P65">#N/A</f>
        <v>#N/A</v>
      </c>
      <c r="Q65" s="76" t="e">
        <f t="array" ref="Q65">#N/A</f>
        <v>#N/A</v>
      </c>
      <c r="R65" s="67" t="e">
        <f t="array" ref="R65">#N/A</f>
        <v>#N/A</v>
      </c>
      <c r="S65" s="77" t="e">
        <f t="shared" si="13"/>
        <v>#N/A</v>
      </c>
      <c r="T65" s="48"/>
      <c r="U65" s="48"/>
      <c r="W65" s="27" t="e">
        <f t="shared" si="10"/>
        <v>#N/A</v>
      </c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</row>
    <row r="66" spans="1:38" s="53" customFormat="1" ht="12" customHeight="1" x14ac:dyDescent="0.2">
      <c r="A66" s="57" t="s">
        <v>92</v>
      </c>
      <c r="B66" s="58"/>
      <c r="C66" s="59" t="e">
        <f>SUM(C64:C65)</f>
        <v>#N/A</v>
      </c>
      <c r="D66" s="59" t="e">
        <f>SUM(D64:D65)</f>
        <v>#N/A</v>
      </c>
      <c r="E66" s="59" t="e">
        <f>SUM(E64:E65)</f>
        <v>#N/A</v>
      </c>
      <c r="F66" s="33" t="e">
        <f t="shared" si="12"/>
        <v>#N/A</v>
      </c>
      <c r="G66" s="45" t="e">
        <f t="shared" ref="G66:R66" si="15">SUM(G64:G65)</f>
        <v>#N/A</v>
      </c>
      <c r="H66" s="45" t="e">
        <f t="shared" si="15"/>
        <v>#N/A</v>
      </c>
      <c r="I66" s="45" t="e">
        <f t="shared" si="15"/>
        <v>#N/A</v>
      </c>
      <c r="J66" s="45" t="e">
        <f t="shared" si="15"/>
        <v>#N/A</v>
      </c>
      <c r="K66" s="45" t="e">
        <f t="shared" si="15"/>
        <v>#N/A</v>
      </c>
      <c r="L66" s="45" t="e">
        <f t="shared" si="15"/>
        <v>#N/A</v>
      </c>
      <c r="M66" s="45" t="e">
        <f t="shared" si="15"/>
        <v>#N/A</v>
      </c>
      <c r="N66" s="33" t="e">
        <f t="shared" si="15"/>
        <v>#N/A</v>
      </c>
      <c r="O66" s="33" t="e">
        <f t="shared" si="15"/>
        <v>#N/A</v>
      </c>
      <c r="P66" s="33" t="e">
        <f t="shared" si="15"/>
        <v>#N/A</v>
      </c>
      <c r="Q66" s="72" t="e">
        <f t="shared" si="15"/>
        <v>#N/A</v>
      </c>
      <c r="R66" s="45" t="e">
        <f t="shared" si="15"/>
        <v>#N/A</v>
      </c>
      <c r="S66" s="73" t="e">
        <f t="shared" si="13"/>
        <v>#N/A</v>
      </c>
      <c r="T66" s="48"/>
      <c r="U66" s="48"/>
      <c r="V66" s="2"/>
      <c r="W66" s="27" t="e">
        <f t="shared" si="10"/>
        <v>#N/A</v>
      </c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</row>
    <row r="67" spans="1:38" s="53" customFormat="1" ht="11.25" customHeight="1" x14ac:dyDescent="0.2">
      <c r="A67" s="57"/>
      <c r="B67" s="58"/>
      <c r="C67" s="59"/>
      <c r="D67" s="59"/>
      <c r="E67" s="59"/>
      <c r="F67" s="33"/>
      <c r="G67" s="45"/>
      <c r="H67" s="45"/>
      <c r="I67" s="45"/>
      <c r="J67" s="45"/>
      <c r="K67" s="45"/>
      <c r="L67" s="45"/>
      <c r="M67" s="45"/>
      <c r="N67" s="33"/>
      <c r="O67" s="33"/>
      <c r="P67" s="33"/>
      <c r="Q67" s="72"/>
      <c r="R67" s="45"/>
      <c r="S67" s="73"/>
      <c r="T67" s="48"/>
      <c r="U67" s="48"/>
      <c r="V67" s="2"/>
      <c r="W67" s="27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</row>
    <row r="68" spans="1:38" s="15" customFormat="1" ht="12" customHeight="1" thickBot="1" x14ac:dyDescent="0.25">
      <c r="A68" s="78" t="s">
        <v>93</v>
      </c>
      <c r="B68" s="15" t="s">
        <v>94</v>
      </c>
      <c r="C68" s="45" t="e">
        <f t="array" ref="C68">#N/A</f>
        <v>#N/A</v>
      </c>
      <c r="D68" s="45" t="e">
        <f t="array" ref="D68">#N/A</f>
        <v>#N/A</v>
      </c>
      <c r="E68" s="45" t="e">
        <f t="array" ref="E68">#N/A</f>
        <v>#N/A</v>
      </c>
      <c r="F68" s="33" t="e">
        <f>SUM(C68:E68)</f>
        <v>#N/A</v>
      </c>
      <c r="G68" s="45" t="e">
        <f t="array" ref="G68">#N/A</f>
        <v>#N/A</v>
      </c>
      <c r="H68" s="45" t="e">
        <f t="array" ref="H68">#N/A</f>
        <v>#N/A</v>
      </c>
      <c r="I68" s="45" t="e">
        <f t="array" ref="I68">#N/A</f>
        <v>#N/A</v>
      </c>
      <c r="J68" s="45" t="e">
        <f t="array" ref="J68">#N/A</f>
        <v>#N/A</v>
      </c>
      <c r="K68" s="45" t="e">
        <f t="array" ref="K68">#N/A</f>
        <v>#N/A</v>
      </c>
      <c r="L68" s="45" t="e">
        <f t="array" ref="L68">#N/A</f>
        <v>#N/A</v>
      </c>
      <c r="M68" s="45" t="e">
        <f t="array" ref="M68">#N/A</f>
        <v>#N/A</v>
      </c>
      <c r="N68" s="33" t="e">
        <f>SUM(G68:M68)</f>
        <v>#N/A</v>
      </c>
      <c r="O68" s="33" t="e">
        <f t="array" ref="O68">#N/A</f>
        <v>#N/A</v>
      </c>
      <c r="P68" s="33" t="e">
        <f t="array" ref="P68">#N/A</f>
        <v>#N/A</v>
      </c>
      <c r="Q68" s="79" t="e">
        <f t="array" ref="Q68">#N/A</f>
        <v>#N/A</v>
      </c>
      <c r="R68" s="80" t="e">
        <f t="array" ref="R68">#N/A</f>
        <v>#N/A</v>
      </c>
      <c r="S68" s="81" t="e">
        <f>SUM(Q68:R68)</f>
        <v>#N/A</v>
      </c>
      <c r="T68" s="62"/>
      <c r="U68" s="62"/>
      <c r="V68" s="82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</row>
    <row r="69" spans="1:38" ht="13.5" customHeight="1" thickBot="1" x14ac:dyDescent="0.25">
      <c r="A69" s="83" t="s">
        <v>95</v>
      </c>
      <c r="B69" s="84"/>
      <c r="C69" s="85" t="e">
        <f t="shared" ref="C69:S69" si="16">SUM(C32,C56,C60,C68,C63,C66)</f>
        <v>#N/A</v>
      </c>
      <c r="D69" s="85" t="e">
        <f t="shared" si="16"/>
        <v>#N/A</v>
      </c>
      <c r="E69" s="85" t="e">
        <f t="shared" si="16"/>
        <v>#N/A</v>
      </c>
      <c r="F69" s="85" t="e">
        <f t="shared" si="16"/>
        <v>#N/A</v>
      </c>
      <c r="G69" s="85" t="e">
        <f t="shared" si="16"/>
        <v>#N/A</v>
      </c>
      <c r="H69" s="85" t="e">
        <f t="shared" si="16"/>
        <v>#N/A</v>
      </c>
      <c r="I69" s="85" t="e">
        <f t="shared" si="16"/>
        <v>#N/A</v>
      </c>
      <c r="J69" s="85" t="e">
        <f t="shared" si="16"/>
        <v>#N/A</v>
      </c>
      <c r="K69" s="85" t="e">
        <f t="shared" si="16"/>
        <v>#N/A</v>
      </c>
      <c r="L69" s="85" t="e">
        <f t="shared" si="16"/>
        <v>#N/A</v>
      </c>
      <c r="M69" s="85" t="e">
        <f t="shared" si="16"/>
        <v>#N/A</v>
      </c>
      <c r="N69" s="85" t="e">
        <f t="shared" si="16"/>
        <v>#N/A</v>
      </c>
      <c r="O69" s="85" t="e">
        <f t="shared" si="16"/>
        <v>#N/A</v>
      </c>
      <c r="P69" s="85" t="e">
        <f t="shared" si="16"/>
        <v>#N/A</v>
      </c>
      <c r="Q69" s="85" t="e">
        <f t="shared" si="16"/>
        <v>#N/A</v>
      </c>
      <c r="R69" s="85" t="e">
        <f t="shared" si="16"/>
        <v>#N/A</v>
      </c>
      <c r="S69" s="86" t="e">
        <f t="shared" si="16"/>
        <v>#N/A</v>
      </c>
      <c r="T69" s="48"/>
      <c r="U69" s="82" t="s">
        <v>11</v>
      </c>
      <c r="V69" s="87" t="e">
        <f>('[3]E. VaR &amp; Off-Peak Pos By Trader'!$AB$8-R69)+('[3]E. VaR &amp; Peak Pos By Trader'!$AC$8-(Q69+Q112))-'[3]E. VaR &amp; Peak Pos By Trader'!$AJ$9</f>
        <v>#N/A</v>
      </c>
      <c r="W69" s="27" t="e">
        <f>SUM(F69,N69,O69,P69)-Q69</f>
        <v>#N/A</v>
      </c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</row>
    <row r="70" spans="1:38" ht="34.5" customHeight="1" thickBot="1" x14ac:dyDescent="0.25">
      <c r="A70" s="88"/>
      <c r="B70" s="88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89"/>
      <c r="T70" s="89"/>
      <c r="U70" s="82" t="s">
        <v>11</v>
      </c>
      <c r="V70" s="90"/>
      <c r="W70"/>
    </row>
    <row r="71" spans="1:38" ht="10.8" thickBot="1" x14ac:dyDescent="0.25">
      <c r="A71" s="91" t="s">
        <v>96</v>
      </c>
      <c r="B71" s="92"/>
      <c r="C71" s="93">
        <v>37165</v>
      </c>
      <c r="D71" s="94">
        <v>37196</v>
      </c>
      <c r="E71" s="95">
        <v>37226</v>
      </c>
      <c r="F71" s="96" t="str">
        <f t="shared" ref="F71:Q71" si="17">F87</f>
        <v>2001 Total</v>
      </c>
      <c r="G71" s="97" t="str">
        <f t="shared" si="17"/>
        <v>Jan-Feb '02</v>
      </c>
      <c r="H71" s="97" t="str">
        <f t="shared" si="17"/>
        <v>Mar-Apr '02</v>
      </c>
      <c r="I71" s="97" t="str">
        <f t="shared" si="17"/>
        <v>May '02</v>
      </c>
      <c r="J71" s="97" t="str">
        <f t="shared" si="17"/>
        <v>June '02</v>
      </c>
      <c r="K71" s="97" t="str">
        <f t="shared" si="17"/>
        <v>Jul-Aug '02</v>
      </c>
      <c r="L71" s="97" t="str">
        <f t="shared" si="17"/>
        <v>Sep '02</v>
      </c>
      <c r="M71" s="97" t="str">
        <f t="shared" si="17"/>
        <v>Oct-Dec '02</v>
      </c>
      <c r="N71" s="97" t="str">
        <f t="shared" si="17"/>
        <v>2002 Total</v>
      </c>
      <c r="O71" s="97" t="str">
        <f t="shared" si="17"/>
        <v>2003</v>
      </c>
      <c r="P71" s="97" t="str">
        <f t="shared" si="17"/>
        <v>2004</v>
      </c>
      <c r="Q71" s="98" t="str">
        <f t="shared" si="17"/>
        <v>&gt;=2005</v>
      </c>
      <c r="R71" s="99" t="s">
        <v>97</v>
      </c>
      <c r="T71" s="100"/>
      <c r="V71" s="2" t="s">
        <v>26</v>
      </c>
    </row>
    <row r="72" spans="1:38" ht="10.8" thickBot="1" x14ac:dyDescent="0.25">
      <c r="A72" s="101" t="s">
        <v>98</v>
      </c>
      <c r="B72" s="102" t="s">
        <v>99</v>
      </c>
      <c r="C72" s="46" t="e">
        <f t="shared" ref="C72:R72" si="18">C89/10000</f>
        <v>#N/A</v>
      </c>
      <c r="D72" s="103" t="e">
        <f t="shared" si="18"/>
        <v>#N/A</v>
      </c>
      <c r="E72" s="44" t="e">
        <f t="shared" si="18"/>
        <v>#N/A</v>
      </c>
      <c r="F72" s="33" t="e">
        <f t="shared" si="18"/>
        <v>#N/A</v>
      </c>
      <c r="G72" s="44" t="e">
        <f t="shared" si="18"/>
        <v>#N/A</v>
      </c>
      <c r="H72" s="44" t="e">
        <f t="shared" si="18"/>
        <v>#N/A</v>
      </c>
      <c r="I72" s="44" t="e">
        <f t="shared" si="18"/>
        <v>#N/A</v>
      </c>
      <c r="J72" s="44" t="e">
        <f t="shared" si="18"/>
        <v>#N/A</v>
      </c>
      <c r="K72" s="44" t="e">
        <f t="shared" si="18"/>
        <v>#N/A</v>
      </c>
      <c r="L72" s="44" t="e">
        <f t="shared" si="18"/>
        <v>#N/A</v>
      </c>
      <c r="M72" s="44" t="e">
        <f t="shared" si="18"/>
        <v>#N/A</v>
      </c>
      <c r="N72" s="33" t="e">
        <f t="shared" si="18"/>
        <v>#N/A</v>
      </c>
      <c r="O72" s="33" t="e">
        <f t="shared" si="18"/>
        <v>#N/A</v>
      </c>
      <c r="P72" s="33" t="e">
        <f t="shared" si="18"/>
        <v>#N/A</v>
      </c>
      <c r="Q72" s="34" t="e">
        <f t="shared" si="18"/>
        <v>#N/A</v>
      </c>
      <c r="R72" s="104" t="e">
        <f t="shared" si="18"/>
        <v>#N/A</v>
      </c>
      <c r="T72" s="44"/>
      <c r="V72" s="105" t="e">
        <f t="shared" ref="V72:V84" si="19">SUM(F72,N72,O72,P72,Q72)-R72</f>
        <v>#N/A</v>
      </c>
    </row>
    <row r="73" spans="1:38" ht="10.8" thickBot="1" x14ac:dyDescent="0.25">
      <c r="A73" s="101" t="s">
        <v>100</v>
      </c>
      <c r="B73" s="102" t="s">
        <v>99</v>
      </c>
      <c r="C73" s="46" t="e">
        <f t="shared" ref="C73:R73" si="20">C90/10000</f>
        <v>#N/A</v>
      </c>
      <c r="D73" s="103" t="e">
        <f t="shared" si="20"/>
        <v>#N/A</v>
      </c>
      <c r="E73" s="44" t="e">
        <f t="shared" si="20"/>
        <v>#N/A</v>
      </c>
      <c r="F73" s="33" t="e">
        <f t="shared" si="20"/>
        <v>#N/A</v>
      </c>
      <c r="G73" s="44" t="e">
        <f t="shared" si="20"/>
        <v>#N/A</v>
      </c>
      <c r="H73" s="44" t="e">
        <f t="shared" si="20"/>
        <v>#N/A</v>
      </c>
      <c r="I73" s="44" t="e">
        <f t="shared" si="20"/>
        <v>#N/A</v>
      </c>
      <c r="J73" s="44" t="e">
        <f t="shared" si="20"/>
        <v>#N/A</v>
      </c>
      <c r="K73" s="44" t="e">
        <f t="shared" si="20"/>
        <v>#N/A</v>
      </c>
      <c r="L73" s="44" t="e">
        <f t="shared" si="20"/>
        <v>#N/A</v>
      </c>
      <c r="M73" s="44" t="e">
        <f t="shared" si="20"/>
        <v>#N/A</v>
      </c>
      <c r="N73" s="33" t="e">
        <f t="shared" si="20"/>
        <v>#N/A</v>
      </c>
      <c r="O73" s="33" t="e">
        <f t="shared" si="20"/>
        <v>#N/A</v>
      </c>
      <c r="P73" s="33" t="e">
        <f t="shared" si="20"/>
        <v>#N/A</v>
      </c>
      <c r="Q73" s="34" t="e">
        <f t="shared" si="20"/>
        <v>#N/A</v>
      </c>
      <c r="R73" s="104" t="e">
        <f t="shared" si="20"/>
        <v>#N/A</v>
      </c>
      <c r="T73" s="44"/>
      <c r="V73" s="105" t="e">
        <f t="shared" si="19"/>
        <v>#N/A</v>
      </c>
    </row>
    <row r="74" spans="1:38" ht="10.8" thickBot="1" x14ac:dyDescent="0.25">
      <c r="A74" s="101" t="s">
        <v>101</v>
      </c>
      <c r="B74" s="102" t="s">
        <v>99</v>
      </c>
      <c r="C74" s="46" t="e">
        <f t="shared" ref="C74:R74" si="21">C91/10000</f>
        <v>#N/A</v>
      </c>
      <c r="D74" s="103" t="e">
        <f t="shared" si="21"/>
        <v>#N/A</v>
      </c>
      <c r="E74" s="44" t="e">
        <f t="shared" si="21"/>
        <v>#N/A</v>
      </c>
      <c r="F74" s="33" t="e">
        <f t="shared" si="21"/>
        <v>#N/A</v>
      </c>
      <c r="G74" s="44" t="e">
        <f t="shared" si="21"/>
        <v>#N/A</v>
      </c>
      <c r="H74" s="44" t="e">
        <f t="shared" si="21"/>
        <v>#N/A</v>
      </c>
      <c r="I74" s="44" t="e">
        <f t="shared" si="21"/>
        <v>#N/A</v>
      </c>
      <c r="J74" s="44" t="e">
        <f t="shared" si="21"/>
        <v>#N/A</v>
      </c>
      <c r="K74" s="44" t="e">
        <f t="shared" si="21"/>
        <v>#N/A</v>
      </c>
      <c r="L74" s="44" t="e">
        <f t="shared" si="21"/>
        <v>#N/A</v>
      </c>
      <c r="M74" s="44" t="e">
        <f t="shared" si="21"/>
        <v>#N/A</v>
      </c>
      <c r="N74" s="33" t="e">
        <f t="shared" si="21"/>
        <v>#N/A</v>
      </c>
      <c r="O74" s="33" t="e">
        <f t="shared" si="21"/>
        <v>#N/A</v>
      </c>
      <c r="P74" s="33" t="e">
        <f t="shared" si="21"/>
        <v>#N/A</v>
      </c>
      <c r="Q74" s="34" t="e">
        <f t="shared" si="21"/>
        <v>#N/A</v>
      </c>
      <c r="R74" s="104" t="e">
        <f t="shared" si="21"/>
        <v>#N/A</v>
      </c>
      <c r="T74" s="44"/>
      <c r="V74" s="105" t="e">
        <f t="shared" si="19"/>
        <v>#N/A</v>
      </c>
    </row>
    <row r="75" spans="1:38" ht="10.8" thickBot="1" x14ac:dyDescent="0.25">
      <c r="A75" s="101" t="s">
        <v>102</v>
      </c>
      <c r="B75" s="102" t="s">
        <v>99</v>
      </c>
      <c r="C75" s="46" t="e">
        <f t="shared" ref="C75:R75" si="22">C92/10000</f>
        <v>#N/A</v>
      </c>
      <c r="D75" s="103" t="e">
        <f t="shared" si="22"/>
        <v>#N/A</v>
      </c>
      <c r="E75" s="44" t="e">
        <f t="shared" si="22"/>
        <v>#N/A</v>
      </c>
      <c r="F75" s="33" t="e">
        <f t="shared" si="22"/>
        <v>#N/A</v>
      </c>
      <c r="G75" s="44" t="e">
        <f t="shared" si="22"/>
        <v>#N/A</v>
      </c>
      <c r="H75" s="44" t="e">
        <f t="shared" si="22"/>
        <v>#N/A</v>
      </c>
      <c r="I75" s="44" t="e">
        <f t="shared" si="22"/>
        <v>#N/A</v>
      </c>
      <c r="J75" s="44" t="e">
        <f t="shared" si="22"/>
        <v>#N/A</v>
      </c>
      <c r="K75" s="44" t="e">
        <f t="shared" si="22"/>
        <v>#N/A</v>
      </c>
      <c r="L75" s="44" t="e">
        <f t="shared" si="22"/>
        <v>#N/A</v>
      </c>
      <c r="M75" s="44" t="e">
        <f t="shared" si="22"/>
        <v>#N/A</v>
      </c>
      <c r="N75" s="33" t="e">
        <f t="shared" si="22"/>
        <v>#N/A</v>
      </c>
      <c r="O75" s="33" t="e">
        <f t="shared" si="22"/>
        <v>#N/A</v>
      </c>
      <c r="P75" s="33" t="e">
        <f t="shared" si="22"/>
        <v>#N/A</v>
      </c>
      <c r="Q75" s="34" t="e">
        <f t="shared" si="22"/>
        <v>#N/A</v>
      </c>
      <c r="R75" s="104" t="e">
        <f t="shared" si="22"/>
        <v>#N/A</v>
      </c>
      <c r="T75" s="44"/>
      <c r="V75" s="105" t="e">
        <f t="shared" si="19"/>
        <v>#N/A</v>
      </c>
    </row>
    <row r="76" spans="1:38" ht="10.8" thickBot="1" x14ac:dyDescent="0.25">
      <c r="A76" s="101" t="s">
        <v>103</v>
      </c>
      <c r="B76" s="102" t="s">
        <v>99</v>
      </c>
      <c r="C76" s="46" t="e">
        <f t="shared" ref="C76:R76" si="23">C93/10000</f>
        <v>#N/A</v>
      </c>
      <c r="D76" s="103" t="e">
        <f t="shared" si="23"/>
        <v>#N/A</v>
      </c>
      <c r="E76" s="44" t="e">
        <f t="shared" si="23"/>
        <v>#N/A</v>
      </c>
      <c r="F76" s="33" t="e">
        <f t="shared" si="23"/>
        <v>#N/A</v>
      </c>
      <c r="G76" s="44" t="e">
        <f t="shared" si="23"/>
        <v>#N/A</v>
      </c>
      <c r="H76" s="44" t="e">
        <f t="shared" si="23"/>
        <v>#N/A</v>
      </c>
      <c r="I76" s="44" t="e">
        <f t="shared" si="23"/>
        <v>#N/A</v>
      </c>
      <c r="J76" s="44" t="e">
        <f t="shared" si="23"/>
        <v>#N/A</v>
      </c>
      <c r="K76" s="44" t="e">
        <f t="shared" si="23"/>
        <v>#N/A</v>
      </c>
      <c r="L76" s="44" t="e">
        <f t="shared" si="23"/>
        <v>#N/A</v>
      </c>
      <c r="M76" s="44" t="e">
        <f t="shared" si="23"/>
        <v>#N/A</v>
      </c>
      <c r="N76" s="33" t="e">
        <f t="shared" si="23"/>
        <v>#N/A</v>
      </c>
      <c r="O76" s="33" t="e">
        <f t="shared" si="23"/>
        <v>#N/A</v>
      </c>
      <c r="P76" s="33" t="e">
        <f t="shared" si="23"/>
        <v>#N/A</v>
      </c>
      <c r="Q76" s="34" t="e">
        <f t="shared" si="23"/>
        <v>#N/A</v>
      </c>
      <c r="R76" s="104" t="e">
        <f t="shared" si="23"/>
        <v>#N/A</v>
      </c>
      <c r="T76" s="44"/>
      <c r="V76" s="105" t="e">
        <f t="shared" si="19"/>
        <v>#N/A</v>
      </c>
    </row>
    <row r="77" spans="1:38" ht="10.8" thickBot="1" x14ac:dyDescent="0.25">
      <c r="A77" s="101" t="s">
        <v>104</v>
      </c>
      <c r="B77" s="102" t="s">
        <v>99</v>
      </c>
      <c r="C77" s="46" t="e">
        <f t="shared" ref="C77:R77" si="24">C94/10000</f>
        <v>#N/A</v>
      </c>
      <c r="D77" s="103" t="e">
        <f t="shared" si="24"/>
        <v>#N/A</v>
      </c>
      <c r="E77" s="44" t="e">
        <f t="shared" si="24"/>
        <v>#N/A</v>
      </c>
      <c r="F77" s="33" t="e">
        <f t="shared" si="24"/>
        <v>#N/A</v>
      </c>
      <c r="G77" s="44" t="e">
        <f t="shared" si="24"/>
        <v>#N/A</v>
      </c>
      <c r="H77" s="44" t="e">
        <f t="shared" si="24"/>
        <v>#N/A</v>
      </c>
      <c r="I77" s="44" t="e">
        <f t="shared" si="24"/>
        <v>#N/A</v>
      </c>
      <c r="J77" s="44" t="e">
        <f t="shared" si="24"/>
        <v>#N/A</v>
      </c>
      <c r="K77" s="44" t="e">
        <f t="shared" si="24"/>
        <v>#N/A</v>
      </c>
      <c r="L77" s="44" t="e">
        <f t="shared" si="24"/>
        <v>#N/A</v>
      </c>
      <c r="M77" s="44" t="e">
        <f t="shared" si="24"/>
        <v>#N/A</v>
      </c>
      <c r="N77" s="33" t="e">
        <f t="shared" si="24"/>
        <v>#N/A</v>
      </c>
      <c r="O77" s="33" t="e">
        <f t="shared" si="24"/>
        <v>#N/A</v>
      </c>
      <c r="P77" s="33" t="e">
        <f t="shared" si="24"/>
        <v>#N/A</v>
      </c>
      <c r="Q77" s="34" t="e">
        <f t="shared" si="24"/>
        <v>#N/A</v>
      </c>
      <c r="R77" s="104" t="e">
        <f t="shared" si="24"/>
        <v>#N/A</v>
      </c>
      <c r="T77" s="44"/>
      <c r="V77" s="105" t="e">
        <f t="shared" si="19"/>
        <v>#N/A</v>
      </c>
    </row>
    <row r="78" spans="1:38" ht="10.8" thickBot="1" x14ac:dyDescent="0.25">
      <c r="A78" s="101" t="s">
        <v>105</v>
      </c>
      <c r="B78" s="102" t="s">
        <v>99</v>
      </c>
      <c r="C78" s="46" t="e">
        <f t="shared" ref="C78:R78" si="25">C95/10000</f>
        <v>#N/A</v>
      </c>
      <c r="D78" s="103" t="e">
        <f t="shared" si="25"/>
        <v>#N/A</v>
      </c>
      <c r="E78" s="44" t="e">
        <f t="shared" si="25"/>
        <v>#N/A</v>
      </c>
      <c r="F78" s="33" t="e">
        <f t="shared" si="25"/>
        <v>#N/A</v>
      </c>
      <c r="G78" s="44" t="e">
        <f t="shared" si="25"/>
        <v>#N/A</v>
      </c>
      <c r="H78" s="44" t="e">
        <f t="shared" si="25"/>
        <v>#N/A</v>
      </c>
      <c r="I78" s="44" t="e">
        <f t="shared" si="25"/>
        <v>#N/A</v>
      </c>
      <c r="J78" s="44" t="e">
        <f t="shared" si="25"/>
        <v>#N/A</v>
      </c>
      <c r="K78" s="44" t="e">
        <f t="shared" si="25"/>
        <v>#N/A</v>
      </c>
      <c r="L78" s="44" t="e">
        <f t="shared" si="25"/>
        <v>#N/A</v>
      </c>
      <c r="M78" s="44" t="e">
        <f t="shared" si="25"/>
        <v>#N/A</v>
      </c>
      <c r="N78" s="33" t="e">
        <f t="shared" si="25"/>
        <v>#N/A</v>
      </c>
      <c r="O78" s="33" t="e">
        <f t="shared" si="25"/>
        <v>#N/A</v>
      </c>
      <c r="P78" s="33" t="e">
        <f t="shared" si="25"/>
        <v>#N/A</v>
      </c>
      <c r="Q78" s="34" t="e">
        <f t="shared" si="25"/>
        <v>#N/A</v>
      </c>
      <c r="R78" s="104" t="e">
        <f t="shared" si="25"/>
        <v>#N/A</v>
      </c>
      <c r="T78" s="44"/>
      <c r="V78" s="105" t="e">
        <f t="shared" si="19"/>
        <v>#N/A</v>
      </c>
    </row>
    <row r="79" spans="1:38" ht="10.8" thickBot="1" x14ac:dyDescent="0.25">
      <c r="A79" s="101" t="s">
        <v>106</v>
      </c>
      <c r="B79" s="102" t="s">
        <v>99</v>
      </c>
      <c r="C79" s="46" t="e">
        <f t="shared" ref="C79:R79" si="26">C96/10000</f>
        <v>#N/A</v>
      </c>
      <c r="D79" s="103" t="e">
        <f t="shared" si="26"/>
        <v>#N/A</v>
      </c>
      <c r="E79" s="44" t="e">
        <f t="shared" si="26"/>
        <v>#N/A</v>
      </c>
      <c r="F79" s="33" t="e">
        <f t="shared" si="26"/>
        <v>#N/A</v>
      </c>
      <c r="G79" s="44" t="e">
        <f t="shared" si="26"/>
        <v>#N/A</v>
      </c>
      <c r="H79" s="44" t="e">
        <f t="shared" si="26"/>
        <v>#N/A</v>
      </c>
      <c r="I79" s="44" t="e">
        <f t="shared" si="26"/>
        <v>#N/A</v>
      </c>
      <c r="J79" s="44" t="e">
        <f t="shared" si="26"/>
        <v>#N/A</v>
      </c>
      <c r="K79" s="44" t="e">
        <f t="shared" si="26"/>
        <v>#N/A</v>
      </c>
      <c r="L79" s="44" t="e">
        <f t="shared" si="26"/>
        <v>#N/A</v>
      </c>
      <c r="M79" s="44" t="e">
        <f t="shared" si="26"/>
        <v>#N/A</v>
      </c>
      <c r="N79" s="33" t="e">
        <f t="shared" si="26"/>
        <v>#N/A</v>
      </c>
      <c r="O79" s="33" t="e">
        <f t="shared" si="26"/>
        <v>#N/A</v>
      </c>
      <c r="P79" s="33" t="e">
        <f t="shared" si="26"/>
        <v>#N/A</v>
      </c>
      <c r="Q79" s="34" t="e">
        <f t="shared" si="26"/>
        <v>#N/A</v>
      </c>
      <c r="R79" s="104" t="e">
        <f t="shared" si="26"/>
        <v>#N/A</v>
      </c>
      <c r="T79" s="44"/>
      <c r="V79" s="105" t="e">
        <f t="shared" si="19"/>
        <v>#N/A</v>
      </c>
    </row>
    <row r="80" spans="1:38" ht="10.8" thickBot="1" x14ac:dyDescent="0.25">
      <c r="A80" s="106" t="s">
        <v>107</v>
      </c>
      <c r="B80" s="102" t="s">
        <v>108</v>
      </c>
      <c r="C80" s="46" t="e">
        <f t="shared" ref="C80:R80" si="27">C97/10000</f>
        <v>#N/A</v>
      </c>
      <c r="D80" s="103" t="e">
        <f t="shared" si="27"/>
        <v>#N/A</v>
      </c>
      <c r="E80" s="44" t="e">
        <f t="shared" si="27"/>
        <v>#N/A</v>
      </c>
      <c r="F80" s="33" t="e">
        <f t="shared" si="27"/>
        <v>#N/A</v>
      </c>
      <c r="G80" s="44" t="e">
        <f t="shared" si="27"/>
        <v>#N/A</v>
      </c>
      <c r="H80" s="44" t="e">
        <f t="shared" si="27"/>
        <v>#N/A</v>
      </c>
      <c r="I80" s="44" t="e">
        <f t="shared" si="27"/>
        <v>#N/A</v>
      </c>
      <c r="J80" s="44" t="e">
        <f t="shared" si="27"/>
        <v>#N/A</v>
      </c>
      <c r="K80" s="44" t="e">
        <f t="shared" si="27"/>
        <v>#N/A</v>
      </c>
      <c r="L80" s="44" t="e">
        <f t="shared" si="27"/>
        <v>#N/A</v>
      </c>
      <c r="M80" s="44" t="e">
        <f t="shared" si="27"/>
        <v>#N/A</v>
      </c>
      <c r="N80" s="33" t="e">
        <f t="shared" si="27"/>
        <v>#N/A</v>
      </c>
      <c r="O80" s="33" t="e">
        <f t="shared" si="27"/>
        <v>#N/A</v>
      </c>
      <c r="P80" s="33" t="e">
        <f t="shared" si="27"/>
        <v>#N/A</v>
      </c>
      <c r="Q80" s="34" t="e">
        <f t="shared" si="27"/>
        <v>#N/A</v>
      </c>
      <c r="R80" s="104" t="e">
        <f t="shared" si="27"/>
        <v>#N/A</v>
      </c>
      <c r="T80" s="44"/>
      <c r="V80" s="105" t="e">
        <f t="shared" si="19"/>
        <v>#N/A</v>
      </c>
    </row>
    <row r="81" spans="1:60" ht="10.8" thickBot="1" x14ac:dyDescent="0.25">
      <c r="A81" s="106" t="s">
        <v>109</v>
      </c>
      <c r="B81" t="s">
        <v>109</v>
      </c>
      <c r="C81" s="46" t="e">
        <f t="shared" ref="C81:R81" si="28">C98/10000</f>
        <v>#N/A</v>
      </c>
      <c r="D81" s="103" t="e">
        <f t="shared" si="28"/>
        <v>#N/A</v>
      </c>
      <c r="E81" s="44" t="e">
        <f t="shared" si="28"/>
        <v>#N/A</v>
      </c>
      <c r="F81" s="33" t="e">
        <f t="shared" si="28"/>
        <v>#N/A</v>
      </c>
      <c r="G81" s="44" t="e">
        <f t="shared" si="28"/>
        <v>#N/A</v>
      </c>
      <c r="H81" s="44" t="e">
        <f t="shared" si="28"/>
        <v>#N/A</v>
      </c>
      <c r="I81" s="44" t="e">
        <f t="shared" si="28"/>
        <v>#N/A</v>
      </c>
      <c r="J81" s="44" t="e">
        <f t="shared" si="28"/>
        <v>#N/A</v>
      </c>
      <c r="K81" s="44" t="e">
        <f t="shared" si="28"/>
        <v>#N/A</v>
      </c>
      <c r="L81" s="44" t="e">
        <f t="shared" si="28"/>
        <v>#N/A</v>
      </c>
      <c r="M81" s="44" t="e">
        <f t="shared" si="28"/>
        <v>#N/A</v>
      </c>
      <c r="N81" s="33" t="e">
        <f t="shared" si="28"/>
        <v>#N/A</v>
      </c>
      <c r="O81" s="33" t="e">
        <f t="shared" si="28"/>
        <v>#N/A</v>
      </c>
      <c r="P81" s="33" t="e">
        <f t="shared" si="28"/>
        <v>#N/A</v>
      </c>
      <c r="Q81" s="34" t="e">
        <f t="shared" si="28"/>
        <v>#N/A</v>
      </c>
      <c r="R81" s="104" t="e">
        <f t="shared" si="28"/>
        <v>#N/A</v>
      </c>
      <c r="T81" s="44"/>
      <c r="V81" s="105" t="e">
        <f t="shared" si="19"/>
        <v>#N/A</v>
      </c>
    </row>
    <row r="82" spans="1:60" ht="10.8" thickBot="1" x14ac:dyDescent="0.25">
      <c r="A82" s="106" t="s">
        <v>110</v>
      </c>
      <c r="B82" t="s">
        <v>111</v>
      </c>
      <c r="C82" s="46" t="e">
        <f t="shared" ref="C82:R82" si="29">C99/10000</f>
        <v>#N/A</v>
      </c>
      <c r="D82" s="103" t="e">
        <f t="shared" si="29"/>
        <v>#N/A</v>
      </c>
      <c r="E82" s="44" t="e">
        <f t="shared" si="29"/>
        <v>#N/A</v>
      </c>
      <c r="F82" s="33" t="e">
        <f t="shared" si="29"/>
        <v>#N/A</v>
      </c>
      <c r="G82" s="44" t="e">
        <f t="shared" si="29"/>
        <v>#N/A</v>
      </c>
      <c r="H82" s="44" t="e">
        <f t="shared" si="29"/>
        <v>#N/A</v>
      </c>
      <c r="I82" s="44" t="e">
        <f t="shared" si="29"/>
        <v>#N/A</v>
      </c>
      <c r="J82" s="44" t="e">
        <f t="shared" si="29"/>
        <v>#N/A</v>
      </c>
      <c r="K82" s="44" t="e">
        <f t="shared" si="29"/>
        <v>#N/A</v>
      </c>
      <c r="L82" s="44" t="e">
        <f t="shared" si="29"/>
        <v>#N/A</v>
      </c>
      <c r="M82" s="44" t="e">
        <f t="shared" si="29"/>
        <v>#N/A</v>
      </c>
      <c r="N82" s="33" t="e">
        <f t="shared" si="29"/>
        <v>#N/A</v>
      </c>
      <c r="O82" s="33" t="e">
        <f t="shared" si="29"/>
        <v>#N/A</v>
      </c>
      <c r="P82" s="33" t="e">
        <f t="shared" si="29"/>
        <v>#N/A</v>
      </c>
      <c r="Q82" s="34" t="e">
        <f t="shared" si="29"/>
        <v>#N/A</v>
      </c>
      <c r="R82" s="104" t="e">
        <f t="shared" si="29"/>
        <v>#N/A</v>
      </c>
      <c r="T82" s="44"/>
      <c r="V82" s="105" t="e">
        <f t="shared" si="19"/>
        <v>#N/A</v>
      </c>
    </row>
    <row r="83" spans="1:60" ht="10.8" thickBot="1" x14ac:dyDescent="0.25">
      <c r="A83" s="107" t="s">
        <v>112</v>
      </c>
      <c r="B83" s="108" t="s">
        <v>113</v>
      </c>
      <c r="C83" s="109" t="e">
        <f t="shared" ref="C83:R83" si="30">C100/10000</f>
        <v>#N/A</v>
      </c>
      <c r="D83" s="110" t="e">
        <f t="shared" si="30"/>
        <v>#N/A</v>
      </c>
      <c r="E83" s="111" t="e">
        <f t="shared" si="30"/>
        <v>#N/A</v>
      </c>
      <c r="F83" s="40" t="e">
        <f t="shared" si="30"/>
        <v>#N/A</v>
      </c>
      <c r="G83" s="111" t="e">
        <f t="shared" si="30"/>
        <v>#N/A</v>
      </c>
      <c r="H83" s="111" t="e">
        <f t="shared" si="30"/>
        <v>#N/A</v>
      </c>
      <c r="I83" s="111" t="e">
        <f t="shared" si="30"/>
        <v>#N/A</v>
      </c>
      <c r="J83" s="111" t="e">
        <f t="shared" si="30"/>
        <v>#N/A</v>
      </c>
      <c r="K83" s="111" t="e">
        <f t="shared" si="30"/>
        <v>#N/A</v>
      </c>
      <c r="L83" s="111" t="e">
        <f t="shared" si="30"/>
        <v>#N/A</v>
      </c>
      <c r="M83" s="111" t="e">
        <f t="shared" si="30"/>
        <v>#N/A</v>
      </c>
      <c r="N83" s="40" t="e">
        <f t="shared" si="30"/>
        <v>#N/A</v>
      </c>
      <c r="O83" s="40" t="e">
        <f t="shared" si="30"/>
        <v>#N/A</v>
      </c>
      <c r="P83" s="40" t="e">
        <f t="shared" si="30"/>
        <v>#N/A</v>
      </c>
      <c r="Q83" s="112" t="e">
        <f t="shared" si="30"/>
        <v>#N/A</v>
      </c>
      <c r="R83" s="113" t="e">
        <f t="shared" si="30"/>
        <v>#N/A</v>
      </c>
      <c r="T83" s="44"/>
      <c r="U83" s="82" t="s">
        <v>114</v>
      </c>
      <c r="V83" s="105" t="e">
        <f t="shared" si="19"/>
        <v>#N/A</v>
      </c>
    </row>
    <row r="84" spans="1:60" ht="10.8" thickBot="1" x14ac:dyDescent="0.25">
      <c r="A84" s="114" t="s">
        <v>115</v>
      </c>
      <c r="B84" s="115"/>
      <c r="C84" s="116" t="e">
        <f t="shared" ref="C84:R84" si="31">C101/10000</f>
        <v>#N/A</v>
      </c>
      <c r="D84" s="117" t="e">
        <f t="shared" si="31"/>
        <v>#N/A</v>
      </c>
      <c r="E84" s="118" t="e">
        <f t="shared" si="31"/>
        <v>#N/A</v>
      </c>
      <c r="F84" s="118" t="e">
        <f t="shared" si="31"/>
        <v>#N/A</v>
      </c>
      <c r="G84" s="118" t="e">
        <f t="shared" si="31"/>
        <v>#N/A</v>
      </c>
      <c r="H84" s="118" t="e">
        <f t="shared" si="31"/>
        <v>#N/A</v>
      </c>
      <c r="I84" s="118" t="e">
        <f t="shared" si="31"/>
        <v>#N/A</v>
      </c>
      <c r="J84" s="118" t="e">
        <f t="shared" si="31"/>
        <v>#N/A</v>
      </c>
      <c r="K84" s="118" t="e">
        <f t="shared" si="31"/>
        <v>#N/A</v>
      </c>
      <c r="L84" s="118" t="e">
        <f t="shared" si="31"/>
        <v>#N/A</v>
      </c>
      <c r="M84" s="118" t="e">
        <f t="shared" si="31"/>
        <v>#N/A</v>
      </c>
      <c r="N84" s="118" t="e">
        <f t="shared" si="31"/>
        <v>#N/A</v>
      </c>
      <c r="O84" s="118" t="e">
        <f t="shared" si="31"/>
        <v>#N/A</v>
      </c>
      <c r="P84" s="118" t="e">
        <f t="shared" si="31"/>
        <v>#N/A</v>
      </c>
      <c r="Q84" s="119" t="e">
        <f t="shared" si="31"/>
        <v>#N/A</v>
      </c>
      <c r="R84" s="120" t="e">
        <f t="shared" si="31"/>
        <v>#N/A</v>
      </c>
      <c r="T84" s="44"/>
      <c r="U84" s="87" t="e">
        <f>(R84)+(R108)/10000-'[3]E. VaR &amp; Peak Pos By Trader'!$AC$156</f>
        <v>#N/A</v>
      </c>
      <c r="V84" s="105" t="e">
        <f t="shared" si="19"/>
        <v>#N/A</v>
      </c>
    </row>
    <row r="85" spans="1:60" ht="14.25" customHeight="1" x14ac:dyDescent="0.2">
      <c r="A85" s="121"/>
      <c r="B85" s="121"/>
      <c r="C85" s="122" t="s">
        <v>11</v>
      </c>
      <c r="D85" s="122" t="s">
        <v>11</v>
      </c>
      <c r="E85" s="122" t="s">
        <v>11</v>
      </c>
      <c r="F85" s="122" t="s">
        <v>11</v>
      </c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T85" s="44"/>
      <c r="U85" s="123"/>
    </row>
    <row r="86" spans="1:60" s="10" customFormat="1" ht="10.8" hidden="1" thickBot="1" x14ac:dyDescent="0.25">
      <c r="C86" s="124">
        <f t="shared" ref="C86:P86" si="32">C7</f>
        <v>37165</v>
      </c>
      <c r="D86" s="124">
        <f t="shared" si="32"/>
        <v>37196</v>
      </c>
      <c r="E86" s="124">
        <f t="shared" si="32"/>
        <v>37226</v>
      </c>
      <c r="F86" s="124">
        <f t="shared" si="32"/>
        <v>37257</v>
      </c>
      <c r="G86" s="124">
        <f t="shared" si="32"/>
        <v>37257</v>
      </c>
      <c r="H86" s="124">
        <f t="shared" si="32"/>
        <v>37316</v>
      </c>
      <c r="I86" s="124">
        <f t="shared" si="32"/>
        <v>37377</v>
      </c>
      <c r="J86" s="124">
        <f t="shared" si="32"/>
        <v>37408</v>
      </c>
      <c r="K86" s="124">
        <f t="shared" si="32"/>
        <v>37438</v>
      </c>
      <c r="L86" s="124">
        <f t="shared" si="32"/>
        <v>37500</v>
      </c>
      <c r="M86" s="124">
        <f t="shared" si="32"/>
        <v>37530</v>
      </c>
      <c r="N86" s="124" t="str">
        <f t="shared" si="32"/>
        <v xml:space="preserve"> </v>
      </c>
      <c r="O86" s="124">
        <f t="shared" si="32"/>
        <v>37622</v>
      </c>
      <c r="P86" s="124">
        <f t="shared" si="32"/>
        <v>37987</v>
      </c>
      <c r="Q86" s="124">
        <v>38353</v>
      </c>
      <c r="R86" s="124">
        <v>44562</v>
      </c>
      <c r="S86" s="2"/>
      <c r="T86" s="44"/>
      <c r="V86" s="10">
        <f>S86-'[3]E. VaR &amp; Off-Peak Pos By Trader'!$Q$106</f>
        <v>0</v>
      </c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</row>
    <row r="87" spans="1:60" ht="10.5" hidden="1" customHeight="1" x14ac:dyDescent="0.2">
      <c r="A87" s="126" t="s">
        <v>116</v>
      </c>
      <c r="B87" s="127"/>
      <c r="C87" s="128">
        <v>37165</v>
      </c>
      <c r="D87" s="128">
        <v>37196</v>
      </c>
      <c r="E87" s="129">
        <v>37226</v>
      </c>
      <c r="F87" s="130" t="str">
        <f t="shared" ref="F87:O87" si="33">F8</f>
        <v>2001 Total</v>
      </c>
      <c r="G87" s="131" t="str">
        <f t="shared" si="33"/>
        <v>Jan-Feb '02</v>
      </c>
      <c r="H87" s="131" t="str">
        <f t="shared" si="33"/>
        <v>Mar-Apr '02</v>
      </c>
      <c r="I87" s="131" t="str">
        <f t="shared" si="33"/>
        <v>May '02</v>
      </c>
      <c r="J87" s="131" t="str">
        <f t="shared" si="33"/>
        <v>June '02</v>
      </c>
      <c r="K87" s="131" t="str">
        <f t="shared" si="33"/>
        <v>Jul-Aug '02</v>
      </c>
      <c r="L87" s="131" t="str">
        <f t="shared" si="33"/>
        <v>Sep '02</v>
      </c>
      <c r="M87" s="131" t="str">
        <f t="shared" si="33"/>
        <v>Oct-Dec '02</v>
      </c>
      <c r="N87" s="131" t="str">
        <f t="shared" si="33"/>
        <v>2002 Total</v>
      </c>
      <c r="O87" s="131" t="str">
        <f t="shared" si="33"/>
        <v>2003</v>
      </c>
      <c r="P87" s="132" t="s">
        <v>117</v>
      </c>
      <c r="Q87" s="133" t="s">
        <v>118</v>
      </c>
      <c r="R87" s="134" t="s">
        <v>97</v>
      </c>
      <c r="T87" s="44"/>
      <c r="U87" s="123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60" ht="10.8" hidden="1" thickBot="1" x14ac:dyDescent="0.25">
      <c r="A88" s="135" t="s">
        <v>119</v>
      </c>
      <c r="B88" s="136" t="s">
        <v>99</v>
      </c>
      <c r="C88" s="137" t="e">
        <f t="array" ref="C88">#N/A</f>
        <v>#N/A</v>
      </c>
      <c r="D88" s="137" t="e">
        <f t="array" ref="D88">#N/A</f>
        <v>#N/A</v>
      </c>
      <c r="E88" s="137" t="e">
        <f t="array" ref="E88">#N/A</f>
        <v>#N/A</v>
      </c>
      <c r="F88" s="138" t="e">
        <f t="shared" ref="F88:F100" si="34">SUM(C88:E88)</f>
        <v>#N/A</v>
      </c>
      <c r="G88" s="137" t="e">
        <f t="array" ref="G88">#N/A</f>
        <v>#N/A</v>
      </c>
      <c r="H88" s="137" t="e">
        <f t="array" ref="H88">#N/A</f>
        <v>#N/A</v>
      </c>
      <c r="I88" s="137" t="e">
        <f t="array" ref="I88">#N/A</f>
        <v>#N/A</v>
      </c>
      <c r="J88" s="137" t="e">
        <f t="array" ref="J88">#N/A</f>
        <v>#N/A</v>
      </c>
      <c r="K88" s="137" t="e">
        <f t="array" ref="K88">#N/A</f>
        <v>#N/A</v>
      </c>
      <c r="L88" s="137" t="e">
        <f t="array" ref="L88">#N/A</f>
        <v>#N/A</v>
      </c>
      <c r="M88" s="137" t="e">
        <f t="array" ref="M88">#N/A</f>
        <v>#N/A</v>
      </c>
      <c r="N88" s="138" t="e">
        <f t="shared" ref="N88:N100" si="35">SUM(G88:M88)</f>
        <v>#N/A</v>
      </c>
      <c r="O88" s="138" t="e">
        <f t="array" ref="O88">#N/A</f>
        <v>#N/A</v>
      </c>
      <c r="P88" s="138" t="e">
        <f t="array" ref="P88">#N/A</f>
        <v>#N/A</v>
      </c>
      <c r="Q88" s="138" t="e">
        <f t="array" ref="Q88">#N/A</f>
        <v>#N/A</v>
      </c>
      <c r="R88" s="139" t="e">
        <f>#N/A</f>
        <v>#N/A</v>
      </c>
      <c r="T88" s="44"/>
      <c r="V88" s="105" t="e">
        <f t="shared" ref="V88:V95" si="36">SUM(F88,N88,O88,P88,Q88)-R88</f>
        <v>#N/A</v>
      </c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60" ht="10.8" hidden="1" thickBot="1" x14ac:dyDescent="0.25">
      <c r="A89" s="140" t="s">
        <v>98</v>
      </c>
      <c r="B89" s="102" t="s">
        <v>120</v>
      </c>
      <c r="C89" s="44" t="e">
        <f t="array" ref="C89">#N/A</f>
        <v>#N/A</v>
      </c>
      <c r="D89" s="44" t="e">
        <f t="array" ref="D89">#N/A</f>
        <v>#N/A</v>
      </c>
      <c r="E89" s="44" t="e">
        <f t="array" ref="E89">#N/A</f>
        <v>#N/A</v>
      </c>
      <c r="F89" s="138" t="e">
        <f t="shared" si="34"/>
        <v>#N/A</v>
      </c>
      <c r="G89" s="137" t="e">
        <f t="array" ref="G89">#N/A</f>
        <v>#N/A</v>
      </c>
      <c r="H89" s="137" t="e">
        <f t="array" ref="H89">#N/A</f>
        <v>#N/A</v>
      </c>
      <c r="I89" s="137" t="e">
        <f t="array" ref="I89">#N/A</f>
        <v>#N/A</v>
      </c>
      <c r="J89" s="137" t="e">
        <f t="array" ref="J89">#N/A</f>
        <v>#N/A</v>
      </c>
      <c r="K89" s="137" t="e">
        <f t="array" ref="K89">#N/A</f>
        <v>#N/A</v>
      </c>
      <c r="L89" s="137" t="e">
        <f t="array" ref="L89">#N/A</f>
        <v>#N/A</v>
      </c>
      <c r="M89" s="137" t="e">
        <f t="array" ref="M89">#N/A</f>
        <v>#N/A</v>
      </c>
      <c r="N89" s="138" t="e">
        <f t="shared" si="35"/>
        <v>#N/A</v>
      </c>
      <c r="O89" s="138" t="e">
        <f t="array" ref="O89">#N/A</f>
        <v>#N/A</v>
      </c>
      <c r="P89" s="138" t="e">
        <f t="array" ref="P89">#N/A</f>
        <v>#N/A</v>
      </c>
      <c r="Q89" s="138" t="e">
        <f t="array" ref="Q89">#N/A</f>
        <v>#N/A</v>
      </c>
      <c r="R89" s="139" t="e">
        <f t="array" ref="R89">#N/A</f>
        <v>#N/A</v>
      </c>
      <c r="T89" s="44"/>
      <c r="V89" s="105" t="e">
        <f t="shared" si="36"/>
        <v>#N/A</v>
      </c>
    </row>
    <row r="90" spans="1:60" ht="10.8" hidden="1" thickBot="1" x14ac:dyDescent="0.25">
      <c r="A90" s="106" t="s">
        <v>100</v>
      </c>
      <c r="B90" s="102" t="s">
        <v>121</v>
      </c>
      <c r="C90" s="44" t="e">
        <f t="array" ref="C90">#N/A</f>
        <v>#N/A</v>
      </c>
      <c r="D90" s="44" t="e">
        <f t="array" ref="D90">#N/A</f>
        <v>#N/A</v>
      </c>
      <c r="E90" s="44" t="e">
        <f t="array" ref="E90">#N/A</f>
        <v>#N/A</v>
      </c>
      <c r="F90" s="33" t="e">
        <f t="shared" si="34"/>
        <v>#N/A</v>
      </c>
      <c r="G90" s="44" t="e">
        <f t="array" ref="G90">#N/A</f>
        <v>#N/A</v>
      </c>
      <c r="H90" s="44" t="e">
        <f t="array" ref="H90">#N/A</f>
        <v>#N/A</v>
      </c>
      <c r="I90" s="44" t="e">
        <f t="array" ref="I90">#N/A</f>
        <v>#N/A</v>
      </c>
      <c r="J90" s="44" t="e">
        <f t="array" ref="J90">#N/A</f>
        <v>#N/A</v>
      </c>
      <c r="K90" s="44" t="e">
        <f t="array" ref="K90">#N/A</f>
        <v>#N/A</v>
      </c>
      <c r="L90" s="44" t="e">
        <f t="array" ref="L90">#N/A</f>
        <v>#N/A</v>
      </c>
      <c r="M90" s="44" t="e">
        <f t="array" ref="M90">#N/A</f>
        <v>#N/A</v>
      </c>
      <c r="N90" s="33" t="e">
        <f t="shared" si="35"/>
        <v>#N/A</v>
      </c>
      <c r="O90" s="33" t="e">
        <f t="array" ref="O90">#N/A</f>
        <v>#N/A</v>
      </c>
      <c r="P90" s="33" t="e">
        <f t="array" ref="P90">#N/A</f>
        <v>#N/A</v>
      </c>
      <c r="Q90" s="33" t="e">
        <f t="array" ref="Q90">#N/A</f>
        <v>#N/A</v>
      </c>
      <c r="R90" s="104" t="e">
        <f t="array" ref="R90">#N/A</f>
        <v>#N/A</v>
      </c>
      <c r="T90" s="44"/>
      <c r="V90" s="105" t="e">
        <f t="shared" si="36"/>
        <v>#N/A</v>
      </c>
    </row>
    <row r="91" spans="1:60" ht="10.8" hidden="1" thickBot="1" x14ac:dyDescent="0.25">
      <c r="A91" s="106" t="s">
        <v>101</v>
      </c>
      <c r="B91" s="102" t="s">
        <v>122</v>
      </c>
      <c r="C91" s="44" t="e">
        <f t="array" ref="C91">#N/A</f>
        <v>#N/A</v>
      </c>
      <c r="D91" s="44" t="e">
        <f t="array" ref="D91">#N/A</f>
        <v>#N/A</v>
      </c>
      <c r="E91" s="44" t="e">
        <f t="array" ref="E91">#N/A</f>
        <v>#N/A</v>
      </c>
      <c r="F91" s="33" t="e">
        <f t="shared" si="34"/>
        <v>#N/A</v>
      </c>
      <c r="G91" s="44" t="e">
        <f t="array" ref="G91">#N/A</f>
        <v>#N/A</v>
      </c>
      <c r="H91" s="44" t="e">
        <f t="array" ref="H91">#N/A</f>
        <v>#N/A</v>
      </c>
      <c r="I91" s="44" t="e">
        <f t="array" ref="I91">#N/A</f>
        <v>#N/A</v>
      </c>
      <c r="J91" s="44" t="e">
        <f t="array" ref="J91">#N/A</f>
        <v>#N/A</v>
      </c>
      <c r="K91" s="44" t="e">
        <f t="array" ref="K91">#N/A</f>
        <v>#N/A</v>
      </c>
      <c r="L91" s="44" t="e">
        <f t="array" ref="L91">#N/A</f>
        <v>#N/A</v>
      </c>
      <c r="M91" s="44" t="e">
        <f t="array" ref="M91">#N/A</f>
        <v>#N/A</v>
      </c>
      <c r="N91" s="33" t="e">
        <f t="shared" si="35"/>
        <v>#N/A</v>
      </c>
      <c r="O91" s="33" t="e">
        <f t="array" ref="O91">#N/A</f>
        <v>#N/A</v>
      </c>
      <c r="P91" s="33" t="e">
        <f t="array" ref="P91">#N/A</f>
        <v>#N/A</v>
      </c>
      <c r="Q91" s="33" t="e">
        <f t="array" ref="Q91">#N/A</f>
        <v>#N/A</v>
      </c>
      <c r="R91" s="104" t="e">
        <f t="array" ref="R91">#N/A</f>
        <v>#N/A</v>
      </c>
      <c r="T91" s="44"/>
      <c r="V91" s="105" t="e">
        <f t="shared" si="36"/>
        <v>#N/A</v>
      </c>
    </row>
    <row r="92" spans="1:60" ht="10.8" hidden="1" thickBot="1" x14ac:dyDescent="0.25">
      <c r="A92" s="106" t="s">
        <v>102</v>
      </c>
      <c r="B92" s="102" t="s">
        <v>123</v>
      </c>
      <c r="C92" s="44" t="e">
        <f t="array" ref="C92">#N/A</f>
        <v>#N/A</v>
      </c>
      <c r="D92" s="44" t="e">
        <f t="array" ref="D92">#N/A</f>
        <v>#N/A</v>
      </c>
      <c r="E92" s="44" t="e">
        <f t="array" ref="E92">#N/A</f>
        <v>#N/A</v>
      </c>
      <c r="F92" s="33" t="e">
        <f t="shared" si="34"/>
        <v>#N/A</v>
      </c>
      <c r="G92" s="44" t="e">
        <f t="array" ref="G92">#N/A</f>
        <v>#N/A</v>
      </c>
      <c r="H92" s="44" t="e">
        <f t="array" ref="H92">#N/A</f>
        <v>#N/A</v>
      </c>
      <c r="I92" s="44" t="e">
        <f t="array" ref="I92">#N/A</f>
        <v>#N/A</v>
      </c>
      <c r="J92" s="44" t="e">
        <f t="array" ref="J92">#N/A</f>
        <v>#N/A</v>
      </c>
      <c r="K92" s="44" t="e">
        <f t="array" ref="K92">#N/A</f>
        <v>#N/A</v>
      </c>
      <c r="L92" s="44" t="e">
        <f t="array" ref="L92">#N/A</f>
        <v>#N/A</v>
      </c>
      <c r="M92" s="44" t="e">
        <f t="array" ref="M92">#N/A</f>
        <v>#N/A</v>
      </c>
      <c r="N92" s="33" t="e">
        <f t="shared" si="35"/>
        <v>#N/A</v>
      </c>
      <c r="O92" s="33" t="e">
        <f t="array" ref="O92">#N/A</f>
        <v>#N/A</v>
      </c>
      <c r="P92" s="33" t="e">
        <f t="array" ref="P92">#N/A</f>
        <v>#N/A</v>
      </c>
      <c r="Q92" s="33" t="e">
        <f t="array" ref="Q92">#N/A</f>
        <v>#N/A</v>
      </c>
      <c r="R92" s="104" t="e">
        <f t="array" ref="R92">#N/A</f>
        <v>#N/A</v>
      </c>
      <c r="T92" s="44"/>
      <c r="V92" s="105" t="e">
        <f t="shared" si="36"/>
        <v>#N/A</v>
      </c>
    </row>
    <row r="93" spans="1:60" ht="10.8" hidden="1" thickBot="1" x14ac:dyDescent="0.25">
      <c r="A93" s="106" t="s">
        <v>103</v>
      </c>
      <c r="B93" s="102" t="s">
        <v>124</v>
      </c>
      <c r="C93" s="44" t="e">
        <f t="array" ref="C93">#N/A</f>
        <v>#N/A</v>
      </c>
      <c r="D93" s="44" t="e">
        <f t="array" ref="D93">#N/A</f>
        <v>#N/A</v>
      </c>
      <c r="E93" s="44" t="e">
        <f t="array" ref="E93">#N/A</f>
        <v>#N/A</v>
      </c>
      <c r="F93" s="33" t="e">
        <f t="shared" si="34"/>
        <v>#N/A</v>
      </c>
      <c r="G93" s="44" t="e">
        <f t="array" ref="G93">#N/A</f>
        <v>#N/A</v>
      </c>
      <c r="H93" s="44" t="e">
        <f t="array" ref="H93">#N/A</f>
        <v>#N/A</v>
      </c>
      <c r="I93" s="44" t="e">
        <f t="array" ref="I93">#N/A</f>
        <v>#N/A</v>
      </c>
      <c r="J93" s="44" t="e">
        <f t="array" ref="J93">#N/A</f>
        <v>#N/A</v>
      </c>
      <c r="K93" s="44" t="e">
        <f t="array" ref="K93">#N/A</f>
        <v>#N/A</v>
      </c>
      <c r="L93" s="44" t="e">
        <f t="array" ref="L93">#N/A</f>
        <v>#N/A</v>
      </c>
      <c r="M93" s="44" t="e">
        <f t="array" ref="M93">#N/A</f>
        <v>#N/A</v>
      </c>
      <c r="N93" s="33" t="e">
        <f t="shared" si="35"/>
        <v>#N/A</v>
      </c>
      <c r="O93" s="33" t="e">
        <f t="array" ref="O93">#N/A</f>
        <v>#N/A</v>
      </c>
      <c r="P93" s="33" t="e">
        <f t="array" ref="P93">#N/A</f>
        <v>#N/A</v>
      </c>
      <c r="Q93" s="33" t="e">
        <f t="array" ref="Q93">#N/A</f>
        <v>#N/A</v>
      </c>
      <c r="R93" s="104" t="e">
        <f t="array" ref="R93">#N/A</f>
        <v>#N/A</v>
      </c>
      <c r="T93" s="44"/>
      <c r="V93" s="105" t="e">
        <f t="shared" si="36"/>
        <v>#N/A</v>
      </c>
    </row>
    <row r="94" spans="1:60" ht="10.8" hidden="1" thickBot="1" x14ac:dyDescent="0.25">
      <c r="A94" s="106" t="s">
        <v>104</v>
      </c>
      <c r="B94" s="102" t="s">
        <v>125</v>
      </c>
      <c r="C94" s="44" t="e">
        <f t="array" ref="C94">#N/A</f>
        <v>#N/A</v>
      </c>
      <c r="D94" s="44" t="e">
        <f t="array" ref="D94">#N/A</f>
        <v>#N/A</v>
      </c>
      <c r="E94" s="44" t="e">
        <f t="array" ref="E94">#N/A</f>
        <v>#N/A</v>
      </c>
      <c r="F94" s="33" t="e">
        <f t="shared" si="34"/>
        <v>#N/A</v>
      </c>
      <c r="G94" s="44" t="e">
        <f t="array" ref="G94">#N/A</f>
        <v>#N/A</v>
      </c>
      <c r="H94" s="44" t="e">
        <f t="array" ref="H94">#N/A</f>
        <v>#N/A</v>
      </c>
      <c r="I94" s="44" t="e">
        <f t="array" ref="I94">#N/A</f>
        <v>#N/A</v>
      </c>
      <c r="J94" s="44" t="e">
        <f t="array" ref="J94">#N/A</f>
        <v>#N/A</v>
      </c>
      <c r="K94" s="44" t="e">
        <f t="array" ref="K94">#N/A</f>
        <v>#N/A</v>
      </c>
      <c r="L94" s="44" t="e">
        <f t="array" ref="L94">#N/A</f>
        <v>#N/A</v>
      </c>
      <c r="M94" s="44" t="e">
        <f t="array" ref="M94">#N/A</f>
        <v>#N/A</v>
      </c>
      <c r="N94" s="33" t="e">
        <f t="shared" si="35"/>
        <v>#N/A</v>
      </c>
      <c r="O94" s="33" t="e">
        <f t="array" ref="O94">#N/A</f>
        <v>#N/A</v>
      </c>
      <c r="P94" s="33" t="e">
        <f t="array" ref="P94">#N/A</f>
        <v>#N/A</v>
      </c>
      <c r="Q94" s="33" t="e">
        <f t="array" ref="Q94">#N/A</f>
        <v>#N/A</v>
      </c>
      <c r="R94" s="104" t="e">
        <f t="array" ref="R94">#N/A</f>
        <v>#N/A</v>
      </c>
      <c r="T94" s="44"/>
      <c r="V94" s="105" t="e">
        <f t="shared" si="36"/>
        <v>#N/A</v>
      </c>
    </row>
    <row r="95" spans="1:60" ht="10.8" hidden="1" thickBot="1" x14ac:dyDescent="0.25">
      <c r="A95" s="106" t="s">
        <v>105</v>
      </c>
      <c r="B95" s="102" t="s">
        <v>105</v>
      </c>
      <c r="C95" s="44" t="e">
        <f t="array" ref="C95">#N/A</f>
        <v>#N/A</v>
      </c>
      <c r="D95" s="44" t="e">
        <f t="array" ref="D95">#N/A</f>
        <v>#N/A</v>
      </c>
      <c r="E95" s="44" t="e">
        <f t="array" ref="E95">#N/A</f>
        <v>#N/A</v>
      </c>
      <c r="F95" s="33" t="e">
        <f t="shared" si="34"/>
        <v>#N/A</v>
      </c>
      <c r="G95" s="44" t="e">
        <f t="array" ref="G95">#N/A</f>
        <v>#N/A</v>
      </c>
      <c r="H95" s="44" t="e">
        <f t="array" ref="H95">#N/A</f>
        <v>#N/A</v>
      </c>
      <c r="I95" s="44" t="e">
        <f t="array" ref="I95">#N/A</f>
        <v>#N/A</v>
      </c>
      <c r="J95" s="44" t="e">
        <f t="array" ref="J95">#N/A</f>
        <v>#N/A</v>
      </c>
      <c r="K95" s="44" t="e">
        <f t="array" ref="K95">#N/A</f>
        <v>#N/A</v>
      </c>
      <c r="L95" s="44" t="e">
        <f t="array" ref="L95">#N/A</f>
        <v>#N/A</v>
      </c>
      <c r="M95" s="44" t="e">
        <f t="array" ref="M95">#N/A</f>
        <v>#N/A</v>
      </c>
      <c r="N95" s="33" t="e">
        <f t="shared" si="35"/>
        <v>#N/A</v>
      </c>
      <c r="O95" s="33" t="e">
        <f t="array" ref="O95">#N/A</f>
        <v>#N/A</v>
      </c>
      <c r="P95" s="33" t="e">
        <f t="array" ref="P95">#N/A</f>
        <v>#N/A</v>
      </c>
      <c r="Q95" s="33" t="e">
        <f t="array" ref="Q95">#N/A</f>
        <v>#N/A</v>
      </c>
      <c r="R95" s="104" t="e">
        <f t="array" ref="R95">#N/A</f>
        <v>#N/A</v>
      </c>
      <c r="T95" s="44"/>
      <c r="V95" s="105" t="e">
        <f t="shared" si="36"/>
        <v>#N/A</v>
      </c>
    </row>
    <row r="96" spans="1:60" ht="10.8" hidden="1" thickBot="1" x14ac:dyDescent="0.25">
      <c r="A96" s="106" t="s">
        <v>106</v>
      </c>
      <c r="B96" s="141" t="s">
        <v>126</v>
      </c>
      <c r="C96" s="44" t="e">
        <f t="array" ref="C96">#N/A</f>
        <v>#N/A</v>
      </c>
      <c r="D96" s="44" t="e">
        <f t="array" ref="D96">#N/A</f>
        <v>#N/A</v>
      </c>
      <c r="E96" s="44" t="e">
        <f t="array" ref="E96">#N/A</f>
        <v>#N/A</v>
      </c>
      <c r="F96" s="33" t="e">
        <f t="shared" si="34"/>
        <v>#N/A</v>
      </c>
      <c r="G96" s="44" t="e">
        <f t="array" ref="G96">#N/A</f>
        <v>#N/A</v>
      </c>
      <c r="H96" s="44" t="e">
        <f t="array" ref="H96">#N/A</f>
        <v>#N/A</v>
      </c>
      <c r="I96" s="44" t="e">
        <f t="array" ref="I96">#N/A</f>
        <v>#N/A</v>
      </c>
      <c r="J96" s="44" t="e">
        <f t="array" ref="J96">#N/A</f>
        <v>#N/A</v>
      </c>
      <c r="K96" s="44" t="e">
        <f t="array" ref="K96">#N/A</f>
        <v>#N/A</v>
      </c>
      <c r="L96" s="44" t="e">
        <f t="array" ref="L96">#N/A</f>
        <v>#N/A</v>
      </c>
      <c r="M96" s="44" t="e">
        <f t="array" ref="M96">#N/A</f>
        <v>#N/A</v>
      </c>
      <c r="N96" s="33" t="e">
        <f t="shared" si="35"/>
        <v>#N/A</v>
      </c>
      <c r="O96" s="33" t="e">
        <f t="array" ref="O96">#N/A</f>
        <v>#N/A</v>
      </c>
      <c r="P96" s="33" t="e">
        <f t="array" ref="P96">#N/A</f>
        <v>#N/A</v>
      </c>
      <c r="Q96" s="33" t="e">
        <f t="array" ref="Q96">#N/A</f>
        <v>#N/A</v>
      </c>
      <c r="R96" s="104" t="e">
        <f t="array" ref="R96">#N/A</f>
        <v>#N/A</v>
      </c>
      <c r="U96" s="105" t="e">
        <f>SUM(F96,N96,O96,P96,Q96)-R96</f>
        <v>#N/A</v>
      </c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</row>
    <row r="97" spans="1:38" ht="10.8" hidden="1" thickBot="1" x14ac:dyDescent="0.25">
      <c r="A97" s="106" t="s">
        <v>107</v>
      </c>
      <c r="B97" s="102" t="s">
        <v>108</v>
      </c>
      <c r="C97" s="44" t="e">
        <f t="array" ref="C97">#N/A</f>
        <v>#N/A</v>
      </c>
      <c r="D97" s="44" t="e">
        <f t="array" ref="D97">#N/A</f>
        <v>#N/A</v>
      </c>
      <c r="E97" s="44" t="e">
        <f t="array" ref="E97">#N/A</f>
        <v>#N/A</v>
      </c>
      <c r="F97" s="33" t="e">
        <f t="shared" si="34"/>
        <v>#N/A</v>
      </c>
      <c r="G97" s="44" t="e">
        <f t="array" ref="G97">#N/A</f>
        <v>#N/A</v>
      </c>
      <c r="H97" s="44" t="e">
        <f t="array" ref="H97">#N/A</f>
        <v>#N/A</v>
      </c>
      <c r="I97" s="44" t="e">
        <f t="array" ref="I97">#N/A</f>
        <v>#N/A</v>
      </c>
      <c r="J97" s="44" t="e">
        <f t="array" ref="J97">#N/A</f>
        <v>#N/A</v>
      </c>
      <c r="K97" s="44" t="e">
        <f t="array" ref="K97">#N/A</f>
        <v>#N/A</v>
      </c>
      <c r="L97" s="44" t="e">
        <f t="array" ref="L97">#N/A</f>
        <v>#N/A</v>
      </c>
      <c r="M97" s="44" t="e">
        <f t="array" ref="M97">#N/A</f>
        <v>#N/A</v>
      </c>
      <c r="N97" s="33" t="e">
        <f t="shared" si="35"/>
        <v>#N/A</v>
      </c>
      <c r="O97" s="33" t="e">
        <f t="array" ref="O97">#N/A</f>
        <v>#N/A</v>
      </c>
      <c r="P97" s="33" t="e">
        <f t="array" ref="P97">#N/A</f>
        <v>#N/A</v>
      </c>
      <c r="Q97" s="33" t="e">
        <f t="array" ref="Q97">#N/A</f>
        <v>#N/A</v>
      </c>
      <c r="R97" s="104" t="e">
        <f t="array" ref="R97">#N/A</f>
        <v>#N/A</v>
      </c>
      <c r="T97" s="44"/>
      <c r="V97" s="105" t="e">
        <f>SUM(F97,N97,O97,P97,Q97)-R97</f>
        <v>#N/A</v>
      </c>
    </row>
    <row r="98" spans="1:38" ht="10.8" hidden="1" thickBot="1" x14ac:dyDescent="0.25">
      <c r="A98" s="106" t="s">
        <v>109</v>
      </c>
      <c r="B98" t="s">
        <v>109</v>
      </c>
      <c r="C98" s="44" t="e">
        <f t="array" ref="C98">#N/A</f>
        <v>#N/A</v>
      </c>
      <c r="D98" s="44" t="e">
        <f t="array" ref="D98">#N/A</f>
        <v>#N/A</v>
      </c>
      <c r="E98" s="44" t="e">
        <f t="array" ref="E98">#N/A</f>
        <v>#N/A</v>
      </c>
      <c r="F98" s="33" t="e">
        <f t="shared" si="34"/>
        <v>#N/A</v>
      </c>
      <c r="G98" s="44" t="e">
        <f t="array" ref="G98">#N/A</f>
        <v>#N/A</v>
      </c>
      <c r="H98" s="44" t="e">
        <f t="array" ref="H98">#N/A</f>
        <v>#N/A</v>
      </c>
      <c r="I98" s="44" t="e">
        <f t="array" ref="I98">#N/A</f>
        <v>#N/A</v>
      </c>
      <c r="J98" s="44" t="e">
        <f t="array" ref="J98">#N/A</f>
        <v>#N/A</v>
      </c>
      <c r="K98" s="44" t="e">
        <f t="array" ref="K98">#N/A</f>
        <v>#N/A</v>
      </c>
      <c r="L98" s="44" t="e">
        <f t="array" ref="L98">#N/A</f>
        <v>#N/A</v>
      </c>
      <c r="M98" s="44" t="e">
        <f t="array" ref="M98">#N/A</f>
        <v>#N/A</v>
      </c>
      <c r="N98" s="33" t="e">
        <f t="shared" si="35"/>
        <v>#N/A</v>
      </c>
      <c r="O98" s="33" t="e">
        <f t="array" ref="O98">#N/A</f>
        <v>#N/A</v>
      </c>
      <c r="P98" s="33" t="e">
        <f t="array" ref="P98">#N/A</f>
        <v>#N/A</v>
      </c>
      <c r="Q98" s="33" t="e">
        <f t="array" ref="Q98">#N/A</f>
        <v>#N/A</v>
      </c>
      <c r="R98" s="104" t="e">
        <f t="array" ref="R98">#N/A</f>
        <v>#N/A</v>
      </c>
      <c r="T98" s="44"/>
      <c r="V98" s="105" t="e">
        <f>SUM(F98,N98,O98,P98,Q98)-R98</f>
        <v>#N/A</v>
      </c>
    </row>
    <row r="99" spans="1:38" ht="10.8" hidden="1" thickBot="1" x14ac:dyDescent="0.25">
      <c r="A99" s="106" t="s">
        <v>110</v>
      </c>
      <c r="B99" t="s">
        <v>111</v>
      </c>
      <c r="C99" s="44" t="e">
        <f t="array" ref="C99">#N/A</f>
        <v>#N/A</v>
      </c>
      <c r="D99" s="44" t="e">
        <f t="array" ref="D99">#N/A</f>
        <v>#N/A</v>
      </c>
      <c r="E99" s="44" t="e">
        <f t="array" ref="E99">#N/A</f>
        <v>#N/A</v>
      </c>
      <c r="F99" s="33" t="e">
        <f t="shared" si="34"/>
        <v>#N/A</v>
      </c>
      <c r="G99" s="44" t="e">
        <f t="array" ref="G99">#N/A</f>
        <v>#N/A</v>
      </c>
      <c r="H99" s="44" t="e">
        <f t="array" ref="H99">#N/A</f>
        <v>#N/A</v>
      </c>
      <c r="I99" s="44" t="e">
        <f t="array" ref="I99">#N/A</f>
        <v>#N/A</v>
      </c>
      <c r="J99" s="44" t="e">
        <f t="array" ref="J99">#N/A</f>
        <v>#N/A</v>
      </c>
      <c r="K99" s="44" t="e">
        <f t="array" ref="K99">#N/A</f>
        <v>#N/A</v>
      </c>
      <c r="L99" s="44" t="e">
        <f t="array" ref="L99">#N/A</f>
        <v>#N/A</v>
      </c>
      <c r="M99" s="44" t="e">
        <f t="array" ref="M99">#N/A</f>
        <v>#N/A</v>
      </c>
      <c r="N99" s="33" t="e">
        <f t="shared" si="35"/>
        <v>#N/A</v>
      </c>
      <c r="O99" s="33" t="e">
        <f t="array" ref="O99">#N/A</f>
        <v>#N/A</v>
      </c>
      <c r="P99" s="33" t="e">
        <f t="array" ref="P99">#N/A</f>
        <v>#N/A</v>
      </c>
      <c r="Q99" s="33" t="e">
        <f t="array" ref="Q99">#N/A</f>
        <v>#N/A</v>
      </c>
      <c r="R99" s="104" t="e">
        <f t="array" ref="R99">#N/A</f>
        <v>#N/A</v>
      </c>
      <c r="T99" s="44"/>
      <c r="V99" s="105" t="e">
        <f>SUM(F99,N99,O99,P99,Q99)-R99</f>
        <v>#N/A</v>
      </c>
    </row>
    <row r="100" spans="1:38" ht="10.8" hidden="1" thickBot="1" x14ac:dyDescent="0.25">
      <c r="A100" s="142" t="s">
        <v>112</v>
      </c>
      <c r="B100" s="108" t="s">
        <v>113</v>
      </c>
      <c r="C100" s="111" t="e">
        <f t="array" ref="C100">#N/A</f>
        <v>#N/A</v>
      </c>
      <c r="D100" s="111" t="e">
        <f t="array" ref="D100">#N/A</f>
        <v>#N/A</v>
      </c>
      <c r="E100" s="111" t="e">
        <f t="array" ref="E100">#N/A</f>
        <v>#N/A</v>
      </c>
      <c r="F100" s="40" t="e">
        <f t="shared" si="34"/>
        <v>#N/A</v>
      </c>
      <c r="G100" s="111" t="e">
        <f t="array" ref="G100">#N/A</f>
        <v>#N/A</v>
      </c>
      <c r="H100" s="111" t="e">
        <f t="array" ref="H100">#N/A</f>
        <v>#N/A</v>
      </c>
      <c r="I100" s="111" t="e">
        <f t="array" ref="I100">#N/A</f>
        <v>#N/A</v>
      </c>
      <c r="J100" s="111" t="e">
        <f t="array" ref="J100">#N/A</f>
        <v>#N/A</v>
      </c>
      <c r="K100" s="111" t="e">
        <f t="array" ref="K100">#N/A</f>
        <v>#N/A</v>
      </c>
      <c r="L100" s="111" t="e">
        <f t="array" ref="L100">#N/A</f>
        <v>#N/A</v>
      </c>
      <c r="M100" s="111" t="e">
        <f t="array" ref="M100">#N/A</f>
        <v>#N/A</v>
      </c>
      <c r="N100" s="40" t="e">
        <f t="shared" si="35"/>
        <v>#N/A</v>
      </c>
      <c r="O100" s="40" t="e">
        <f t="array" ref="O100">#N/A</f>
        <v>#N/A</v>
      </c>
      <c r="P100" s="40" t="e">
        <f t="array" ref="P100">#N/A</f>
        <v>#N/A</v>
      </c>
      <c r="Q100" s="40" t="e">
        <f t="array" ref="Q100">#N/A</f>
        <v>#N/A</v>
      </c>
      <c r="R100" s="113" t="e">
        <f t="array" ref="R100">#N/A</f>
        <v>#N/A</v>
      </c>
      <c r="T100" s="44"/>
      <c r="V100" s="105" t="e">
        <f>SUM(F100,N100,O100,P100,Q100)-R100</f>
        <v>#N/A</v>
      </c>
      <c r="W100" s="143"/>
      <c r="X100" s="143"/>
      <c r="Y100" s="143"/>
      <c r="Z100" s="143"/>
      <c r="AA100" s="143"/>
      <c r="AB100" s="143"/>
      <c r="AC100" s="143"/>
      <c r="AD100" s="143"/>
      <c r="AE100" s="143"/>
      <c r="AF100" s="143"/>
      <c r="AG100" s="143"/>
      <c r="AH100" s="143"/>
      <c r="AI100" s="143"/>
      <c r="AJ100" s="143"/>
      <c r="AK100" s="143"/>
    </row>
    <row r="101" spans="1:38" ht="10.8" hidden="1" thickBot="1" x14ac:dyDescent="0.25">
      <c r="A101" s="114" t="s">
        <v>115</v>
      </c>
      <c r="B101" s="115"/>
      <c r="C101" s="118" t="e">
        <f t="shared" ref="C101:R101" si="37">SUM(C89:C100)</f>
        <v>#N/A</v>
      </c>
      <c r="D101" s="118" t="e">
        <f t="shared" si="37"/>
        <v>#N/A</v>
      </c>
      <c r="E101" s="118" t="e">
        <f t="shared" si="37"/>
        <v>#N/A</v>
      </c>
      <c r="F101" s="118" t="e">
        <f t="shared" si="37"/>
        <v>#N/A</v>
      </c>
      <c r="G101" s="118" t="e">
        <f t="shared" si="37"/>
        <v>#N/A</v>
      </c>
      <c r="H101" s="118" t="e">
        <f t="shared" si="37"/>
        <v>#N/A</v>
      </c>
      <c r="I101" s="118" t="e">
        <f t="shared" si="37"/>
        <v>#N/A</v>
      </c>
      <c r="J101" s="118" t="e">
        <f t="shared" si="37"/>
        <v>#N/A</v>
      </c>
      <c r="K101" s="118" t="e">
        <f t="shared" si="37"/>
        <v>#N/A</v>
      </c>
      <c r="L101" s="118" t="e">
        <f t="shared" si="37"/>
        <v>#N/A</v>
      </c>
      <c r="M101" s="118" t="e">
        <f t="shared" si="37"/>
        <v>#N/A</v>
      </c>
      <c r="N101" s="118" t="e">
        <f t="shared" si="37"/>
        <v>#N/A</v>
      </c>
      <c r="O101" s="118" t="e">
        <f t="shared" si="37"/>
        <v>#N/A</v>
      </c>
      <c r="P101" s="118" t="e">
        <f t="shared" si="37"/>
        <v>#N/A</v>
      </c>
      <c r="Q101" s="118" t="e">
        <f t="shared" si="37"/>
        <v>#N/A</v>
      </c>
      <c r="R101" s="120" t="e">
        <f t="shared" si="37"/>
        <v>#N/A</v>
      </c>
      <c r="T101" s="44"/>
      <c r="V101" s="105" t="e">
        <f>SUM(F101,N101,O101,P101,Q101)-R101</f>
        <v>#N/A</v>
      </c>
    </row>
    <row r="102" spans="1:38" ht="10.8" thickBot="1" x14ac:dyDescent="0.25"/>
    <row r="103" spans="1:38" ht="10.8" thickBot="1" x14ac:dyDescent="0.25">
      <c r="A103" s="144" t="s">
        <v>127</v>
      </c>
      <c r="B103" s="92"/>
      <c r="C103" s="145">
        <f t="shared" ref="C103:O103" si="38">C8</f>
        <v>37165</v>
      </c>
      <c r="D103" s="95">
        <f t="shared" si="38"/>
        <v>37196</v>
      </c>
      <c r="E103" s="95">
        <f t="shared" si="38"/>
        <v>37226</v>
      </c>
      <c r="F103" s="95" t="str">
        <f t="shared" si="38"/>
        <v>2001 Total</v>
      </c>
      <c r="G103" s="95" t="str">
        <f t="shared" si="38"/>
        <v>Jan-Feb '02</v>
      </c>
      <c r="H103" s="95" t="str">
        <f t="shared" si="38"/>
        <v>Mar-Apr '02</v>
      </c>
      <c r="I103" s="95" t="str">
        <f t="shared" si="38"/>
        <v>May '02</v>
      </c>
      <c r="J103" s="95" t="str">
        <f t="shared" si="38"/>
        <v>June '02</v>
      </c>
      <c r="K103" s="95" t="str">
        <f t="shared" si="38"/>
        <v>Jul-Aug '02</v>
      </c>
      <c r="L103" s="95" t="str">
        <f t="shared" si="38"/>
        <v>Sep '02</v>
      </c>
      <c r="M103" s="95" t="str">
        <f t="shared" si="38"/>
        <v>Oct-Dec '02</v>
      </c>
      <c r="N103" s="95" t="str">
        <f t="shared" si="38"/>
        <v>2002 Total</v>
      </c>
      <c r="O103" s="95" t="str">
        <f t="shared" si="38"/>
        <v>2003</v>
      </c>
      <c r="P103" s="95" t="str">
        <f>P87</f>
        <v>2004</v>
      </c>
      <c r="Q103" s="146" t="str">
        <f>Q87</f>
        <v>&gt;=2005</v>
      </c>
      <c r="R103" s="147" t="s">
        <v>128</v>
      </c>
    </row>
    <row r="104" spans="1:38" hidden="1" x14ac:dyDescent="0.2">
      <c r="A104" s="148" t="s">
        <v>129</v>
      </c>
      <c r="B104" s="149" t="s">
        <v>130</v>
      </c>
      <c r="C104" s="68" t="e">
        <f t="array" ref="C104">#N/A</f>
        <v>#N/A</v>
      </c>
      <c r="D104" s="65" t="e">
        <f t="array" ref="D104">#N/A</f>
        <v>#N/A</v>
      </c>
      <c r="E104" s="65" t="e">
        <f t="array" ref="E104">#N/A</f>
        <v>#N/A</v>
      </c>
      <c r="F104" s="66" t="e">
        <f>SUM(C104:E104)</f>
        <v>#N/A</v>
      </c>
      <c r="G104" s="67" t="e">
        <f t="array" ref="G104">#N/A</f>
        <v>#N/A</v>
      </c>
      <c r="H104" s="67" t="e">
        <f t="array" ref="H104">#N/A</f>
        <v>#N/A</v>
      </c>
      <c r="I104" s="67" t="e">
        <f t="array" ref="I104">#N/A</f>
        <v>#N/A</v>
      </c>
      <c r="J104" s="67" t="e">
        <f t="array" ref="J104">#N/A</f>
        <v>#N/A</v>
      </c>
      <c r="K104" s="67" t="e">
        <f t="array" ref="K104">#N/A</f>
        <v>#N/A</v>
      </c>
      <c r="L104" s="67" t="e">
        <f t="array" ref="L104">#N/A</f>
        <v>#N/A</v>
      </c>
      <c r="M104" s="67" t="e">
        <f t="array" ref="M104">#N/A</f>
        <v>#N/A</v>
      </c>
      <c r="N104" s="67" t="e">
        <f>SUM(G104:M104)</f>
        <v>#N/A</v>
      </c>
      <c r="O104" s="67" t="e">
        <f t="array" ref="O104">#N/A</f>
        <v>#N/A</v>
      </c>
      <c r="P104" s="150" t="e">
        <f t="array" ref="P104">#N/A</f>
        <v>#N/A</v>
      </c>
      <c r="Q104" s="151">
        <v>0</v>
      </c>
      <c r="R104" s="152" t="e">
        <f>#N/A</f>
        <v>#N/A</v>
      </c>
      <c r="T104" s="48"/>
      <c r="U104" s="48"/>
      <c r="W104" s="27" t="e">
        <f>SUM(F104,N104,O104,P104)-R104</f>
        <v>#N/A</v>
      </c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</row>
    <row r="105" spans="1:38" hidden="1" x14ac:dyDescent="0.2">
      <c r="A105" s="153" t="s">
        <v>131</v>
      </c>
      <c r="B105" s="154" t="s">
        <v>132</v>
      </c>
      <c r="C105" s="155" t="e">
        <f t="array" ref="C105">#N/A</f>
        <v>#N/A</v>
      </c>
      <c r="D105" s="156" t="e">
        <f t="array" ref="D105">#N/A</f>
        <v>#N/A</v>
      </c>
      <c r="E105" s="156" t="e">
        <f t="array" ref="E105">#N/A</f>
        <v>#N/A</v>
      </c>
      <c r="F105" s="157" t="e">
        <f>SUM(C105:E105)</f>
        <v>#N/A</v>
      </c>
      <c r="G105" s="158" t="e">
        <f t="array" ref="G105">#N/A</f>
        <v>#N/A</v>
      </c>
      <c r="H105" s="158" t="e">
        <f t="array" ref="H105">#N/A</f>
        <v>#N/A</v>
      </c>
      <c r="I105" s="158" t="e">
        <f t="array" ref="I105">#N/A</f>
        <v>#N/A</v>
      </c>
      <c r="J105" s="158" t="e">
        <f t="array" ref="J105">#N/A</f>
        <v>#N/A</v>
      </c>
      <c r="K105" s="158" t="e">
        <f t="array" ref="K105">#N/A</f>
        <v>#N/A</v>
      </c>
      <c r="L105" s="158" t="e">
        <f t="array" ref="L105">#N/A</f>
        <v>#N/A</v>
      </c>
      <c r="M105" s="158" t="e">
        <f t="array" ref="M105">#N/A</f>
        <v>#N/A</v>
      </c>
      <c r="N105" s="158" t="e">
        <f>SUM(G105:M105)</f>
        <v>#N/A</v>
      </c>
      <c r="O105" s="158" t="e">
        <f t="array" ref="O105">#N/A</f>
        <v>#N/A</v>
      </c>
      <c r="P105" s="159" t="e">
        <f t="array" ref="P105">#N/A</f>
        <v>#N/A</v>
      </c>
      <c r="Q105" s="160">
        <v>0</v>
      </c>
      <c r="R105" s="161" t="e">
        <f>#N/A</f>
        <v>#N/A</v>
      </c>
      <c r="S105" s="158"/>
      <c r="T105" s="158"/>
      <c r="U105" s="158"/>
      <c r="V105" s="158"/>
      <c r="W105" s="158"/>
      <c r="X105" s="158"/>
      <c r="Y105" s="162"/>
      <c r="Z105" s="162"/>
      <c r="AA105" s="162"/>
      <c r="AB105" s="163"/>
      <c r="AC105" s="164"/>
      <c r="AD105" s="165"/>
      <c r="AE105" s="28"/>
      <c r="AF105" s="28"/>
      <c r="AG105" s="28"/>
      <c r="AH105" s="28"/>
      <c r="AI105" s="28"/>
      <c r="AJ105" s="28"/>
      <c r="AK105" s="28"/>
      <c r="AL105" s="28"/>
    </row>
    <row r="106" spans="1:38" x14ac:dyDescent="0.2">
      <c r="A106" s="166" t="s">
        <v>133</v>
      </c>
      <c r="B106" s="167"/>
      <c r="C106" s="168" t="e">
        <f t="shared" ref="C106:R106" si="39">C105+C104</f>
        <v>#N/A</v>
      </c>
      <c r="D106" s="169" t="e">
        <f t="shared" si="39"/>
        <v>#N/A</v>
      </c>
      <c r="E106" s="137" t="e">
        <f t="shared" si="39"/>
        <v>#N/A</v>
      </c>
      <c r="F106" s="138" t="e">
        <f t="shared" si="39"/>
        <v>#N/A</v>
      </c>
      <c r="G106" s="170" t="e">
        <f t="shared" si="39"/>
        <v>#N/A</v>
      </c>
      <c r="H106" s="170" t="e">
        <f t="shared" si="39"/>
        <v>#N/A</v>
      </c>
      <c r="I106" s="170" t="e">
        <f t="shared" si="39"/>
        <v>#N/A</v>
      </c>
      <c r="J106" s="170" t="e">
        <f t="shared" si="39"/>
        <v>#N/A</v>
      </c>
      <c r="K106" s="170" t="e">
        <f t="shared" si="39"/>
        <v>#N/A</v>
      </c>
      <c r="L106" s="170" t="e">
        <f t="shared" si="39"/>
        <v>#N/A</v>
      </c>
      <c r="M106" s="170" t="e">
        <f t="shared" si="39"/>
        <v>#N/A</v>
      </c>
      <c r="N106" s="170" t="e">
        <f t="shared" si="39"/>
        <v>#N/A</v>
      </c>
      <c r="O106" s="170" t="e">
        <f t="shared" si="39"/>
        <v>#N/A</v>
      </c>
      <c r="P106" s="45" t="e">
        <f t="shared" si="39"/>
        <v>#N/A</v>
      </c>
      <c r="Q106" s="45">
        <f t="shared" si="39"/>
        <v>0</v>
      </c>
      <c r="R106" s="171" t="e">
        <f t="shared" si="39"/>
        <v>#N/A</v>
      </c>
      <c r="S106" s="45"/>
      <c r="T106" s="45"/>
      <c r="U106" s="45"/>
      <c r="V106" s="45"/>
      <c r="W106" s="45"/>
      <c r="X106" s="45"/>
      <c r="Y106" s="172"/>
      <c r="Z106" s="172"/>
      <c r="AA106" s="172"/>
      <c r="AB106" s="172"/>
      <c r="AC106" s="172"/>
      <c r="AD106" s="122"/>
      <c r="AE106" s="28"/>
      <c r="AF106" s="28"/>
      <c r="AG106" s="28"/>
      <c r="AH106" s="28"/>
      <c r="AI106" s="28"/>
      <c r="AJ106" s="28"/>
      <c r="AK106" s="28"/>
      <c r="AL106" s="28"/>
    </row>
    <row r="107" spans="1:38" x14ac:dyDescent="0.2">
      <c r="A107" s="173" t="s">
        <v>134</v>
      </c>
      <c r="B107" s="141" t="s">
        <v>135</v>
      </c>
      <c r="C107" s="68" t="e">
        <f t="array" ref="C107">#N/A</f>
        <v>#N/A</v>
      </c>
      <c r="D107" s="174" t="e">
        <f t="array" ref="D107">#N/A</f>
        <v>#N/A</v>
      </c>
      <c r="E107" s="65" t="e">
        <f t="array" ref="E107">#N/A</f>
        <v>#N/A</v>
      </c>
      <c r="F107" s="66" t="e">
        <f>SUM(C107:E107)</f>
        <v>#N/A</v>
      </c>
      <c r="G107" s="67" t="e">
        <f t="array" ref="G107">#N/A</f>
        <v>#N/A</v>
      </c>
      <c r="H107" s="67" t="e">
        <f t="array" ref="H107">#N/A</f>
        <v>#N/A</v>
      </c>
      <c r="I107" s="67" t="e">
        <f t="array" ref="I107">#N/A</f>
        <v>#N/A</v>
      </c>
      <c r="J107" s="67" t="e">
        <f t="array" ref="J107">#N/A</f>
        <v>#N/A</v>
      </c>
      <c r="K107" s="67" t="e">
        <f t="array" ref="K107">#N/A</f>
        <v>#N/A</v>
      </c>
      <c r="L107" s="67" t="e">
        <f t="array" ref="L107">#N/A</f>
        <v>#N/A</v>
      </c>
      <c r="M107" s="67" t="e">
        <f t="array" ref="M107">#N/A</f>
        <v>#N/A</v>
      </c>
      <c r="N107" s="67" t="e">
        <f>SUM(G107:M107)</f>
        <v>#N/A</v>
      </c>
      <c r="O107" s="67" t="e">
        <f t="array" ref="O107">#N/A</f>
        <v>#N/A</v>
      </c>
      <c r="P107" s="67" t="e">
        <f t="array" ref="P107">#N/A</f>
        <v>#N/A</v>
      </c>
      <c r="Q107" s="67">
        <v>0</v>
      </c>
      <c r="R107" s="175" t="e">
        <f>#N/A</f>
        <v>#N/A</v>
      </c>
      <c r="T107" s="48"/>
      <c r="U107" s="48"/>
      <c r="W107" s="27" t="e">
        <f>SUM(F107,N107,O107,P107)-R107</f>
        <v>#N/A</v>
      </c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</row>
    <row r="108" spans="1:38" s="6" customFormat="1" ht="10.8" thickBot="1" x14ac:dyDescent="0.25">
      <c r="A108" s="176" t="s">
        <v>136</v>
      </c>
      <c r="B108" s="177"/>
      <c r="C108" s="178" t="e">
        <f t="shared" ref="C108:R108" si="40">C106+C107</f>
        <v>#N/A</v>
      </c>
      <c r="D108" s="179" t="e">
        <f t="shared" si="40"/>
        <v>#N/A</v>
      </c>
      <c r="E108" s="179" t="e">
        <f t="shared" si="40"/>
        <v>#N/A</v>
      </c>
      <c r="F108" s="179" t="e">
        <f t="shared" si="40"/>
        <v>#N/A</v>
      </c>
      <c r="G108" s="179" t="e">
        <f t="shared" si="40"/>
        <v>#N/A</v>
      </c>
      <c r="H108" s="179" t="e">
        <f t="shared" si="40"/>
        <v>#N/A</v>
      </c>
      <c r="I108" s="179" t="e">
        <f t="shared" si="40"/>
        <v>#N/A</v>
      </c>
      <c r="J108" s="179" t="e">
        <f t="shared" si="40"/>
        <v>#N/A</v>
      </c>
      <c r="K108" s="179" t="e">
        <f t="shared" si="40"/>
        <v>#N/A</v>
      </c>
      <c r="L108" s="179" t="e">
        <f t="shared" si="40"/>
        <v>#N/A</v>
      </c>
      <c r="M108" s="179" t="e">
        <f t="shared" si="40"/>
        <v>#N/A</v>
      </c>
      <c r="N108" s="179" t="e">
        <f t="shared" si="40"/>
        <v>#N/A</v>
      </c>
      <c r="O108" s="179" t="e">
        <f t="shared" si="40"/>
        <v>#N/A</v>
      </c>
      <c r="P108" s="118" t="e">
        <f t="shared" si="40"/>
        <v>#N/A</v>
      </c>
      <c r="Q108" s="118">
        <f t="shared" si="40"/>
        <v>0</v>
      </c>
      <c r="R108" s="180" t="e">
        <f t="shared" si="40"/>
        <v>#N/A</v>
      </c>
      <c r="S108" s="59"/>
      <c r="T108" s="59"/>
      <c r="U108" s="59"/>
      <c r="V108" s="59"/>
      <c r="W108" s="59"/>
      <c r="X108" s="59"/>
      <c r="Y108" s="122"/>
      <c r="Z108" s="122"/>
      <c r="AA108" s="122"/>
      <c r="AB108" s="122"/>
      <c r="AC108" s="122"/>
      <c r="AD108" s="122"/>
      <c r="AE108" s="74"/>
      <c r="AF108" s="74"/>
      <c r="AG108" s="74"/>
      <c r="AH108" s="74"/>
      <c r="AI108" s="74"/>
      <c r="AJ108" s="74"/>
      <c r="AK108" s="74"/>
      <c r="AL108" s="74"/>
    </row>
    <row r="109" spans="1:38" x14ac:dyDescent="0.2">
      <c r="A109" s="6"/>
      <c r="T109" s="44"/>
    </row>
    <row r="110" spans="1:38" ht="10.5" hidden="1" customHeight="1" x14ac:dyDescent="0.2">
      <c r="A110" s="126" t="s">
        <v>137</v>
      </c>
      <c r="B110" s="127"/>
      <c r="C110" s="181">
        <f t="shared" ref="C110:Q110" si="41">C87</f>
        <v>37165</v>
      </c>
      <c r="D110" s="131">
        <f t="shared" si="41"/>
        <v>37196</v>
      </c>
      <c r="E110" s="131">
        <f t="shared" si="41"/>
        <v>37226</v>
      </c>
      <c r="F110" s="131" t="str">
        <f t="shared" si="41"/>
        <v>2001 Total</v>
      </c>
      <c r="G110" s="131" t="str">
        <f t="shared" si="41"/>
        <v>Jan-Feb '02</v>
      </c>
      <c r="H110" s="131" t="str">
        <f t="shared" si="41"/>
        <v>Mar-Apr '02</v>
      </c>
      <c r="I110" s="131" t="str">
        <f t="shared" si="41"/>
        <v>May '02</v>
      </c>
      <c r="J110" s="131" t="str">
        <f t="shared" si="41"/>
        <v>June '02</v>
      </c>
      <c r="K110" s="131" t="str">
        <f t="shared" si="41"/>
        <v>Jul-Aug '02</v>
      </c>
      <c r="L110" s="131" t="str">
        <f t="shared" si="41"/>
        <v>Sep '02</v>
      </c>
      <c r="M110" s="131" t="str">
        <f t="shared" si="41"/>
        <v>Oct-Dec '02</v>
      </c>
      <c r="N110" s="131" t="str">
        <f t="shared" si="41"/>
        <v>2002 Total</v>
      </c>
      <c r="O110" s="131" t="str">
        <f t="shared" si="41"/>
        <v>2003</v>
      </c>
      <c r="P110" s="131" t="str">
        <f t="shared" si="41"/>
        <v>2004</v>
      </c>
      <c r="Q110" s="182" t="str">
        <f t="shared" si="41"/>
        <v>&gt;=2005</v>
      </c>
      <c r="R110" s="183" t="s">
        <v>138</v>
      </c>
      <c r="T110" s="44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</row>
    <row r="111" spans="1:38" ht="10.8" hidden="1" thickBot="1" x14ac:dyDescent="0.25">
      <c r="A111" s="70" t="s">
        <v>139</v>
      </c>
      <c r="B111" s="141" t="s">
        <v>108</v>
      </c>
      <c r="C111" s="155"/>
      <c r="D111" s="156"/>
      <c r="E111" s="156"/>
      <c r="F111" s="156" t="e">
        <f t="array" ref="F111">#N/A</f>
        <v>#N/A</v>
      </c>
      <c r="G111" s="156" t="e">
        <f t="array" ref="G111">#N/A</f>
        <v>#N/A</v>
      </c>
      <c r="H111" s="156" t="e">
        <f t="array" ref="H111">#N/A</f>
        <v>#N/A</v>
      </c>
      <c r="I111" s="156" t="e">
        <f t="array" ref="I111">#N/A</f>
        <v>#N/A</v>
      </c>
      <c r="J111" s="156" t="e">
        <f t="array" ref="J111">#N/A</f>
        <v>#N/A</v>
      </c>
      <c r="K111" s="156" t="e">
        <f t="array" ref="K111">#N/A</f>
        <v>#N/A</v>
      </c>
      <c r="L111" s="156" t="e">
        <f t="array" ref="L111">#N/A</f>
        <v>#N/A</v>
      </c>
      <c r="M111" s="156" t="e">
        <f t="array" ref="M111">#N/A</f>
        <v>#N/A</v>
      </c>
      <c r="N111" s="156" t="e">
        <f>SUM(G111:M111)</f>
        <v>#N/A</v>
      </c>
      <c r="O111" s="156" t="e">
        <f>#N/A</f>
        <v>#N/A</v>
      </c>
      <c r="P111" s="156" t="e">
        <f>#N/A</f>
        <v>#N/A</v>
      </c>
      <c r="Q111" s="184" t="e">
        <f>#N/A</f>
        <v>#N/A</v>
      </c>
      <c r="R111" s="47" t="e">
        <f t="array" ref="R111">#N/A</f>
        <v>#N/A</v>
      </c>
      <c r="T111" s="44"/>
      <c r="V111" s="105"/>
    </row>
    <row r="112" spans="1:38" ht="14.25" hidden="1" customHeight="1" thickBot="1" x14ac:dyDescent="0.25">
      <c r="A112" s="185" t="s">
        <v>137</v>
      </c>
      <c r="B112" s="115"/>
      <c r="C112" s="116"/>
      <c r="D112" s="118"/>
      <c r="E112" s="118"/>
      <c r="F112" s="118" t="e">
        <f t="shared" ref="F112:R112" si="42">SUM(F111:F111)</f>
        <v>#N/A</v>
      </c>
      <c r="G112" s="118" t="e">
        <f t="shared" si="42"/>
        <v>#N/A</v>
      </c>
      <c r="H112" s="118" t="e">
        <f t="shared" si="42"/>
        <v>#N/A</v>
      </c>
      <c r="I112" s="118" t="e">
        <f t="shared" si="42"/>
        <v>#N/A</v>
      </c>
      <c r="J112" s="118" t="e">
        <f t="shared" si="42"/>
        <v>#N/A</v>
      </c>
      <c r="K112" s="118" t="e">
        <f t="shared" si="42"/>
        <v>#N/A</v>
      </c>
      <c r="L112" s="118" t="e">
        <f t="shared" si="42"/>
        <v>#N/A</v>
      </c>
      <c r="M112" s="118" t="e">
        <f t="shared" si="42"/>
        <v>#N/A</v>
      </c>
      <c r="N112" s="118" t="e">
        <f t="shared" si="42"/>
        <v>#N/A</v>
      </c>
      <c r="O112" s="118" t="e">
        <f t="shared" si="42"/>
        <v>#N/A</v>
      </c>
      <c r="P112" s="118" t="e">
        <f t="shared" si="42"/>
        <v>#N/A</v>
      </c>
      <c r="Q112" s="119" t="e">
        <f t="shared" si="42"/>
        <v>#N/A</v>
      </c>
      <c r="R112" s="186" t="e">
        <f t="shared" si="42"/>
        <v>#N/A</v>
      </c>
      <c r="T112" s="44"/>
      <c r="V112" s="105" t="e">
        <f>SUM(O112:R112)-R112</f>
        <v>#N/A</v>
      </c>
    </row>
    <row r="113" spans="1:38" x14ac:dyDescent="0.2">
      <c r="A113" s="6"/>
      <c r="B113"/>
      <c r="T113" s="44"/>
    </row>
    <row r="114" spans="1:38" x14ac:dyDescent="0.2">
      <c r="A114" s="6"/>
      <c r="B114"/>
      <c r="C114" s="187"/>
      <c r="D114" s="187"/>
      <c r="E114" s="187"/>
      <c r="F114" s="187" t="e">
        <f>SUM(F89:F96)-F88</f>
        <v>#N/A</v>
      </c>
      <c r="G114" s="187" t="e">
        <f t="shared" ref="G114:R114" si="43">SUM(G89:G99)-G88</f>
        <v>#N/A</v>
      </c>
      <c r="H114" s="187" t="e">
        <f t="shared" si="43"/>
        <v>#N/A</v>
      </c>
      <c r="I114" s="187" t="e">
        <f t="shared" si="43"/>
        <v>#N/A</v>
      </c>
      <c r="J114" s="187" t="e">
        <f t="shared" si="43"/>
        <v>#N/A</v>
      </c>
      <c r="K114" s="187" t="e">
        <f t="shared" si="43"/>
        <v>#N/A</v>
      </c>
      <c r="L114" s="187" t="e">
        <f t="shared" si="43"/>
        <v>#N/A</v>
      </c>
      <c r="M114" s="187" t="e">
        <f t="shared" si="43"/>
        <v>#N/A</v>
      </c>
      <c r="N114" s="187" t="e">
        <f t="shared" si="43"/>
        <v>#N/A</v>
      </c>
      <c r="O114" s="187" t="e">
        <f t="shared" si="43"/>
        <v>#N/A</v>
      </c>
      <c r="P114" s="187" t="e">
        <f t="shared" si="43"/>
        <v>#N/A</v>
      </c>
      <c r="Q114" s="187" t="e">
        <f t="shared" si="43"/>
        <v>#N/A</v>
      </c>
      <c r="R114" s="187" t="e">
        <f t="shared" si="43"/>
        <v>#N/A</v>
      </c>
      <c r="T114" s="44"/>
    </row>
    <row r="115" spans="1:38" x14ac:dyDescent="0.2">
      <c r="C115" s="188"/>
      <c r="D115" s="188"/>
      <c r="E115" s="188"/>
      <c r="F115" s="188"/>
      <c r="G115" s="188"/>
      <c r="H115" s="188"/>
      <c r="I115" s="188"/>
      <c r="J115" s="188"/>
      <c r="K115" s="188"/>
      <c r="L115" s="188"/>
      <c r="M115" s="188"/>
      <c r="N115" s="188"/>
      <c r="O115" s="188"/>
      <c r="P115" s="188"/>
      <c r="Q115" s="188"/>
      <c r="R115" s="188"/>
      <c r="T115" s="44"/>
    </row>
    <row r="120" spans="1:38" x14ac:dyDescent="0.2">
      <c r="B120" s="2" t="s">
        <v>28</v>
      </c>
      <c r="F120" s="2">
        <v>-75182.028081499593</v>
      </c>
      <c r="G120" s="2">
        <v>-307220.60925818095</v>
      </c>
      <c r="H120" s="2">
        <v>-307220.60925818095</v>
      </c>
      <c r="I120" s="2">
        <v>-307220.60925818095</v>
      </c>
      <c r="J120" s="2">
        <v>-307220.60925818095</v>
      </c>
      <c r="K120" s="2">
        <v>-307220.60925818095</v>
      </c>
      <c r="L120" s="2">
        <v>-307220.60925818095</v>
      </c>
      <c r="M120" s="2">
        <v>-307220.60925818095</v>
      </c>
      <c r="N120" s="2">
        <v>-307220.60925818095</v>
      </c>
      <c r="O120" s="2">
        <v>-562418.76541504136</v>
      </c>
      <c r="P120" s="2">
        <v>-93916.786027464332</v>
      </c>
      <c r="T120" s="2">
        <v>0</v>
      </c>
      <c r="V120" s="2">
        <v>-1201769.8473068259</v>
      </c>
      <c r="W120" s="2">
        <v>-1369120.9543524531</v>
      </c>
      <c r="X120" s="2">
        <v>-2570890.801659279</v>
      </c>
      <c r="Y120" s="2">
        <v>-2570890.801659279</v>
      </c>
      <c r="Z120" s="2">
        <v>-2570890.801659279</v>
      </c>
      <c r="AA120" s="2">
        <v>-2570890.801659279</v>
      </c>
      <c r="AB120" s="2">
        <v>-2570890.801659279</v>
      </c>
      <c r="AC120" s="2">
        <v>-2570890.801659279</v>
      </c>
      <c r="AD120" s="2">
        <v>-2570890.801659279</v>
      </c>
      <c r="AE120" s="2">
        <v>-2570890.801659279</v>
      </c>
      <c r="AF120" s="2">
        <v>-2570890.801659279</v>
      </c>
      <c r="AG120" s="2">
        <v>-2570890.801659279</v>
      </c>
      <c r="AH120" s="2">
        <v>-2570890.801659279</v>
      </c>
      <c r="AI120" s="2">
        <v>-2570890.801659279</v>
      </c>
      <c r="AJ120" s="2">
        <v>-2570890.801659279</v>
      </c>
      <c r="AK120" s="2">
        <v>-2570890.801659279</v>
      </c>
      <c r="AL120" s="2">
        <v>-2570890.801659279</v>
      </c>
    </row>
    <row r="121" spans="1:38" x14ac:dyDescent="0.2">
      <c r="B121" s="2">
        <v>0</v>
      </c>
      <c r="F121" s="2">
        <v>-26313.709828524836</v>
      </c>
      <c r="G121" s="2">
        <v>-107527.2132403633</v>
      </c>
      <c r="H121" s="2">
        <v>-107527.2132403633</v>
      </c>
      <c r="I121" s="2">
        <v>-107527.2132403633</v>
      </c>
      <c r="J121" s="2">
        <v>-107527.2132403633</v>
      </c>
      <c r="K121" s="2">
        <v>-107527.2132403633</v>
      </c>
      <c r="L121" s="2">
        <v>-107527.2132403633</v>
      </c>
      <c r="M121" s="2">
        <v>-107527.2132403633</v>
      </c>
      <c r="N121" s="2">
        <v>-107527.2132403633</v>
      </c>
      <c r="O121" s="2">
        <v>-201443.70543719397</v>
      </c>
      <c r="P121" s="2">
        <v>-35823.435930169704</v>
      </c>
      <c r="T121" s="2">
        <v>0</v>
      </c>
      <c r="V121" s="2">
        <v>-379162.25469067413</v>
      </c>
      <c r="W121" s="2">
        <v>-436395.92464071914</v>
      </c>
      <c r="X121" s="2">
        <v>-815558.17933139321</v>
      </c>
      <c r="Y121" s="2">
        <v>-815558.17933139321</v>
      </c>
      <c r="Z121" s="2">
        <v>-815558.17933139321</v>
      </c>
      <c r="AA121" s="2">
        <v>-815558.17933139321</v>
      </c>
      <c r="AB121" s="2">
        <v>-815558.17933139321</v>
      </c>
      <c r="AC121" s="2">
        <v>-815558.17933139321</v>
      </c>
      <c r="AD121" s="2">
        <v>-815558.17933139321</v>
      </c>
      <c r="AE121" s="2">
        <v>-815558.17933139321</v>
      </c>
      <c r="AF121" s="2">
        <v>-815558.17933139321</v>
      </c>
      <c r="AG121" s="2">
        <v>-815558.17933139321</v>
      </c>
      <c r="AH121" s="2">
        <v>-815558.17933139321</v>
      </c>
      <c r="AI121" s="2">
        <v>-815558.17933139321</v>
      </c>
      <c r="AJ121" s="2">
        <v>-815558.17933139321</v>
      </c>
      <c r="AK121" s="2">
        <v>-815558.17933139321</v>
      </c>
      <c r="AL121" s="2">
        <v>-815558.17933139321</v>
      </c>
    </row>
    <row r="122" spans="1:38" x14ac:dyDescent="0.2">
      <c r="B122" s="2">
        <v>0</v>
      </c>
      <c r="F122" s="2">
        <v>-101495.73791002443</v>
      </c>
      <c r="G122" s="2">
        <v>-414747.82249854424</v>
      </c>
      <c r="H122" s="2">
        <v>-414747.82249854424</v>
      </c>
      <c r="I122" s="2">
        <v>-414747.82249854424</v>
      </c>
      <c r="J122" s="2">
        <v>-414747.82249854424</v>
      </c>
      <c r="K122" s="2">
        <v>-414747.82249854424</v>
      </c>
      <c r="L122" s="2">
        <v>-414747.82249854424</v>
      </c>
      <c r="M122" s="2">
        <v>-414747.82249854424</v>
      </c>
      <c r="N122" s="2">
        <v>-414747.82249854424</v>
      </c>
      <c r="O122" s="2">
        <v>-763862.47085223533</v>
      </c>
      <c r="P122" s="2">
        <v>-129740.22195763403</v>
      </c>
      <c r="T122" s="2">
        <v>0</v>
      </c>
      <c r="V122" s="2">
        <v>-1580932.1019975001</v>
      </c>
      <c r="W122" s="2">
        <v>-1805516.8789931722</v>
      </c>
      <c r="X122" s="2">
        <v>-3386448.9809906725</v>
      </c>
      <c r="Y122" s="2">
        <v>-3386448.9809906725</v>
      </c>
      <c r="Z122" s="2">
        <v>-3386448.9809906725</v>
      </c>
      <c r="AA122" s="2">
        <v>-3386448.9809906725</v>
      </c>
      <c r="AB122" s="2">
        <v>-3386448.9809906725</v>
      </c>
      <c r="AC122" s="2">
        <v>-3386448.9809906725</v>
      </c>
      <c r="AD122" s="2">
        <v>-3386448.9809906725</v>
      </c>
      <c r="AE122" s="2">
        <v>-3386448.9809906725</v>
      </c>
      <c r="AF122" s="2">
        <v>-3386448.9809906725</v>
      </c>
      <c r="AG122" s="2">
        <v>-3386448.9809906725</v>
      </c>
      <c r="AH122" s="2">
        <v>-3386448.9809906725</v>
      </c>
      <c r="AI122" s="2">
        <v>-3386448.9809906725</v>
      </c>
      <c r="AJ122" s="2">
        <v>-3386448.9809906725</v>
      </c>
      <c r="AK122" s="2">
        <v>-3386448.9809906725</v>
      </c>
      <c r="AL122" s="2">
        <v>-3386448.9809906725</v>
      </c>
    </row>
    <row r="124" spans="1:38" x14ac:dyDescent="0.2">
      <c r="B124" s="2">
        <v>0</v>
      </c>
      <c r="F124" s="2">
        <v>1351923.9422347471</v>
      </c>
      <c r="G124" s="2">
        <v>4863017.8647588324</v>
      </c>
      <c r="H124" s="2">
        <v>4863017.8647588324</v>
      </c>
      <c r="I124" s="2">
        <v>4863017.8647588324</v>
      </c>
      <c r="J124" s="2">
        <v>4863017.8647588324</v>
      </c>
      <c r="K124" s="2">
        <v>4863017.8647588324</v>
      </c>
      <c r="L124" s="2">
        <v>4863017.8647588324</v>
      </c>
      <c r="M124" s="2">
        <v>4863017.8647588324</v>
      </c>
      <c r="N124" s="2">
        <v>4863017.8647588324</v>
      </c>
      <c r="O124" s="2">
        <v>1401267.9654308299</v>
      </c>
      <c r="P124" s="2">
        <v>314174.3903007849</v>
      </c>
      <c r="T124" s="2">
        <v>0</v>
      </c>
      <c r="V124" s="2">
        <v>7752212.7178905327</v>
      </c>
      <c r="W124" s="2">
        <v>1235123.3168267717</v>
      </c>
      <c r="X124" s="2">
        <v>8987336.0347173046</v>
      </c>
      <c r="Y124" s="2">
        <v>8987336.0347173046</v>
      </c>
      <c r="Z124" s="2">
        <v>8987336.0347173046</v>
      </c>
      <c r="AA124" s="2">
        <v>8987336.0347173046</v>
      </c>
      <c r="AB124" s="2">
        <v>8987336.0347173046</v>
      </c>
      <c r="AC124" s="2">
        <v>8987336.0347173046</v>
      </c>
      <c r="AD124" s="2">
        <v>8987336.0347173046</v>
      </c>
      <c r="AE124" s="2">
        <v>8987336.0347173046</v>
      </c>
      <c r="AF124" s="2">
        <v>8987336.0347173046</v>
      </c>
      <c r="AG124" s="2">
        <v>8987336.0347173046</v>
      </c>
      <c r="AH124" s="2">
        <v>8987336.0347173046</v>
      </c>
      <c r="AI124" s="2">
        <v>8987336.0347173046</v>
      </c>
      <c r="AJ124" s="2">
        <v>8987336.0347173046</v>
      </c>
      <c r="AK124" s="2">
        <v>8987336.0347173046</v>
      </c>
      <c r="AL124" s="2">
        <v>8987336.0347173046</v>
      </c>
    </row>
    <row r="125" spans="1:38" x14ac:dyDescent="0.2">
      <c r="B125" s="2">
        <v>0</v>
      </c>
      <c r="F125" s="2">
        <v>-682683.69840150105</v>
      </c>
      <c r="G125" s="2">
        <v>-2673283.1457012352</v>
      </c>
      <c r="H125" s="2">
        <v>-2673283.1457012352</v>
      </c>
      <c r="I125" s="2">
        <v>-2673283.1457012352</v>
      </c>
      <c r="J125" s="2">
        <v>-2673283.1457012352</v>
      </c>
      <c r="K125" s="2">
        <v>-2673283.1457012352</v>
      </c>
      <c r="L125" s="2">
        <v>-2673283.1457012352</v>
      </c>
      <c r="M125" s="2">
        <v>-2673283.1457012352</v>
      </c>
      <c r="N125" s="2">
        <v>-2673283.1457012352</v>
      </c>
      <c r="O125" s="2">
        <v>-5339673.1680790074</v>
      </c>
      <c r="P125" s="2">
        <v>-489498.40442985873</v>
      </c>
      <c r="T125" s="2">
        <v>1209.488086932814</v>
      </c>
      <c r="V125" s="2">
        <v>-9118015.6783931609</v>
      </c>
      <c r="W125" s="2">
        <v>-7101797.2398747075</v>
      </c>
      <c r="X125" s="2">
        <v>-16219812.918267868</v>
      </c>
      <c r="Y125" s="2">
        <v>-16219812.918267868</v>
      </c>
      <c r="Z125" s="2">
        <v>-16219812.918267868</v>
      </c>
      <c r="AA125" s="2">
        <v>-16219812.918267868</v>
      </c>
      <c r="AB125" s="2">
        <v>-16219812.918267868</v>
      </c>
      <c r="AC125" s="2">
        <v>-16219812.918267868</v>
      </c>
      <c r="AD125" s="2">
        <v>-16219812.918267868</v>
      </c>
      <c r="AE125" s="2">
        <v>-16219812.918267868</v>
      </c>
      <c r="AF125" s="2">
        <v>-16219812.918267868</v>
      </c>
      <c r="AG125" s="2">
        <v>-16219812.918267868</v>
      </c>
      <c r="AH125" s="2">
        <v>-16219812.918267868</v>
      </c>
      <c r="AI125" s="2">
        <v>-16219812.918267868</v>
      </c>
      <c r="AJ125" s="2">
        <v>-16219812.918267868</v>
      </c>
      <c r="AK125" s="2">
        <v>-16219812.918267868</v>
      </c>
      <c r="AL125" s="2">
        <v>-16219812.918267868</v>
      </c>
    </row>
    <row r="126" spans="1:38" x14ac:dyDescent="0.2">
      <c r="B126" s="2">
        <v>0</v>
      </c>
      <c r="F126" s="2">
        <v>669240.24383324606</v>
      </c>
      <c r="G126" s="2">
        <v>2189734.7190575972</v>
      </c>
      <c r="H126" s="2">
        <v>2189734.7190575972</v>
      </c>
      <c r="I126" s="2">
        <v>2189734.7190575972</v>
      </c>
      <c r="J126" s="2">
        <v>2189734.7190575972</v>
      </c>
      <c r="K126" s="2">
        <v>2189734.7190575972</v>
      </c>
      <c r="L126" s="2">
        <v>2189734.7190575972</v>
      </c>
      <c r="M126" s="2">
        <v>2189734.7190575972</v>
      </c>
      <c r="N126" s="2">
        <v>2189734.7190575972</v>
      </c>
      <c r="O126" s="2">
        <v>-3938405.2026481777</v>
      </c>
      <c r="P126" s="2">
        <v>-175324.01412907382</v>
      </c>
      <c r="V126" s="2">
        <v>-1365802.9605026282</v>
      </c>
      <c r="W126" s="2">
        <v>-5866673.9230479356</v>
      </c>
      <c r="X126" s="2">
        <v>-7232476.8835505638</v>
      </c>
      <c r="Y126" s="2">
        <v>-7232476.8835505638</v>
      </c>
      <c r="Z126" s="2">
        <v>-7232476.8835505638</v>
      </c>
      <c r="AA126" s="2">
        <v>-7232476.8835505638</v>
      </c>
      <c r="AB126" s="2">
        <v>-7232476.8835505638</v>
      </c>
      <c r="AC126" s="2">
        <v>-7232476.8835505638</v>
      </c>
      <c r="AD126" s="2">
        <v>-7232476.8835505638</v>
      </c>
      <c r="AE126" s="2">
        <v>-7232476.8835505638</v>
      </c>
      <c r="AF126" s="2">
        <v>-7232476.8835505638</v>
      </c>
      <c r="AG126" s="2">
        <v>-7232476.8835505638</v>
      </c>
      <c r="AH126" s="2">
        <v>-7232476.8835505638</v>
      </c>
      <c r="AI126" s="2">
        <v>-7232476.8835505638</v>
      </c>
      <c r="AJ126" s="2">
        <v>-7232476.8835505638</v>
      </c>
      <c r="AK126" s="2">
        <v>-7232476.8835505638</v>
      </c>
      <c r="AL126" s="2">
        <v>-7232476.8835505638</v>
      </c>
    </row>
    <row r="128" spans="1:38" x14ac:dyDescent="0.2">
      <c r="B128" s="2">
        <v>0</v>
      </c>
      <c r="F128" s="2">
        <v>267802.97523039451</v>
      </c>
      <c r="G128" s="2">
        <v>1022438.9794148036</v>
      </c>
      <c r="H128" s="2">
        <v>1022438.9794148036</v>
      </c>
      <c r="I128" s="2">
        <v>1022438.9794148036</v>
      </c>
      <c r="J128" s="2">
        <v>1022438.9794148036</v>
      </c>
      <c r="K128" s="2">
        <v>1022438.9794148036</v>
      </c>
      <c r="L128" s="2">
        <v>1022438.9794148036</v>
      </c>
      <c r="M128" s="2">
        <v>1022438.9794148036</v>
      </c>
      <c r="N128" s="2">
        <v>1022438.9794148036</v>
      </c>
      <c r="O128" s="2">
        <v>105866.8632023527</v>
      </c>
      <c r="P128" s="2">
        <v>19381.106407804895</v>
      </c>
      <c r="T128" s="2">
        <v>0</v>
      </c>
      <c r="V128" s="2">
        <v>1833890.7320320399</v>
      </c>
      <c r="W128" s="2">
        <v>-373761.16659052874</v>
      </c>
      <c r="X128" s="2">
        <v>1460129.5654415111</v>
      </c>
      <c r="Y128" s="2">
        <v>1460129.5654415111</v>
      </c>
      <c r="Z128" s="2">
        <v>1460129.5654415111</v>
      </c>
      <c r="AA128" s="2">
        <v>1460129.5654415111</v>
      </c>
      <c r="AB128" s="2">
        <v>1460129.5654415111</v>
      </c>
      <c r="AC128" s="2">
        <v>1460129.5654415111</v>
      </c>
      <c r="AD128" s="2">
        <v>1460129.5654415111</v>
      </c>
      <c r="AE128" s="2">
        <v>1460129.5654415111</v>
      </c>
      <c r="AF128" s="2">
        <v>1460129.5654415111</v>
      </c>
      <c r="AG128" s="2">
        <v>1460129.5654415111</v>
      </c>
      <c r="AH128" s="2">
        <v>1460129.5654415111</v>
      </c>
      <c r="AI128" s="2">
        <v>1460129.5654415111</v>
      </c>
      <c r="AJ128" s="2">
        <v>1460129.5654415111</v>
      </c>
      <c r="AK128" s="2">
        <v>1460129.5654415111</v>
      </c>
      <c r="AL128" s="2">
        <v>1460129.5654415111</v>
      </c>
    </row>
    <row r="129" spans="2:38" x14ac:dyDescent="0.2">
      <c r="B129" s="2">
        <v>0</v>
      </c>
      <c r="F129" s="2">
        <v>66389.682962942999</v>
      </c>
      <c r="G129" s="2">
        <v>302423.73059101892</v>
      </c>
      <c r="H129" s="2">
        <v>302423.73059101892</v>
      </c>
      <c r="I129" s="2">
        <v>302423.73059101892</v>
      </c>
      <c r="J129" s="2">
        <v>302423.73059101892</v>
      </c>
      <c r="K129" s="2">
        <v>302423.73059101892</v>
      </c>
      <c r="L129" s="2">
        <v>302423.73059101892</v>
      </c>
      <c r="M129" s="2">
        <v>302423.73059101892</v>
      </c>
      <c r="N129" s="2">
        <v>302423.73059101892</v>
      </c>
      <c r="O129" s="2">
        <v>-87605.43563255429</v>
      </c>
      <c r="P129" s="2">
        <v>-5671.5040531645054</v>
      </c>
      <c r="T129" s="2">
        <v>0</v>
      </c>
      <c r="V129" s="2">
        <v>284364.73077909654</v>
      </c>
      <c r="W129" s="2">
        <v>-321142.92383337591</v>
      </c>
      <c r="X129" s="2">
        <v>-36778.193054279371</v>
      </c>
      <c r="Y129" s="2">
        <v>-36778.193054279371</v>
      </c>
      <c r="Z129" s="2">
        <v>-36778.193054279371</v>
      </c>
      <c r="AA129" s="2">
        <v>-36778.193054279371</v>
      </c>
      <c r="AB129" s="2">
        <v>-36778.193054279371</v>
      </c>
      <c r="AC129" s="2">
        <v>-36778.193054279371</v>
      </c>
      <c r="AD129" s="2">
        <v>-36778.193054279371</v>
      </c>
      <c r="AE129" s="2">
        <v>-36778.193054279371</v>
      </c>
      <c r="AF129" s="2">
        <v>-36778.193054279371</v>
      </c>
      <c r="AG129" s="2">
        <v>-36778.193054279371</v>
      </c>
      <c r="AH129" s="2">
        <v>-36778.193054279371</v>
      </c>
      <c r="AI129" s="2">
        <v>-36778.193054279371</v>
      </c>
      <c r="AJ129" s="2">
        <v>-36778.193054279371</v>
      </c>
      <c r="AK129" s="2">
        <v>-36778.193054279371</v>
      </c>
      <c r="AL129" s="2">
        <v>-36778.193054279371</v>
      </c>
    </row>
    <row r="131" spans="2:38" x14ac:dyDescent="0.2">
      <c r="B131" s="2">
        <v>0</v>
      </c>
      <c r="F131" s="2">
        <v>1003432.9020265836</v>
      </c>
      <c r="G131" s="2">
        <v>3514597.4290634193</v>
      </c>
      <c r="H131" s="2">
        <v>3514597.4290634193</v>
      </c>
      <c r="I131" s="2">
        <v>3514597.4290634193</v>
      </c>
      <c r="J131" s="2">
        <v>3514597.4290634193</v>
      </c>
      <c r="K131" s="2">
        <v>3514597.4290634193</v>
      </c>
      <c r="L131" s="2">
        <v>3514597.4290634193</v>
      </c>
      <c r="M131" s="2">
        <v>3514597.4290634193</v>
      </c>
      <c r="N131" s="2">
        <v>3514597.4290634193</v>
      </c>
      <c r="O131" s="2">
        <v>-3920143.7750783795</v>
      </c>
      <c r="P131" s="2">
        <v>-161614.41177443345</v>
      </c>
      <c r="T131" s="2">
        <v>0</v>
      </c>
      <c r="V131" s="2">
        <v>752452.50230850815</v>
      </c>
      <c r="W131" s="2">
        <v>-6561578.0134718399</v>
      </c>
      <c r="X131" s="2">
        <v>-5809125.5111633316</v>
      </c>
      <c r="Y131" s="2">
        <v>-5809125.5111633316</v>
      </c>
      <c r="Z131" s="2">
        <v>-5809125.5111633316</v>
      </c>
      <c r="AA131" s="2">
        <v>-5809125.5111633316</v>
      </c>
      <c r="AB131" s="2">
        <v>-5809125.5111633316</v>
      </c>
      <c r="AC131" s="2">
        <v>-5809125.5111633316</v>
      </c>
      <c r="AD131" s="2">
        <v>-5809125.5111633316</v>
      </c>
      <c r="AE131" s="2">
        <v>-5809125.5111633316</v>
      </c>
      <c r="AF131" s="2">
        <v>-5809125.5111633316</v>
      </c>
      <c r="AG131" s="2">
        <v>-5809125.5111633316</v>
      </c>
      <c r="AH131" s="2">
        <v>-5809125.5111633316</v>
      </c>
      <c r="AI131" s="2">
        <v>-5809125.5111633316</v>
      </c>
      <c r="AJ131" s="2">
        <v>-5809125.5111633316</v>
      </c>
      <c r="AK131" s="2">
        <v>-5809125.5111633316</v>
      </c>
      <c r="AL131" s="2">
        <v>-5809125.5111633316</v>
      </c>
    </row>
    <row r="133" spans="2:38" x14ac:dyDescent="0.2">
      <c r="B133" s="2">
        <v>0</v>
      </c>
      <c r="F133" s="2">
        <v>-63282.80193715902</v>
      </c>
      <c r="G133" s="2">
        <v>-2678656.7109910385</v>
      </c>
      <c r="H133" s="2">
        <v>-2678656.7109910385</v>
      </c>
      <c r="I133" s="2">
        <v>-2678656.7109910385</v>
      </c>
      <c r="J133" s="2">
        <v>-2678656.7109910385</v>
      </c>
      <c r="K133" s="2">
        <v>-2678656.7109910385</v>
      </c>
      <c r="L133" s="2">
        <v>-2678656.7109910385</v>
      </c>
      <c r="M133" s="2">
        <v>-2678656.7109910385</v>
      </c>
      <c r="N133" s="2">
        <v>-2678656.7109910385</v>
      </c>
      <c r="O133" s="2">
        <v>-2851553.6709138462</v>
      </c>
      <c r="P133" s="2">
        <v>-313572.11989157571</v>
      </c>
      <c r="T133" s="2">
        <v>0</v>
      </c>
      <c r="V133" s="2">
        <v>-5827109.3450113209</v>
      </c>
      <c r="W133" s="2">
        <v>-757512.59986846638</v>
      </c>
      <c r="X133" s="2">
        <v>-6584621.944879787</v>
      </c>
      <c r="Y133" s="2">
        <v>-6584621.944879787</v>
      </c>
      <c r="Z133" s="2">
        <v>-6584621.944879787</v>
      </c>
      <c r="AA133" s="2">
        <v>-6584621.944879787</v>
      </c>
      <c r="AB133" s="2">
        <v>-6584621.944879787</v>
      </c>
      <c r="AC133" s="2">
        <v>-6584621.944879787</v>
      </c>
      <c r="AD133" s="2">
        <v>-6584621.944879787</v>
      </c>
      <c r="AE133" s="2">
        <v>-6584621.944879787</v>
      </c>
      <c r="AF133" s="2">
        <v>-6584621.944879787</v>
      </c>
      <c r="AG133" s="2">
        <v>-6584621.944879787</v>
      </c>
      <c r="AH133" s="2">
        <v>-6584621.944879787</v>
      </c>
      <c r="AI133" s="2">
        <v>-6584621.944879787</v>
      </c>
      <c r="AJ133" s="2">
        <v>-6584621.944879787</v>
      </c>
      <c r="AK133" s="2">
        <v>-6584621.944879787</v>
      </c>
      <c r="AL133" s="2">
        <v>-6584621.944879787</v>
      </c>
    </row>
    <row r="134" spans="2:38" x14ac:dyDescent="0.2">
      <c r="B134" s="2">
        <v>0</v>
      </c>
      <c r="F134" s="2">
        <v>8349.3387874335403</v>
      </c>
      <c r="G134" s="2">
        <v>453044.74633822381</v>
      </c>
      <c r="H134" s="2">
        <v>453044.74633822381</v>
      </c>
      <c r="I134" s="2">
        <v>453044.74633822381</v>
      </c>
      <c r="J134" s="2">
        <v>453044.74633822381</v>
      </c>
      <c r="K134" s="2">
        <v>453044.74633822381</v>
      </c>
      <c r="L134" s="2">
        <v>453044.74633822381</v>
      </c>
      <c r="M134" s="2">
        <v>453044.74633822381</v>
      </c>
      <c r="N134" s="2">
        <v>453044.74633822381</v>
      </c>
      <c r="O134" s="2">
        <v>889662.2981556718</v>
      </c>
      <c r="P134" s="2">
        <v>1189384.1826855673</v>
      </c>
      <c r="T134" s="2">
        <v>0</v>
      </c>
      <c r="V134" s="2">
        <v>2544121.3638933478</v>
      </c>
      <c r="W134" s="2">
        <v>353562.49216984987</v>
      </c>
      <c r="X134" s="2">
        <v>2897683.8560631978</v>
      </c>
      <c r="Y134" s="2">
        <v>2897683.8560631978</v>
      </c>
      <c r="Z134" s="2">
        <v>2897683.8560631978</v>
      </c>
      <c r="AA134" s="2">
        <v>2897683.8560631978</v>
      </c>
      <c r="AB134" s="2">
        <v>2897683.8560631978</v>
      </c>
      <c r="AC134" s="2">
        <v>2897683.8560631978</v>
      </c>
      <c r="AD134" s="2">
        <v>2897683.8560631978</v>
      </c>
      <c r="AE134" s="2">
        <v>2897683.8560631978</v>
      </c>
      <c r="AF134" s="2">
        <v>2897683.8560631978</v>
      </c>
      <c r="AG134" s="2">
        <v>2897683.8560631978</v>
      </c>
      <c r="AH134" s="2">
        <v>2897683.8560631978</v>
      </c>
      <c r="AI134" s="2">
        <v>2897683.8560631978</v>
      </c>
      <c r="AJ134" s="2">
        <v>2897683.8560631978</v>
      </c>
      <c r="AK134" s="2">
        <v>2897683.8560631978</v>
      </c>
      <c r="AL134" s="2">
        <v>2897683.8560631978</v>
      </c>
    </row>
    <row r="135" spans="2:38" x14ac:dyDescent="0.2">
      <c r="B135" s="2">
        <v>0</v>
      </c>
      <c r="F135" s="2">
        <v>-54933.463149725481</v>
      </c>
      <c r="G135" s="2">
        <v>-2225611.964652814</v>
      </c>
      <c r="H135" s="2">
        <v>-2225611.964652814</v>
      </c>
      <c r="I135" s="2">
        <v>-2225611.964652814</v>
      </c>
      <c r="J135" s="2">
        <v>-2225611.964652814</v>
      </c>
      <c r="K135" s="2">
        <v>-2225611.964652814</v>
      </c>
      <c r="L135" s="2">
        <v>-2225611.964652814</v>
      </c>
      <c r="M135" s="2">
        <v>-2225611.964652814</v>
      </c>
      <c r="N135" s="2">
        <v>-2225611.964652814</v>
      </c>
      <c r="O135" s="2">
        <v>-1961891.3727581743</v>
      </c>
      <c r="P135" s="2">
        <v>875812.06279399153</v>
      </c>
      <c r="T135" s="2">
        <v>0</v>
      </c>
      <c r="V135" s="2">
        <v>-3282987.9811179731</v>
      </c>
      <c r="W135" s="2">
        <v>-403950.10769861651</v>
      </c>
      <c r="X135" s="2">
        <v>-3686938.0888165897</v>
      </c>
      <c r="Y135" s="2">
        <v>-3686938.0888165897</v>
      </c>
      <c r="Z135" s="2">
        <v>-3686938.0888165897</v>
      </c>
      <c r="AA135" s="2">
        <v>-3686938.0888165897</v>
      </c>
      <c r="AB135" s="2">
        <v>-3686938.0888165897</v>
      </c>
      <c r="AC135" s="2">
        <v>-3686938.0888165897</v>
      </c>
      <c r="AD135" s="2">
        <v>-3686938.0888165897</v>
      </c>
      <c r="AE135" s="2">
        <v>-3686938.0888165897</v>
      </c>
      <c r="AF135" s="2">
        <v>-3686938.0888165897</v>
      </c>
      <c r="AG135" s="2">
        <v>-3686938.0888165897</v>
      </c>
      <c r="AH135" s="2">
        <v>-3686938.0888165897</v>
      </c>
      <c r="AI135" s="2">
        <v>-3686938.0888165897</v>
      </c>
      <c r="AJ135" s="2">
        <v>-3686938.0888165897</v>
      </c>
      <c r="AK135" s="2">
        <v>-3686938.0888165897</v>
      </c>
      <c r="AL135" s="2">
        <v>-3686938.0888165897</v>
      </c>
    </row>
    <row r="137" spans="2:38" x14ac:dyDescent="0.2">
      <c r="B137" s="2">
        <v>0</v>
      </c>
      <c r="F137" s="2">
        <v>0</v>
      </c>
      <c r="G137" s="2">
        <v>276200.44359160657</v>
      </c>
      <c r="H137" s="2">
        <v>276200.44359160657</v>
      </c>
      <c r="I137" s="2">
        <v>276200.44359160657</v>
      </c>
      <c r="J137" s="2">
        <v>276200.44359160657</v>
      </c>
      <c r="K137" s="2">
        <v>276200.44359160657</v>
      </c>
      <c r="L137" s="2">
        <v>276200.44359160657</v>
      </c>
      <c r="M137" s="2">
        <v>276200.44359160657</v>
      </c>
      <c r="N137" s="2">
        <v>276200.44359160657</v>
      </c>
      <c r="O137" s="2">
        <v>383361.23635099852</v>
      </c>
      <c r="P137" s="2">
        <v>157928.67373815281</v>
      </c>
      <c r="T137" s="2">
        <v>0</v>
      </c>
      <c r="V137" s="2">
        <v>800025.05940003949</v>
      </c>
      <c r="W137" s="2">
        <v>0</v>
      </c>
      <c r="X137" s="2">
        <v>800025.05940003949</v>
      </c>
      <c r="Y137" s="2">
        <v>800025.05940003949</v>
      </c>
      <c r="Z137" s="2">
        <v>800025.05940003949</v>
      </c>
      <c r="AA137" s="2">
        <v>800025.05940003949</v>
      </c>
      <c r="AB137" s="2">
        <v>800025.05940003949</v>
      </c>
      <c r="AC137" s="2">
        <v>800025.05940003949</v>
      </c>
      <c r="AD137" s="2">
        <v>800025.05940003949</v>
      </c>
      <c r="AE137" s="2">
        <v>800025.05940003949</v>
      </c>
      <c r="AF137" s="2">
        <v>800025.05940003949</v>
      </c>
      <c r="AG137" s="2">
        <v>800025.05940003949</v>
      </c>
      <c r="AH137" s="2">
        <v>800025.05940003949</v>
      </c>
      <c r="AI137" s="2">
        <v>800025.05940003949</v>
      </c>
      <c r="AJ137" s="2">
        <v>800025.05940003949</v>
      </c>
      <c r="AK137" s="2">
        <v>800025.05940003949</v>
      </c>
      <c r="AL137" s="2">
        <v>800025.05940003949</v>
      </c>
    </row>
    <row r="138" spans="2:38" x14ac:dyDescent="0.2">
      <c r="B138" s="2">
        <v>0</v>
      </c>
      <c r="F138" s="2">
        <v>37253.139685637798</v>
      </c>
      <c r="G138" s="2">
        <v>1737080.2088623014</v>
      </c>
      <c r="H138" s="2">
        <v>1737080.2088623014</v>
      </c>
      <c r="I138" s="2">
        <v>1737080.2088623014</v>
      </c>
      <c r="J138" s="2">
        <v>1737080.2088623014</v>
      </c>
      <c r="K138" s="2">
        <v>1737080.2088623014</v>
      </c>
      <c r="L138" s="2">
        <v>1737080.2088623014</v>
      </c>
      <c r="M138" s="2">
        <v>1737080.2088623014</v>
      </c>
      <c r="N138" s="2">
        <v>1737080.2088623014</v>
      </c>
      <c r="O138" s="2">
        <v>3412189.0781244119</v>
      </c>
      <c r="P138" s="2">
        <v>4661262.3680506833</v>
      </c>
      <c r="T138" s="2">
        <v>0</v>
      </c>
      <c r="V138" s="2">
        <v>9885607.9717915002</v>
      </c>
      <c r="W138" s="2">
        <v>1544742.7265285905</v>
      </c>
      <c r="X138" s="2">
        <v>11430350.698320091</v>
      </c>
      <c r="Y138" s="2">
        <v>11430350.698320091</v>
      </c>
      <c r="Z138" s="2">
        <v>11430350.698320091</v>
      </c>
      <c r="AA138" s="2">
        <v>11430350.698320091</v>
      </c>
      <c r="AB138" s="2">
        <v>11430350.698320091</v>
      </c>
      <c r="AC138" s="2">
        <v>11430350.698320091</v>
      </c>
      <c r="AD138" s="2">
        <v>11430350.698320091</v>
      </c>
      <c r="AE138" s="2">
        <v>11430350.698320091</v>
      </c>
      <c r="AF138" s="2">
        <v>11430350.698320091</v>
      </c>
      <c r="AG138" s="2">
        <v>11430350.698320091</v>
      </c>
      <c r="AH138" s="2">
        <v>11430350.698320091</v>
      </c>
      <c r="AI138" s="2">
        <v>11430350.698320091</v>
      </c>
      <c r="AJ138" s="2">
        <v>11430350.698320091</v>
      </c>
      <c r="AK138" s="2">
        <v>11430350.698320091</v>
      </c>
      <c r="AL138" s="2">
        <v>11430350.698320091</v>
      </c>
    </row>
    <row r="139" spans="2:38" x14ac:dyDescent="0.2">
      <c r="B139" s="2">
        <v>0</v>
      </c>
      <c r="F139" s="2">
        <v>37253.139685637798</v>
      </c>
      <c r="G139" s="2">
        <v>2013280.652453908</v>
      </c>
      <c r="H139" s="2">
        <v>2013280.652453908</v>
      </c>
      <c r="I139" s="2">
        <v>2013280.652453908</v>
      </c>
      <c r="J139" s="2">
        <v>2013280.652453908</v>
      </c>
      <c r="K139" s="2">
        <v>2013280.652453908</v>
      </c>
      <c r="L139" s="2">
        <v>2013280.652453908</v>
      </c>
      <c r="M139" s="2">
        <v>2013280.652453908</v>
      </c>
      <c r="N139" s="2">
        <v>2013280.652453908</v>
      </c>
      <c r="O139" s="2">
        <v>3795550.3144754106</v>
      </c>
      <c r="P139" s="2">
        <v>4819191.041788836</v>
      </c>
      <c r="T139" s="2">
        <v>0</v>
      </c>
      <c r="V139" s="2">
        <v>10685633.031191539</v>
      </c>
      <c r="W139" s="2">
        <v>1544742.7265285905</v>
      </c>
      <c r="X139" s="2">
        <v>12230375.75772013</v>
      </c>
      <c r="Y139" s="2">
        <v>12230375.75772013</v>
      </c>
      <c r="Z139" s="2">
        <v>12230375.75772013</v>
      </c>
      <c r="AA139" s="2">
        <v>12230375.75772013</v>
      </c>
      <c r="AB139" s="2">
        <v>12230375.75772013</v>
      </c>
      <c r="AC139" s="2">
        <v>12230375.75772013</v>
      </c>
      <c r="AD139" s="2">
        <v>12230375.75772013</v>
      </c>
      <c r="AE139" s="2">
        <v>12230375.75772013</v>
      </c>
      <c r="AF139" s="2">
        <v>12230375.75772013</v>
      </c>
      <c r="AG139" s="2">
        <v>12230375.75772013</v>
      </c>
      <c r="AH139" s="2">
        <v>12230375.75772013</v>
      </c>
      <c r="AI139" s="2">
        <v>12230375.75772013</v>
      </c>
      <c r="AJ139" s="2">
        <v>12230375.75772013</v>
      </c>
      <c r="AK139" s="2">
        <v>12230375.75772013</v>
      </c>
      <c r="AL139" s="2">
        <v>12230375.75772013</v>
      </c>
    </row>
    <row r="141" spans="2:38" x14ac:dyDescent="0.2">
      <c r="B141" s="2">
        <v>0</v>
      </c>
      <c r="F141" s="2">
        <v>-46988.7675509373</v>
      </c>
      <c r="G141" s="2">
        <v>-29859.764104293892</v>
      </c>
      <c r="H141" s="2">
        <v>-29859.764104293892</v>
      </c>
      <c r="I141" s="2">
        <v>-29859.764104293892</v>
      </c>
      <c r="J141" s="2">
        <v>-29859.764104293892</v>
      </c>
      <c r="K141" s="2">
        <v>-29859.764104293892</v>
      </c>
      <c r="L141" s="2">
        <v>-29859.764104293892</v>
      </c>
      <c r="M141" s="2">
        <v>-29859.764104293892</v>
      </c>
      <c r="N141" s="2">
        <v>-29859.764104293892</v>
      </c>
      <c r="O141" s="2">
        <v>0</v>
      </c>
      <c r="P141" s="2">
        <v>-183548.31372737224</v>
      </c>
      <c r="T141" s="2">
        <v>0</v>
      </c>
      <c r="V141" s="2">
        <v>160488.83138948207</v>
      </c>
      <c r="W141" s="2">
        <v>-143827.76331032082</v>
      </c>
      <c r="X141" s="2">
        <v>16661.068079161254</v>
      </c>
      <c r="Y141" s="2">
        <v>16661.068079161254</v>
      </c>
      <c r="Z141" s="2">
        <v>16661.068079161254</v>
      </c>
      <c r="AA141" s="2">
        <v>16661.068079161254</v>
      </c>
      <c r="AB141" s="2">
        <v>16661.068079161254</v>
      </c>
      <c r="AC141" s="2">
        <v>16661.068079161254</v>
      </c>
      <c r="AD141" s="2">
        <v>16661.068079161254</v>
      </c>
      <c r="AE141" s="2">
        <v>16661.068079161254</v>
      </c>
      <c r="AF141" s="2">
        <v>16661.068079161254</v>
      </c>
      <c r="AG141" s="2">
        <v>16661.068079161254</v>
      </c>
      <c r="AH141" s="2">
        <v>16661.068079161254</v>
      </c>
      <c r="AI141" s="2">
        <v>16661.068079161254</v>
      </c>
      <c r="AJ141" s="2">
        <v>16661.068079161254</v>
      </c>
      <c r="AK141" s="2">
        <v>16661.068079161254</v>
      </c>
      <c r="AL141" s="2">
        <v>16661.068079161254</v>
      </c>
    </row>
    <row r="142" spans="2:38" x14ac:dyDescent="0.2">
      <c r="B142" s="2">
        <v>0</v>
      </c>
      <c r="F142" s="2">
        <v>10079.122944935771</v>
      </c>
      <c r="G142" s="2">
        <v>552022.73002873862</v>
      </c>
      <c r="H142" s="2">
        <v>552022.73002873862</v>
      </c>
      <c r="I142" s="2">
        <v>552022.73002873862</v>
      </c>
      <c r="J142" s="2">
        <v>552022.73002873862</v>
      </c>
      <c r="K142" s="2">
        <v>552022.73002873862</v>
      </c>
      <c r="L142" s="2">
        <v>552022.73002873862</v>
      </c>
      <c r="M142" s="2">
        <v>552022.73002873862</v>
      </c>
      <c r="N142" s="2">
        <v>552022.73002873862</v>
      </c>
      <c r="O142" s="2">
        <v>1086810.1514626932</v>
      </c>
      <c r="P142" s="2">
        <v>1418183.9688266618</v>
      </c>
      <c r="T142" s="2">
        <v>0</v>
      </c>
      <c r="V142" s="2">
        <v>3066959.1220527901</v>
      </c>
      <c r="W142" s="2">
        <v>443252.8057480767</v>
      </c>
      <c r="X142" s="2">
        <v>3510211.9278008668</v>
      </c>
      <c r="Y142" s="2">
        <v>3510211.9278008668</v>
      </c>
      <c r="Z142" s="2">
        <v>3510211.9278008668</v>
      </c>
      <c r="AA142" s="2">
        <v>3510211.9278008668</v>
      </c>
      <c r="AB142" s="2">
        <v>3510211.9278008668</v>
      </c>
      <c r="AC142" s="2">
        <v>3510211.9278008668</v>
      </c>
      <c r="AD142" s="2">
        <v>3510211.9278008668</v>
      </c>
      <c r="AE142" s="2">
        <v>3510211.9278008668</v>
      </c>
      <c r="AF142" s="2">
        <v>3510211.9278008668</v>
      </c>
      <c r="AG142" s="2">
        <v>3510211.9278008668</v>
      </c>
      <c r="AH142" s="2">
        <v>3510211.9278008668</v>
      </c>
      <c r="AI142" s="2">
        <v>3510211.9278008668</v>
      </c>
      <c r="AJ142" s="2">
        <v>3510211.9278008668</v>
      </c>
      <c r="AK142" s="2">
        <v>3510211.9278008668</v>
      </c>
      <c r="AL142" s="2">
        <v>3510211.9278008668</v>
      </c>
    </row>
    <row r="143" spans="2:38" x14ac:dyDescent="0.2">
      <c r="B143" s="2">
        <v>0</v>
      </c>
      <c r="F143" s="2">
        <v>-36909.64460600153</v>
      </c>
      <c r="G143" s="2">
        <v>522162.96592444461</v>
      </c>
      <c r="H143" s="2">
        <v>522162.96592444461</v>
      </c>
      <c r="I143" s="2">
        <v>522162.96592444461</v>
      </c>
      <c r="J143" s="2">
        <v>522162.96592444461</v>
      </c>
      <c r="K143" s="2">
        <v>522162.96592444461</v>
      </c>
      <c r="L143" s="2">
        <v>522162.96592444461</v>
      </c>
      <c r="M143" s="2">
        <v>522162.96592444461</v>
      </c>
      <c r="N143" s="2">
        <v>522162.96592444461</v>
      </c>
      <c r="O143" s="2">
        <v>1086810.1514626932</v>
      </c>
      <c r="P143" s="2">
        <v>1234635.6550992895</v>
      </c>
      <c r="T143" s="2">
        <v>0</v>
      </c>
      <c r="V143" s="2">
        <v>3227447.9534422723</v>
      </c>
      <c r="W143" s="2">
        <v>299425.04243775585</v>
      </c>
      <c r="X143" s="2">
        <v>3526872.9958800282</v>
      </c>
      <c r="Y143" s="2">
        <v>3526872.9958800282</v>
      </c>
      <c r="Z143" s="2">
        <v>3526872.9958800282</v>
      </c>
      <c r="AA143" s="2">
        <v>3526872.9958800282</v>
      </c>
      <c r="AB143" s="2">
        <v>3526872.9958800282</v>
      </c>
      <c r="AC143" s="2">
        <v>3526872.9958800282</v>
      </c>
      <c r="AD143" s="2">
        <v>3526872.9958800282</v>
      </c>
      <c r="AE143" s="2">
        <v>3526872.9958800282</v>
      </c>
      <c r="AF143" s="2">
        <v>3526872.9958800282</v>
      </c>
      <c r="AG143" s="2">
        <v>3526872.9958800282</v>
      </c>
      <c r="AH143" s="2">
        <v>3526872.9958800282</v>
      </c>
      <c r="AI143" s="2">
        <v>3526872.9958800282</v>
      </c>
      <c r="AJ143" s="2">
        <v>3526872.9958800282</v>
      </c>
      <c r="AK143" s="2">
        <v>3526872.9958800282</v>
      </c>
      <c r="AL143" s="2">
        <v>3526872.9958800282</v>
      </c>
    </row>
    <row r="145" spans="2:38" x14ac:dyDescent="0.2">
      <c r="B145" s="2">
        <v>0</v>
      </c>
      <c r="F145" s="2">
        <v>564804.98596226622</v>
      </c>
      <c r="G145" s="2">
        <v>2011110.8799626292</v>
      </c>
      <c r="H145" s="2">
        <v>2011110.8799626292</v>
      </c>
      <c r="I145" s="2">
        <v>2011110.8799626292</v>
      </c>
      <c r="J145" s="2">
        <v>2011110.8799626292</v>
      </c>
      <c r="K145" s="2">
        <v>2011110.8799626292</v>
      </c>
      <c r="L145" s="2">
        <v>2011110.8799626292</v>
      </c>
      <c r="M145" s="2">
        <v>2011110.8799626292</v>
      </c>
      <c r="N145" s="2">
        <v>2011110.8799626292</v>
      </c>
      <c r="O145" s="2">
        <v>1232335.3853439011</v>
      </c>
      <c r="P145" s="2">
        <v>-244468.8582023535</v>
      </c>
      <c r="T145" s="2">
        <v>0</v>
      </c>
      <c r="V145" s="2">
        <v>4017342.39605586</v>
      </c>
      <c r="W145" s="2">
        <v>-478965.25955666578</v>
      </c>
      <c r="X145" s="2">
        <v>3538377.1364991944</v>
      </c>
      <c r="Y145" s="2">
        <v>3538377.1364991944</v>
      </c>
      <c r="Z145" s="2">
        <v>3538377.1364991944</v>
      </c>
      <c r="AA145" s="2">
        <v>3538377.1364991944</v>
      </c>
      <c r="AB145" s="2">
        <v>3538377.1364991944</v>
      </c>
      <c r="AC145" s="2">
        <v>3538377.1364991944</v>
      </c>
      <c r="AD145" s="2">
        <v>3538377.1364991944</v>
      </c>
      <c r="AE145" s="2">
        <v>3538377.1364991944</v>
      </c>
      <c r="AF145" s="2">
        <v>3538377.1364991944</v>
      </c>
      <c r="AG145" s="2">
        <v>3538377.1364991944</v>
      </c>
      <c r="AH145" s="2">
        <v>3538377.1364991944</v>
      </c>
      <c r="AI145" s="2">
        <v>3538377.1364991944</v>
      </c>
      <c r="AJ145" s="2">
        <v>3538377.1364991944</v>
      </c>
      <c r="AK145" s="2">
        <v>3538377.1364991944</v>
      </c>
      <c r="AL145" s="2">
        <v>3538377.1364991944</v>
      </c>
    </row>
    <row r="147" spans="2:38" x14ac:dyDescent="0.2">
      <c r="B147" s="2">
        <v>0</v>
      </c>
      <c r="F147" s="2">
        <v>-60679.818905510307</v>
      </c>
      <c r="G147" s="2">
        <v>-201026.61747330448</v>
      </c>
      <c r="H147" s="2">
        <v>-201026.61747330448</v>
      </c>
      <c r="I147" s="2">
        <v>-201026.61747330448</v>
      </c>
      <c r="J147" s="2">
        <v>-201026.61747330448</v>
      </c>
      <c r="K147" s="2">
        <v>-201026.61747330448</v>
      </c>
      <c r="L147" s="2">
        <v>-201026.61747330448</v>
      </c>
      <c r="M147" s="2">
        <v>-201026.61747330448</v>
      </c>
      <c r="N147" s="2">
        <v>-201026.61747330448</v>
      </c>
      <c r="O147" s="2">
        <v>-265193.76418558211</v>
      </c>
      <c r="P147" s="2">
        <v>-20473.398011701334</v>
      </c>
      <c r="T147" s="2">
        <v>0</v>
      </c>
      <c r="V147" s="2">
        <v>-498811.07706390903</v>
      </c>
      <c r="W147" s="2">
        <v>-355507.01386214962</v>
      </c>
      <c r="X147" s="2">
        <v>-854318.09092605859</v>
      </c>
      <c r="Y147" s="2">
        <v>-854318.09092605859</v>
      </c>
      <c r="Z147" s="2">
        <v>-854318.09092605859</v>
      </c>
      <c r="AA147" s="2">
        <v>-854318.09092605859</v>
      </c>
      <c r="AB147" s="2">
        <v>-854318.09092605859</v>
      </c>
      <c r="AC147" s="2">
        <v>-854318.09092605859</v>
      </c>
      <c r="AD147" s="2">
        <v>-854318.09092605859</v>
      </c>
      <c r="AE147" s="2">
        <v>-854318.09092605859</v>
      </c>
      <c r="AF147" s="2">
        <v>-854318.09092605859</v>
      </c>
      <c r="AG147" s="2">
        <v>-854318.09092605859</v>
      </c>
      <c r="AH147" s="2">
        <v>-854318.09092605859</v>
      </c>
      <c r="AI147" s="2">
        <v>-854318.09092605859</v>
      </c>
      <c r="AJ147" s="2">
        <v>-854318.09092605859</v>
      </c>
      <c r="AK147" s="2">
        <v>-854318.09092605859</v>
      </c>
      <c r="AL147" s="2">
        <v>-854318.09092605859</v>
      </c>
    </row>
    <row r="149" spans="2:38" x14ac:dyDescent="0.2">
      <c r="B149" s="2">
        <v>0</v>
      </c>
      <c r="F149" s="2">
        <v>449535.19898666668</v>
      </c>
      <c r="G149" s="2">
        <v>2119915.9162148628</v>
      </c>
      <c r="H149" s="2">
        <v>2119915.9162148628</v>
      </c>
      <c r="I149" s="2">
        <v>2119915.9162148628</v>
      </c>
      <c r="J149" s="2">
        <v>2119915.9162148628</v>
      </c>
      <c r="K149" s="2">
        <v>2119915.9162148628</v>
      </c>
      <c r="L149" s="2">
        <v>2119915.9162148628</v>
      </c>
      <c r="M149" s="2">
        <v>2119915.9162148628</v>
      </c>
      <c r="N149" s="2">
        <v>2119915.9162148628</v>
      </c>
      <c r="O149" s="2">
        <v>3887610.7143382486</v>
      </c>
      <c r="P149" s="2">
        <v>6664696.5034680627</v>
      </c>
      <c r="T149" s="2">
        <v>0</v>
      </c>
      <c r="V149" s="2">
        <v>14148624.322507789</v>
      </c>
      <c r="W149" s="2">
        <v>605745.3878489146</v>
      </c>
      <c r="X149" s="2">
        <v>14754369.710356705</v>
      </c>
      <c r="Y149" s="2">
        <v>14754369.710356705</v>
      </c>
      <c r="Z149" s="2">
        <v>14754369.710356705</v>
      </c>
      <c r="AA149" s="2">
        <v>14754369.710356705</v>
      </c>
      <c r="AB149" s="2">
        <v>14754369.710356705</v>
      </c>
      <c r="AC149" s="2">
        <v>14754369.710356705</v>
      </c>
      <c r="AD149" s="2">
        <v>14754369.710356705</v>
      </c>
      <c r="AE149" s="2">
        <v>14754369.710356705</v>
      </c>
      <c r="AF149" s="2">
        <v>14754369.710356705</v>
      </c>
      <c r="AG149" s="2">
        <v>14754369.710356705</v>
      </c>
      <c r="AH149" s="2">
        <v>14754369.710356705</v>
      </c>
      <c r="AI149" s="2">
        <v>14754369.710356705</v>
      </c>
      <c r="AJ149" s="2">
        <v>14754369.710356705</v>
      </c>
      <c r="AK149" s="2">
        <v>14754369.710356705</v>
      </c>
      <c r="AL149" s="2">
        <v>14754369.710356705</v>
      </c>
    </row>
  </sheetData>
  <phoneticPr fontId="0" type="noConversion"/>
  <pageMargins left="0.5" right="0.37" top="1.25" bottom="0.5" header="0.5" footer="0.5"/>
  <pageSetup scale="60" orientation="landscape" r:id="rId1"/>
  <headerFooter alignWithMargins="0">
    <oddHeader>&amp;C&amp;"Times New Roman,Bold"&amp;12EAST POWER DESK POSITION REPORT
Peak</oddHeader>
  </headerFooter>
  <colBreaks count="1" manualBreakCount="1">
    <brk id="25" max="1048575" man="1"/>
  </colBreaks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autoLine="0" autoPict="0" r:id="rId5">
            <anchor moveWithCells="1">
              <from>
                <xdr:col>2</xdr:col>
                <xdr:colOff>0</xdr:colOff>
                <xdr:row>0</xdr:row>
                <xdr:rowOff>83820</xdr:rowOff>
              </from>
              <to>
                <xdr:col>4</xdr:col>
                <xdr:colOff>434340</xdr:colOff>
                <xdr:row>3</xdr:row>
                <xdr:rowOff>76200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Button 2">
          <controlPr defaultSize="0" print="0" autoFill="0" autoPict="0" macro="[1]!rollprior">
            <anchor moveWithCells="1" sizeWithCells="1">
              <from>
                <xdr:col>13</xdr:col>
                <xdr:colOff>228600</xdr:colOff>
                <xdr:row>1</xdr:row>
                <xdr:rowOff>106680</xdr:rowOff>
              </from>
              <to>
                <xdr:col>14</xdr:col>
                <xdr:colOff>617220</xdr:colOff>
                <xdr:row>3</xdr:row>
                <xdr:rowOff>160020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AK160"/>
  <sheetViews>
    <sheetView zoomScaleNormal="100" zoomScaleSheetLayoutView="75" workbookViewId="0">
      <pane xSplit="2" ySplit="8" topLeftCell="C9" activePane="bottomRight" state="frozenSplit"/>
      <selection activeCell="Q4" sqref="Q4"/>
      <selection pane="topRight" activeCell="Q4" sqref="Q4"/>
      <selection pane="bottomLeft" activeCell="Q4" sqref="Q4"/>
      <selection pane="bottomRight" activeCell="Q4" sqref="Q4"/>
    </sheetView>
  </sheetViews>
  <sheetFormatPr defaultColWidth="9.125" defaultRowHeight="10.199999999999999" x14ac:dyDescent="0.2"/>
  <cols>
    <col min="1" max="1" width="18.375" style="2" customWidth="1"/>
    <col min="2" max="2" width="18.375" style="2" hidden="1" customWidth="1"/>
    <col min="3" max="3" width="13.75" style="2" customWidth="1"/>
    <col min="4" max="4" width="12.125" style="2" customWidth="1"/>
    <col min="5" max="10" width="10.25" style="2" customWidth="1"/>
    <col min="11" max="15" width="10.25" style="2" hidden="1" customWidth="1"/>
    <col min="16" max="18" width="9" style="2" hidden="1" customWidth="1"/>
    <col min="19" max="19" width="8.25" style="2" hidden="1" customWidth="1"/>
    <col min="20" max="20" width="9" style="2" hidden="1" customWidth="1"/>
    <col min="21" max="22" width="8.25" style="2" hidden="1" customWidth="1"/>
    <col min="23" max="23" width="11.875" style="2" hidden="1" customWidth="1"/>
    <col min="24" max="24" width="8.25" style="2" hidden="1" customWidth="1"/>
    <col min="25" max="25" width="8.75" style="2" hidden="1" customWidth="1"/>
    <col min="26" max="30" width="11.125" style="2" hidden="1" customWidth="1"/>
    <col min="31" max="31" width="10.75" style="2" customWidth="1"/>
    <col min="32" max="33" width="10.75" style="2" hidden="1" customWidth="1"/>
    <col min="34" max="16384" width="9.125" style="2"/>
  </cols>
  <sheetData>
    <row r="1" spans="1:37" x14ac:dyDescent="0.2">
      <c r="A1" s="1" t="s">
        <v>0</v>
      </c>
    </row>
    <row r="2" spans="1:37" x14ac:dyDescent="0.2">
      <c r="A2" s="7">
        <f>ReportDate</f>
        <v>37214</v>
      </c>
      <c r="B2" s="10"/>
      <c r="D2" s="189"/>
      <c r="E2" s="190"/>
      <c r="F2" s="191"/>
      <c r="G2" s="191"/>
    </row>
    <row r="3" spans="1:37" x14ac:dyDescent="0.2">
      <c r="A3" s="8"/>
      <c r="B3" s="10"/>
      <c r="D3" s="189"/>
      <c r="E3" s="190"/>
      <c r="F3" s="191"/>
      <c r="G3" s="191"/>
      <c r="H3" s="6"/>
    </row>
    <row r="4" spans="1:37" x14ac:dyDescent="0.2">
      <c r="A4" s="8"/>
      <c r="B4" s="10"/>
      <c r="D4" s="189"/>
      <c r="E4" s="190"/>
      <c r="F4" s="191"/>
      <c r="G4" s="191"/>
    </row>
    <row r="5" spans="1:37" ht="15.6" x14ac:dyDescent="0.3">
      <c r="A5" s="11" t="s">
        <v>140</v>
      </c>
      <c r="B5" s="10"/>
    </row>
    <row r="6" spans="1:37" ht="15.6" x14ac:dyDescent="0.3">
      <c r="A6" s="11">
        <f>ReportDate</f>
        <v>37214</v>
      </c>
    </row>
    <row r="7" spans="1:37" hidden="1" x14ac:dyDescent="0.2">
      <c r="C7" s="192">
        <f>WORKDAY(A2, 1, Holidays)</f>
        <v>37215</v>
      </c>
      <c r="D7" s="192">
        <f t="shared" ref="D7:AD7" si="0">WORKDAY(C7, 1, Holidays)</f>
        <v>37216</v>
      </c>
      <c r="E7" s="192">
        <f t="shared" si="0"/>
        <v>37218</v>
      </c>
      <c r="F7" s="192">
        <f t="shared" si="0"/>
        <v>37221</v>
      </c>
      <c r="G7" s="192">
        <f t="shared" si="0"/>
        <v>37222</v>
      </c>
      <c r="H7" s="192">
        <f t="shared" si="0"/>
        <v>37223</v>
      </c>
      <c r="I7" s="192">
        <f t="shared" si="0"/>
        <v>37224</v>
      </c>
      <c r="J7" s="192">
        <f t="shared" si="0"/>
        <v>37225</v>
      </c>
      <c r="K7" s="192">
        <f t="shared" si="0"/>
        <v>37228</v>
      </c>
      <c r="L7" s="192">
        <f t="shared" si="0"/>
        <v>37229</v>
      </c>
      <c r="M7" s="192">
        <f t="shared" si="0"/>
        <v>37230</v>
      </c>
      <c r="N7" s="192">
        <f t="shared" si="0"/>
        <v>37231</v>
      </c>
      <c r="O7" s="192">
        <f t="shared" si="0"/>
        <v>37232</v>
      </c>
      <c r="P7" s="192">
        <f t="shared" si="0"/>
        <v>37235</v>
      </c>
      <c r="Q7" s="192">
        <f t="shared" si="0"/>
        <v>37236</v>
      </c>
      <c r="R7" s="192">
        <f t="shared" si="0"/>
        <v>37237</v>
      </c>
      <c r="S7" s="192">
        <f t="shared" si="0"/>
        <v>37238</v>
      </c>
      <c r="T7" s="192">
        <f t="shared" si="0"/>
        <v>37239</v>
      </c>
      <c r="U7" s="192">
        <f t="shared" si="0"/>
        <v>37242</v>
      </c>
      <c r="V7" s="192">
        <f t="shared" si="0"/>
        <v>37243</v>
      </c>
      <c r="W7" s="192">
        <f t="shared" si="0"/>
        <v>37244</v>
      </c>
      <c r="X7" s="192">
        <f t="shared" si="0"/>
        <v>37245</v>
      </c>
      <c r="Y7" s="192">
        <f t="shared" si="0"/>
        <v>37246</v>
      </c>
      <c r="Z7" s="192">
        <f t="shared" si="0"/>
        <v>37249</v>
      </c>
      <c r="AA7" s="192">
        <f t="shared" si="0"/>
        <v>37251</v>
      </c>
      <c r="AB7" s="192">
        <f t="shared" si="0"/>
        <v>37252</v>
      </c>
      <c r="AC7" s="192">
        <f t="shared" si="0"/>
        <v>37253</v>
      </c>
      <c r="AD7" s="192">
        <f t="shared" si="0"/>
        <v>37256</v>
      </c>
    </row>
    <row r="8" spans="1:37" ht="27.75" customHeight="1" thickBot="1" x14ac:dyDescent="0.25">
      <c r="A8" s="6"/>
      <c r="B8" s="16"/>
      <c r="C8" s="193">
        <f t="shared" ref="C8:AD8" si="1">C7</f>
        <v>37215</v>
      </c>
      <c r="D8" s="193">
        <f t="shared" si="1"/>
        <v>37216</v>
      </c>
      <c r="E8" s="193">
        <f t="shared" si="1"/>
        <v>37218</v>
      </c>
      <c r="F8" s="194">
        <f t="shared" si="1"/>
        <v>37221</v>
      </c>
      <c r="G8" s="194">
        <f t="shared" si="1"/>
        <v>37222</v>
      </c>
      <c r="H8" s="194">
        <f t="shared" si="1"/>
        <v>37223</v>
      </c>
      <c r="I8" s="193">
        <f t="shared" si="1"/>
        <v>37224</v>
      </c>
      <c r="J8" s="193">
        <f t="shared" si="1"/>
        <v>37225</v>
      </c>
      <c r="K8" s="194">
        <f t="shared" si="1"/>
        <v>37228</v>
      </c>
      <c r="L8" s="193">
        <f t="shared" si="1"/>
        <v>37229</v>
      </c>
      <c r="M8" s="194">
        <f t="shared" si="1"/>
        <v>37230</v>
      </c>
      <c r="N8" s="193">
        <f t="shared" si="1"/>
        <v>37231</v>
      </c>
      <c r="O8" s="193">
        <f t="shared" si="1"/>
        <v>37232</v>
      </c>
      <c r="P8" s="193">
        <f t="shared" si="1"/>
        <v>37235</v>
      </c>
      <c r="Q8" s="193">
        <f t="shared" si="1"/>
        <v>37236</v>
      </c>
      <c r="R8" s="193">
        <f t="shared" si="1"/>
        <v>37237</v>
      </c>
      <c r="S8" s="193">
        <f t="shared" si="1"/>
        <v>37238</v>
      </c>
      <c r="T8" s="193">
        <f t="shared" si="1"/>
        <v>37239</v>
      </c>
      <c r="U8" s="193">
        <f t="shared" si="1"/>
        <v>37242</v>
      </c>
      <c r="V8" s="193">
        <f t="shared" si="1"/>
        <v>37243</v>
      </c>
      <c r="W8" s="194">
        <f t="shared" si="1"/>
        <v>37244</v>
      </c>
      <c r="X8" s="194">
        <f t="shared" si="1"/>
        <v>37245</v>
      </c>
      <c r="Y8" s="194">
        <f t="shared" si="1"/>
        <v>37246</v>
      </c>
      <c r="Z8" s="195">
        <f t="shared" si="1"/>
        <v>37249</v>
      </c>
      <c r="AA8" s="195">
        <f t="shared" si="1"/>
        <v>37251</v>
      </c>
      <c r="AB8" s="195">
        <f t="shared" si="1"/>
        <v>37252</v>
      </c>
      <c r="AC8" s="195">
        <f t="shared" si="1"/>
        <v>37253</v>
      </c>
      <c r="AD8" s="195">
        <f t="shared" si="1"/>
        <v>37256</v>
      </c>
      <c r="AE8" s="196" t="s">
        <v>23</v>
      </c>
      <c r="AF8" s="196" t="s">
        <v>141</v>
      </c>
      <c r="AG8" s="196" t="s">
        <v>25</v>
      </c>
    </row>
    <row r="9" spans="1:37" x14ac:dyDescent="0.2">
      <c r="A9" s="20" t="s">
        <v>27</v>
      </c>
      <c r="B9" s="197" t="s">
        <v>28</v>
      </c>
      <c r="C9" s="198" t="e">
        <f t="array" ref="C9">#N/A</f>
        <v>#N/A</v>
      </c>
      <c r="D9" s="198" t="e">
        <f t="array" ref="D9">#N/A</f>
        <v>#N/A</v>
      </c>
      <c r="E9" s="198" t="e">
        <f t="array" ref="E9">#N/A</f>
        <v>#N/A</v>
      </c>
      <c r="F9" s="198" t="e">
        <f t="array" ref="F9">#N/A</f>
        <v>#N/A</v>
      </c>
      <c r="G9" s="198" t="e">
        <f t="array" ref="G9">#N/A</f>
        <v>#N/A</v>
      </c>
      <c r="H9" s="198" t="e">
        <f t="array" ref="H9">#N/A</f>
        <v>#N/A</v>
      </c>
      <c r="I9" s="198" t="e">
        <f t="array" ref="I9">#N/A</f>
        <v>#N/A</v>
      </c>
      <c r="J9" s="198" t="e">
        <f t="array" ref="J9">#N/A</f>
        <v>#N/A</v>
      </c>
      <c r="K9" s="198" t="e">
        <f t="array" ref="K9">#N/A</f>
        <v>#N/A</v>
      </c>
      <c r="L9" s="198" t="e">
        <f t="array" ref="L9">#N/A</f>
        <v>#N/A</v>
      </c>
      <c r="M9" s="198" t="e">
        <f t="array" ref="M9">#N/A</f>
        <v>#N/A</v>
      </c>
      <c r="N9" s="198" t="e">
        <f t="array" ref="N9">#N/A</f>
        <v>#N/A</v>
      </c>
      <c r="O9" s="198" t="e">
        <f t="array" ref="O9">#N/A</f>
        <v>#N/A</v>
      </c>
      <c r="P9" s="198" t="e">
        <f t="array" ref="P9">#N/A</f>
        <v>#N/A</v>
      </c>
      <c r="Q9" s="198" t="e">
        <f t="array" ref="Q9">#N/A</f>
        <v>#N/A</v>
      </c>
      <c r="R9" s="198" t="e">
        <f t="array" ref="R9">#N/A</f>
        <v>#N/A</v>
      </c>
      <c r="S9" s="198" t="e">
        <f t="array" ref="S9">#N/A</f>
        <v>#N/A</v>
      </c>
      <c r="T9" s="199" t="e">
        <f t="array" ref="T9">#N/A</f>
        <v>#N/A</v>
      </c>
      <c r="U9" s="199" t="e">
        <f t="array" ref="U9">#N/A</f>
        <v>#N/A</v>
      </c>
      <c r="V9" s="198" t="e">
        <f t="array" ref="V9">#N/A</f>
        <v>#N/A</v>
      </c>
      <c r="W9" s="199" t="e">
        <f t="array" ref="W9">#N/A</f>
        <v>#N/A</v>
      </c>
      <c r="X9" s="199" t="e">
        <f t="array" ref="X9">#N/A</f>
        <v>#N/A</v>
      </c>
      <c r="Y9" s="199" t="e">
        <f t="array" ref="Y9">#N/A</f>
        <v>#N/A</v>
      </c>
      <c r="Z9" s="199" t="e">
        <f t="array" ref="Z9">#N/A</f>
        <v>#N/A</v>
      </c>
      <c r="AA9" s="199" t="e">
        <f t="array" ref="AA9">#N/A</f>
        <v>#N/A</v>
      </c>
      <c r="AB9" s="199" t="e">
        <f t="array" ref="AB9">#N/A</f>
        <v>#N/A</v>
      </c>
      <c r="AC9" s="199" t="e">
        <f t="array" ref="AC9">#N/A</f>
        <v>#N/A</v>
      </c>
      <c r="AD9" s="199" t="e">
        <f t="array" ref="AD9">#N/A</f>
        <v>#N/A</v>
      </c>
      <c r="AE9" s="200" t="e">
        <f t="shared" ref="AE9:AE19" si="2">SUM(C9:W9)</f>
        <v>#N/A</v>
      </c>
      <c r="AF9" s="201" t="e">
        <f t="array" ref="AF9">#N/A</f>
        <v>#N/A</v>
      </c>
      <c r="AG9" s="200" t="e">
        <f t="shared" ref="AG9:AG19" si="3">AE9+AF9</f>
        <v>#N/A</v>
      </c>
      <c r="AH9" s="202"/>
      <c r="AI9" s="202"/>
      <c r="AJ9" s="202"/>
      <c r="AK9" s="202"/>
    </row>
    <row r="10" spans="1:37" x14ac:dyDescent="0.2">
      <c r="A10" s="30" t="s">
        <v>29</v>
      </c>
      <c r="B10" s="203" t="s">
        <v>142</v>
      </c>
      <c r="C10" s="204" t="e">
        <f t="array" ref="C10">#N/A</f>
        <v>#N/A</v>
      </c>
      <c r="D10" s="205" t="e">
        <f t="array" ref="D10">#N/A</f>
        <v>#N/A</v>
      </c>
      <c r="E10" s="205" t="e">
        <f t="array" ref="E10">#N/A</f>
        <v>#N/A</v>
      </c>
      <c r="F10" s="205" t="e">
        <f t="array" ref="F10">#N/A</f>
        <v>#N/A</v>
      </c>
      <c r="G10" s="205" t="e">
        <f t="array" ref="G10">#N/A</f>
        <v>#N/A</v>
      </c>
      <c r="H10" s="205" t="e">
        <f t="array" ref="H10">#N/A</f>
        <v>#N/A</v>
      </c>
      <c r="I10" s="205" t="e">
        <f t="array" ref="I10">#N/A</f>
        <v>#N/A</v>
      </c>
      <c r="J10" s="205" t="e">
        <f t="array" ref="J10">#N/A</f>
        <v>#N/A</v>
      </c>
      <c r="K10" s="205" t="e">
        <f t="array" ref="K10">#N/A</f>
        <v>#N/A</v>
      </c>
      <c r="L10" s="205" t="e">
        <f t="array" ref="L10">#N/A</f>
        <v>#N/A</v>
      </c>
      <c r="M10" s="205" t="e">
        <f t="array" ref="M10">#N/A</f>
        <v>#N/A</v>
      </c>
      <c r="N10" s="205" t="e">
        <f t="array" ref="N10">#N/A</f>
        <v>#N/A</v>
      </c>
      <c r="O10" s="205" t="e">
        <f t="array" ref="O10">#N/A</f>
        <v>#N/A</v>
      </c>
      <c r="P10" s="205" t="e">
        <f t="array" ref="P10">#N/A</f>
        <v>#N/A</v>
      </c>
      <c r="Q10" s="205" t="e">
        <f t="array" ref="Q10">#N/A</f>
        <v>#N/A</v>
      </c>
      <c r="R10" s="205" t="e">
        <f t="array" ref="R10">#N/A</f>
        <v>#N/A</v>
      </c>
      <c r="S10" s="205" t="e">
        <f t="array" ref="S10">#N/A</f>
        <v>#N/A</v>
      </c>
      <c r="T10" s="206" t="e">
        <f t="array" ref="T10">#N/A</f>
        <v>#N/A</v>
      </c>
      <c r="U10" s="206" t="e">
        <f t="array" ref="U10">#N/A</f>
        <v>#N/A</v>
      </c>
      <c r="V10" s="205" t="e">
        <f t="array" ref="V10">#N/A</f>
        <v>#N/A</v>
      </c>
      <c r="W10" s="206" t="e">
        <f t="array" ref="W10">#N/A</f>
        <v>#N/A</v>
      </c>
      <c r="X10" s="206" t="e">
        <f t="array" ref="X10">#N/A</f>
        <v>#N/A</v>
      </c>
      <c r="Y10" s="206" t="e">
        <f t="array" ref="Y10">#N/A</f>
        <v>#N/A</v>
      </c>
      <c r="Z10" s="206" t="e">
        <f t="array" ref="Z10">#N/A</f>
        <v>#N/A</v>
      </c>
      <c r="AA10" s="206" t="e">
        <f t="array" ref="AA10">#N/A</f>
        <v>#N/A</v>
      </c>
      <c r="AB10" s="206" t="e">
        <f t="array" ref="AB10">#N/A</f>
        <v>#N/A</v>
      </c>
      <c r="AC10" s="206" t="e">
        <f t="array" ref="AC10">#N/A</f>
        <v>#N/A</v>
      </c>
      <c r="AD10" s="206" t="e">
        <f t="array" ref="AD10">#N/A</f>
        <v>#N/A</v>
      </c>
      <c r="AE10" s="207" t="e">
        <f t="shared" si="2"/>
        <v>#N/A</v>
      </c>
      <c r="AF10" s="208" t="e">
        <f t="array" ref="AF10">#N/A</f>
        <v>#N/A</v>
      </c>
      <c r="AG10" s="207" t="e">
        <f t="shared" si="3"/>
        <v>#N/A</v>
      </c>
      <c r="AH10" s="202"/>
      <c r="AI10" s="202"/>
      <c r="AJ10" s="202"/>
      <c r="AK10" s="202"/>
    </row>
    <row r="11" spans="1:37" x14ac:dyDescent="0.2">
      <c r="A11" s="30" t="s">
        <v>31</v>
      </c>
      <c r="B11" s="209" t="s">
        <v>32</v>
      </c>
      <c r="C11" s="206" t="e">
        <f t="array" ref="C11">#N/A</f>
        <v>#N/A</v>
      </c>
      <c r="D11" s="205" t="e">
        <f t="array" ref="D11">#N/A</f>
        <v>#N/A</v>
      </c>
      <c r="E11" s="205" t="e">
        <f t="array" ref="E11">#N/A</f>
        <v>#N/A</v>
      </c>
      <c r="F11" s="205" t="e">
        <f t="array" ref="F11">#N/A</f>
        <v>#N/A</v>
      </c>
      <c r="G11" s="205" t="e">
        <f t="array" ref="G11">#N/A</f>
        <v>#N/A</v>
      </c>
      <c r="H11" s="205" t="e">
        <f t="array" ref="H11">#N/A</f>
        <v>#N/A</v>
      </c>
      <c r="I11" s="205" t="e">
        <f t="array" ref="I11">#N/A</f>
        <v>#N/A</v>
      </c>
      <c r="J11" s="205" t="e">
        <f t="array" ref="J11">#N/A</f>
        <v>#N/A</v>
      </c>
      <c r="K11" s="205" t="e">
        <f t="array" ref="K11">#N/A</f>
        <v>#N/A</v>
      </c>
      <c r="L11" s="205" t="e">
        <f t="array" ref="L11">#N/A</f>
        <v>#N/A</v>
      </c>
      <c r="M11" s="205" t="e">
        <f t="array" ref="M11">#N/A</f>
        <v>#N/A</v>
      </c>
      <c r="N11" s="205" t="e">
        <f t="array" ref="N11">#N/A</f>
        <v>#N/A</v>
      </c>
      <c r="O11" s="205" t="e">
        <f t="array" ref="O11">#N/A</f>
        <v>#N/A</v>
      </c>
      <c r="P11" s="205" t="e">
        <f t="array" ref="P11">#N/A</f>
        <v>#N/A</v>
      </c>
      <c r="Q11" s="205" t="e">
        <f t="array" ref="Q11">#N/A</f>
        <v>#N/A</v>
      </c>
      <c r="R11" s="205" t="e">
        <f t="array" ref="R11">#N/A</f>
        <v>#N/A</v>
      </c>
      <c r="S11" s="205" t="e">
        <f t="array" ref="S11">#N/A</f>
        <v>#N/A</v>
      </c>
      <c r="T11" s="206" t="e">
        <f t="array" ref="T11">#N/A</f>
        <v>#N/A</v>
      </c>
      <c r="U11" s="206" t="e">
        <f t="array" ref="U11">#N/A</f>
        <v>#N/A</v>
      </c>
      <c r="V11" s="205" t="e">
        <f t="array" ref="V11">#N/A</f>
        <v>#N/A</v>
      </c>
      <c r="W11" s="206" t="e">
        <f t="array" ref="W11">#N/A</f>
        <v>#N/A</v>
      </c>
      <c r="X11" s="206" t="e">
        <f t="array" ref="X11">#N/A</f>
        <v>#N/A</v>
      </c>
      <c r="Y11" s="206" t="e">
        <f t="array" ref="Y11">#N/A</f>
        <v>#N/A</v>
      </c>
      <c r="Z11" s="206" t="e">
        <f t="array" ref="Z11">#N/A</f>
        <v>#N/A</v>
      </c>
      <c r="AA11" s="206" t="e">
        <f t="array" ref="AA11">#N/A</f>
        <v>#N/A</v>
      </c>
      <c r="AB11" s="206" t="e">
        <f t="array" ref="AB11">#N/A</f>
        <v>#N/A</v>
      </c>
      <c r="AC11" s="206" t="e">
        <f t="array" ref="AC11">#N/A</f>
        <v>#N/A</v>
      </c>
      <c r="AD11" s="206" t="e">
        <f t="array" ref="AD11">#N/A</f>
        <v>#N/A</v>
      </c>
      <c r="AE11" s="207" t="e">
        <f t="shared" si="2"/>
        <v>#N/A</v>
      </c>
      <c r="AF11" s="208" t="e">
        <f t="array" ref="AF11">#N/A</f>
        <v>#N/A</v>
      </c>
      <c r="AG11" s="207" t="e">
        <f t="shared" si="3"/>
        <v>#N/A</v>
      </c>
      <c r="AH11" s="202"/>
      <c r="AI11" s="202"/>
      <c r="AJ11" s="202"/>
      <c r="AK11" s="202"/>
    </row>
    <row r="12" spans="1:37" x14ac:dyDescent="0.2">
      <c r="A12" s="30" t="s">
        <v>33</v>
      </c>
      <c r="B12" s="203" t="s">
        <v>33</v>
      </c>
      <c r="C12" s="204" t="e">
        <f t="array" ref="C12">#N/A</f>
        <v>#N/A</v>
      </c>
      <c r="D12" s="205" t="e">
        <f t="array" ref="D12">#N/A</f>
        <v>#N/A</v>
      </c>
      <c r="E12" s="205" t="e">
        <f t="array" ref="E12">#N/A</f>
        <v>#N/A</v>
      </c>
      <c r="F12" s="205" t="e">
        <f t="array" ref="F12">#N/A</f>
        <v>#N/A</v>
      </c>
      <c r="G12" s="205" t="e">
        <f t="array" ref="G12">#N/A</f>
        <v>#N/A</v>
      </c>
      <c r="H12" s="205" t="e">
        <f t="array" ref="H12">#N/A</f>
        <v>#N/A</v>
      </c>
      <c r="I12" s="205" t="e">
        <f t="array" ref="I12">#N/A</f>
        <v>#N/A</v>
      </c>
      <c r="J12" s="205" t="e">
        <f t="array" ref="J12">#N/A</f>
        <v>#N/A</v>
      </c>
      <c r="K12" s="205" t="e">
        <f t="array" ref="K12">#N/A</f>
        <v>#N/A</v>
      </c>
      <c r="L12" s="205" t="e">
        <f t="array" ref="L12">#N/A</f>
        <v>#N/A</v>
      </c>
      <c r="M12" s="205" t="e">
        <f t="array" ref="M12">#N/A</f>
        <v>#N/A</v>
      </c>
      <c r="N12" s="205" t="e">
        <f t="array" ref="N12">#N/A</f>
        <v>#N/A</v>
      </c>
      <c r="O12" s="205" t="e">
        <f t="array" ref="O12">#N/A</f>
        <v>#N/A</v>
      </c>
      <c r="P12" s="205" t="e">
        <f t="array" ref="P12">#N/A</f>
        <v>#N/A</v>
      </c>
      <c r="Q12" s="205" t="e">
        <f t="array" ref="Q12">#N/A</f>
        <v>#N/A</v>
      </c>
      <c r="R12" s="205" t="e">
        <f t="array" ref="R12">#N/A</f>
        <v>#N/A</v>
      </c>
      <c r="S12" s="205" t="e">
        <f t="array" ref="S12">#N/A</f>
        <v>#N/A</v>
      </c>
      <c r="T12" s="206" t="e">
        <f t="array" ref="T12">#N/A</f>
        <v>#N/A</v>
      </c>
      <c r="U12" s="206" t="e">
        <f t="array" ref="U12">#N/A</f>
        <v>#N/A</v>
      </c>
      <c r="V12" s="205" t="e">
        <f t="array" ref="V12">#N/A</f>
        <v>#N/A</v>
      </c>
      <c r="W12" s="206" t="e">
        <f t="array" ref="W12">#N/A</f>
        <v>#N/A</v>
      </c>
      <c r="X12" s="206" t="e">
        <f t="array" ref="X12">#N/A</f>
        <v>#N/A</v>
      </c>
      <c r="Y12" s="206" t="e">
        <f t="array" ref="Y12">#N/A</f>
        <v>#N/A</v>
      </c>
      <c r="Z12" s="206" t="e">
        <f t="array" ref="Z12">#N/A</f>
        <v>#N/A</v>
      </c>
      <c r="AA12" s="206" t="e">
        <f t="array" ref="AA12">#N/A</f>
        <v>#N/A</v>
      </c>
      <c r="AB12" s="206" t="e">
        <f t="array" ref="AB12">#N/A</f>
        <v>#N/A</v>
      </c>
      <c r="AC12" s="206" t="e">
        <f t="array" ref="AC12">#N/A</f>
        <v>#N/A</v>
      </c>
      <c r="AD12" s="206" t="e">
        <f t="array" ref="AD12">#N/A</f>
        <v>#N/A</v>
      </c>
      <c r="AE12" s="207" t="e">
        <f t="shared" si="2"/>
        <v>#N/A</v>
      </c>
      <c r="AF12" s="208" t="e">
        <f t="array" ref="AF12">#N/A</f>
        <v>#N/A</v>
      </c>
      <c r="AG12" s="207" t="e">
        <f t="shared" si="3"/>
        <v>#N/A</v>
      </c>
      <c r="AH12" s="202"/>
      <c r="AI12" s="202"/>
      <c r="AJ12" s="202"/>
      <c r="AK12" s="202"/>
    </row>
    <row r="13" spans="1:37" s="102" customFormat="1" x14ac:dyDescent="0.2">
      <c r="A13" s="30" t="s">
        <v>34</v>
      </c>
      <c r="B13" s="31" t="s">
        <v>35</v>
      </c>
      <c r="C13" s="204" t="e">
        <f t="array" ref="C13">#N/A</f>
        <v>#N/A</v>
      </c>
      <c r="D13" s="205" t="e">
        <f t="array" ref="D13">#N/A</f>
        <v>#N/A</v>
      </c>
      <c r="E13" s="205" t="e">
        <f t="array" ref="E13">#N/A</f>
        <v>#N/A</v>
      </c>
      <c r="F13" s="205" t="e">
        <f t="array" ref="F13">#N/A</f>
        <v>#N/A</v>
      </c>
      <c r="G13" s="205" t="e">
        <f t="array" ref="G13">#N/A</f>
        <v>#N/A</v>
      </c>
      <c r="H13" s="205" t="e">
        <f t="array" ref="H13">#N/A</f>
        <v>#N/A</v>
      </c>
      <c r="I13" s="205" t="e">
        <f t="array" ref="I13">#N/A</f>
        <v>#N/A</v>
      </c>
      <c r="J13" s="205" t="e">
        <f t="array" ref="J13">#N/A</f>
        <v>#N/A</v>
      </c>
      <c r="K13" s="205" t="e">
        <f t="array" ref="K13">#N/A</f>
        <v>#N/A</v>
      </c>
      <c r="L13" s="205" t="e">
        <f t="array" ref="L13">#N/A</f>
        <v>#N/A</v>
      </c>
      <c r="M13" s="205" t="e">
        <f t="array" ref="M13">#N/A</f>
        <v>#N/A</v>
      </c>
      <c r="N13" s="205" t="e">
        <f t="array" ref="N13">#N/A</f>
        <v>#N/A</v>
      </c>
      <c r="O13" s="205" t="e">
        <f t="array" ref="O13">#N/A</f>
        <v>#N/A</v>
      </c>
      <c r="P13" s="205" t="e">
        <f t="array" ref="P13">#N/A</f>
        <v>#N/A</v>
      </c>
      <c r="Q13" s="205" t="e">
        <f t="array" ref="Q13">#N/A</f>
        <v>#N/A</v>
      </c>
      <c r="R13" s="205" t="e">
        <f t="array" ref="R13">#N/A</f>
        <v>#N/A</v>
      </c>
      <c r="S13" s="205" t="e">
        <f t="array" ref="S13">#N/A</f>
        <v>#N/A</v>
      </c>
      <c r="T13" s="206" t="e">
        <f t="array" ref="T13">#N/A</f>
        <v>#N/A</v>
      </c>
      <c r="U13" s="206" t="e">
        <f t="array" ref="U13">#N/A</f>
        <v>#N/A</v>
      </c>
      <c r="V13" s="205" t="e">
        <f t="array" ref="V13">#N/A</f>
        <v>#N/A</v>
      </c>
      <c r="W13" s="206" t="e">
        <f t="array" ref="W13">#N/A</f>
        <v>#N/A</v>
      </c>
      <c r="X13" s="206" t="e">
        <f t="array" ref="X13">#N/A</f>
        <v>#N/A</v>
      </c>
      <c r="Y13" s="206" t="e">
        <f t="array" ref="Y13">#N/A</f>
        <v>#N/A</v>
      </c>
      <c r="Z13" s="206" t="e">
        <f t="array" ref="Z13">#N/A</f>
        <v>#N/A</v>
      </c>
      <c r="AA13" s="206" t="e">
        <f t="array" ref="AA13">#N/A</f>
        <v>#N/A</v>
      </c>
      <c r="AB13" s="206" t="e">
        <f t="array" ref="AB13">#N/A</f>
        <v>#N/A</v>
      </c>
      <c r="AC13" s="206" t="e">
        <f t="array" ref="AC13">#N/A</f>
        <v>#N/A</v>
      </c>
      <c r="AD13" s="206" t="e">
        <f t="array" ref="AD13">#N/A</f>
        <v>#N/A</v>
      </c>
      <c r="AE13" s="207" t="e">
        <f t="shared" si="2"/>
        <v>#N/A</v>
      </c>
      <c r="AF13" s="208" t="e">
        <f t="array" ref="AF13">#N/A</f>
        <v>#N/A</v>
      </c>
      <c r="AG13" s="207" t="e">
        <f t="shared" si="3"/>
        <v>#N/A</v>
      </c>
      <c r="AH13" s="210"/>
      <c r="AI13" s="210"/>
      <c r="AJ13" s="210"/>
      <c r="AK13" s="210"/>
    </row>
    <row r="14" spans="1:37" ht="10.8" thickBot="1" x14ac:dyDescent="0.25">
      <c r="A14" s="211" t="s">
        <v>36</v>
      </c>
      <c r="B14" s="212" t="s">
        <v>36</v>
      </c>
      <c r="C14" s="204" t="e">
        <f t="array" ref="C14">#N/A</f>
        <v>#N/A</v>
      </c>
      <c r="D14" s="205" t="e">
        <f t="array" ref="D14">#N/A</f>
        <v>#N/A</v>
      </c>
      <c r="E14" s="205" t="e">
        <f t="array" ref="E14">#N/A</f>
        <v>#N/A</v>
      </c>
      <c r="F14" s="205" t="e">
        <f t="array" ref="F14">#N/A</f>
        <v>#N/A</v>
      </c>
      <c r="G14" s="205" t="e">
        <f t="array" ref="G14">#N/A</f>
        <v>#N/A</v>
      </c>
      <c r="H14" s="205" t="e">
        <f t="array" ref="H14">#N/A</f>
        <v>#N/A</v>
      </c>
      <c r="I14" s="205" t="e">
        <f t="array" ref="I14">#N/A</f>
        <v>#N/A</v>
      </c>
      <c r="J14" s="205" t="e">
        <f t="array" ref="J14">#N/A</f>
        <v>#N/A</v>
      </c>
      <c r="K14" s="205" t="e">
        <f t="array" ref="K14">#N/A</f>
        <v>#N/A</v>
      </c>
      <c r="L14" s="205" t="e">
        <f t="array" ref="L14">#N/A</f>
        <v>#N/A</v>
      </c>
      <c r="M14" s="205" t="e">
        <f t="array" ref="M14">#N/A</f>
        <v>#N/A</v>
      </c>
      <c r="N14" s="205" t="e">
        <f t="array" ref="N14">#N/A</f>
        <v>#N/A</v>
      </c>
      <c r="O14" s="205" t="e">
        <f t="array" ref="O14">#N/A</f>
        <v>#N/A</v>
      </c>
      <c r="P14" s="205" t="e">
        <f t="array" ref="P14">#N/A</f>
        <v>#N/A</v>
      </c>
      <c r="Q14" s="205" t="e">
        <f t="array" ref="Q14">#N/A</f>
        <v>#N/A</v>
      </c>
      <c r="R14" s="205" t="e">
        <f t="array" ref="R14">#N/A</f>
        <v>#N/A</v>
      </c>
      <c r="S14" s="205" t="e">
        <f t="array" ref="S14">#N/A</f>
        <v>#N/A</v>
      </c>
      <c r="T14" s="206" t="e">
        <f t="array" ref="T14">#N/A</f>
        <v>#N/A</v>
      </c>
      <c r="U14" s="206" t="e">
        <f t="array" ref="U14">#N/A</f>
        <v>#N/A</v>
      </c>
      <c r="V14" s="205" t="e">
        <f t="array" ref="V14">#N/A</f>
        <v>#N/A</v>
      </c>
      <c r="W14" s="206" t="e">
        <f t="array" ref="W14">#N/A</f>
        <v>#N/A</v>
      </c>
      <c r="X14" s="206" t="e">
        <f t="array" ref="X14">#N/A</f>
        <v>#N/A</v>
      </c>
      <c r="Y14" s="206" t="e">
        <f t="array" ref="Y14">#N/A</f>
        <v>#N/A</v>
      </c>
      <c r="Z14" s="206" t="e">
        <f t="array" ref="Z14">#N/A</f>
        <v>#N/A</v>
      </c>
      <c r="AA14" s="206" t="e">
        <f t="array" ref="AA14">#N/A</f>
        <v>#N/A</v>
      </c>
      <c r="AB14" s="206" t="e">
        <f t="array" ref="AB14">#N/A</f>
        <v>#N/A</v>
      </c>
      <c r="AC14" s="206" t="e">
        <f t="array" ref="AC14">#N/A</f>
        <v>#N/A</v>
      </c>
      <c r="AD14" s="206" t="e">
        <f t="array" ref="AD14">#N/A</f>
        <v>#N/A</v>
      </c>
      <c r="AE14" s="207" t="e">
        <f t="shared" si="2"/>
        <v>#N/A</v>
      </c>
      <c r="AF14" s="208" t="e">
        <f t="array" ref="AF14">#N/A</f>
        <v>#N/A</v>
      </c>
      <c r="AG14" s="207" t="e">
        <f t="shared" si="3"/>
        <v>#N/A</v>
      </c>
      <c r="AH14" s="202"/>
      <c r="AI14" s="202"/>
      <c r="AJ14" s="202"/>
      <c r="AK14" s="202"/>
    </row>
    <row r="15" spans="1:37" x14ac:dyDescent="0.2">
      <c r="A15" s="20" t="s">
        <v>37</v>
      </c>
      <c r="B15" s="31" t="s">
        <v>38</v>
      </c>
      <c r="C15" s="213" t="e">
        <f t="array" ref="C15">#N/A</f>
        <v>#N/A</v>
      </c>
      <c r="D15" s="198" t="e">
        <f t="array" ref="D15">#N/A</f>
        <v>#N/A</v>
      </c>
      <c r="E15" s="198" t="e">
        <f t="array" ref="E15">#N/A</f>
        <v>#N/A</v>
      </c>
      <c r="F15" s="198" t="e">
        <f t="array" ref="F15">#N/A</f>
        <v>#N/A</v>
      </c>
      <c r="G15" s="198" t="e">
        <f t="array" ref="G15">#N/A</f>
        <v>#N/A</v>
      </c>
      <c r="H15" s="198" t="e">
        <f t="array" ref="H15">#N/A</f>
        <v>#N/A</v>
      </c>
      <c r="I15" s="198" t="e">
        <f t="array" ref="I15">#N/A</f>
        <v>#N/A</v>
      </c>
      <c r="J15" s="198" t="e">
        <f t="array" ref="J15">#N/A</f>
        <v>#N/A</v>
      </c>
      <c r="K15" s="198" t="e">
        <f t="array" ref="K15">#N/A</f>
        <v>#N/A</v>
      </c>
      <c r="L15" s="198" t="e">
        <f t="array" ref="L15">#N/A</f>
        <v>#N/A</v>
      </c>
      <c r="M15" s="198" t="e">
        <f t="array" ref="M15">#N/A</f>
        <v>#N/A</v>
      </c>
      <c r="N15" s="198" t="e">
        <f t="array" ref="N15">#N/A</f>
        <v>#N/A</v>
      </c>
      <c r="O15" s="198" t="e">
        <f t="array" ref="O15">#N/A</f>
        <v>#N/A</v>
      </c>
      <c r="P15" s="198" t="e">
        <f t="array" ref="P15">#N/A</f>
        <v>#N/A</v>
      </c>
      <c r="Q15" s="198" t="e">
        <f t="array" ref="Q15">#N/A</f>
        <v>#N/A</v>
      </c>
      <c r="R15" s="198" t="e">
        <f t="array" ref="R15">#N/A</f>
        <v>#N/A</v>
      </c>
      <c r="S15" s="198" t="e">
        <f t="array" ref="S15">#N/A</f>
        <v>#N/A</v>
      </c>
      <c r="T15" s="199" t="e">
        <f t="array" ref="T15">#N/A</f>
        <v>#N/A</v>
      </c>
      <c r="U15" s="199" t="e">
        <f t="array" ref="U15">#N/A</f>
        <v>#N/A</v>
      </c>
      <c r="V15" s="198" t="e">
        <f t="array" ref="V15">#N/A</f>
        <v>#N/A</v>
      </c>
      <c r="W15" s="199" t="e">
        <f t="array" ref="W15">#N/A</f>
        <v>#N/A</v>
      </c>
      <c r="X15" s="199" t="e">
        <f t="array" ref="X15">#N/A</f>
        <v>#N/A</v>
      </c>
      <c r="Y15" s="199" t="e">
        <f t="array" ref="Y15">#N/A</f>
        <v>#N/A</v>
      </c>
      <c r="Z15" s="199" t="e">
        <f t="array" ref="Z15">#N/A</f>
        <v>#N/A</v>
      </c>
      <c r="AA15" s="199" t="e">
        <f t="array" ref="AA15">#N/A</f>
        <v>#N/A</v>
      </c>
      <c r="AB15" s="199" t="e">
        <f t="array" ref="AB15">#N/A</f>
        <v>#N/A</v>
      </c>
      <c r="AC15" s="199" t="e">
        <f t="array" ref="AC15">#N/A</f>
        <v>#N/A</v>
      </c>
      <c r="AD15" s="199" t="e">
        <f t="array" ref="AD15">#N/A</f>
        <v>#N/A</v>
      </c>
      <c r="AE15" s="200" t="e">
        <f t="shared" si="2"/>
        <v>#N/A</v>
      </c>
      <c r="AF15" s="201" t="e">
        <f t="array" ref="AF15">#N/A</f>
        <v>#N/A</v>
      </c>
      <c r="AG15" s="200" t="e">
        <f t="shared" si="3"/>
        <v>#N/A</v>
      </c>
      <c r="AH15" s="202"/>
      <c r="AI15" s="202"/>
      <c r="AJ15" s="202"/>
      <c r="AK15" s="202"/>
    </row>
    <row r="16" spans="1:37" x14ac:dyDescent="0.2">
      <c r="A16" s="30" t="s">
        <v>39</v>
      </c>
      <c r="B16" s="31" t="s">
        <v>40</v>
      </c>
      <c r="C16" s="204" t="e">
        <f t="array" ref="C16">#N/A</f>
        <v>#N/A</v>
      </c>
      <c r="D16" s="205" t="e">
        <f t="array" ref="D16">#N/A</f>
        <v>#N/A</v>
      </c>
      <c r="E16" s="205" t="e">
        <f t="array" ref="E16">#N/A</f>
        <v>#N/A</v>
      </c>
      <c r="F16" s="205" t="e">
        <f t="array" ref="F16">#N/A</f>
        <v>#N/A</v>
      </c>
      <c r="G16" s="205" t="e">
        <f t="array" ref="G16">#N/A</f>
        <v>#N/A</v>
      </c>
      <c r="H16" s="205" t="e">
        <f t="array" ref="H16">#N/A</f>
        <v>#N/A</v>
      </c>
      <c r="I16" s="205" t="e">
        <f t="array" ref="I16">#N/A</f>
        <v>#N/A</v>
      </c>
      <c r="J16" s="205" t="e">
        <f t="array" ref="J16">#N/A</f>
        <v>#N/A</v>
      </c>
      <c r="K16" s="205" t="e">
        <f t="array" ref="K16">#N/A</f>
        <v>#N/A</v>
      </c>
      <c r="L16" s="205" t="e">
        <f t="array" ref="L16">#N/A</f>
        <v>#N/A</v>
      </c>
      <c r="M16" s="205" t="e">
        <f t="array" ref="M16">#N/A</f>
        <v>#N/A</v>
      </c>
      <c r="N16" s="205" t="e">
        <f t="array" ref="N16">#N/A</f>
        <v>#N/A</v>
      </c>
      <c r="O16" s="205" t="e">
        <f t="array" ref="O16">#N/A</f>
        <v>#N/A</v>
      </c>
      <c r="P16" s="205" t="e">
        <f t="array" ref="P16">#N/A</f>
        <v>#N/A</v>
      </c>
      <c r="Q16" s="205" t="e">
        <f t="array" ref="Q16">#N/A</f>
        <v>#N/A</v>
      </c>
      <c r="R16" s="205" t="e">
        <f t="array" ref="R16">#N/A</f>
        <v>#N/A</v>
      </c>
      <c r="S16" s="205" t="e">
        <f t="array" ref="S16">#N/A</f>
        <v>#N/A</v>
      </c>
      <c r="T16" s="206" t="e">
        <f t="array" ref="T16">#N/A</f>
        <v>#N/A</v>
      </c>
      <c r="U16" s="206" t="e">
        <f t="array" ref="U16">#N/A</f>
        <v>#N/A</v>
      </c>
      <c r="V16" s="205" t="e">
        <f t="array" ref="V16">#N/A</f>
        <v>#N/A</v>
      </c>
      <c r="W16" s="206" t="e">
        <f t="array" ref="W16">#N/A</f>
        <v>#N/A</v>
      </c>
      <c r="X16" s="206" t="e">
        <f t="array" ref="X16">#N/A</f>
        <v>#N/A</v>
      </c>
      <c r="Y16" s="206" t="e">
        <f t="array" ref="Y16">#N/A</f>
        <v>#N/A</v>
      </c>
      <c r="Z16" s="206" t="e">
        <f t="array" ref="Z16">#N/A</f>
        <v>#N/A</v>
      </c>
      <c r="AA16" s="206" t="e">
        <f t="array" ref="AA16">#N/A</f>
        <v>#N/A</v>
      </c>
      <c r="AB16" s="206" t="e">
        <f t="array" ref="AB16">#N/A</f>
        <v>#N/A</v>
      </c>
      <c r="AC16" s="206" t="e">
        <f t="array" ref="AC16">#N/A</f>
        <v>#N/A</v>
      </c>
      <c r="AD16" s="206" t="e">
        <f t="array" ref="AD16">#N/A</f>
        <v>#N/A</v>
      </c>
      <c r="AE16" s="207" t="e">
        <f t="shared" si="2"/>
        <v>#N/A</v>
      </c>
      <c r="AF16" s="208" t="e">
        <f t="array" ref="AF16">#N/A</f>
        <v>#N/A</v>
      </c>
      <c r="AG16" s="207" t="e">
        <f t="shared" si="3"/>
        <v>#N/A</v>
      </c>
      <c r="AH16" s="202"/>
      <c r="AI16" s="202"/>
      <c r="AJ16" s="202"/>
      <c r="AK16" s="202"/>
    </row>
    <row r="17" spans="1:37" x14ac:dyDescent="0.2">
      <c r="A17" s="30" t="s">
        <v>41</v>
      </c>
      <c r="B17" s="31" t="s">
        <v>42</v>
      </c>
      <c r="C17" s="204" t="e">
        <f t="array" ref="C17">#N/A</f>
        <v>#N/A</v>
      </c>
      <c r="D17" s="205" t="e">
        <f t="array" ref="D17">#N/A</f>
        <v>#N/A</v>
      </c>
      <c r="E17" s="205" t="e">
        <f t="array" ref="E17">#N/A</f>
        <v>#N/A</v>
      </c>
      <c r="F17" s="205" t="e">
        <f t="array" ref="F17">#N/A</f>
        <v>#N/A</v>
      </c>
      <c r="G17" s="205" t="e">
        <f t="array" ref="G17">#N/A</f>
        <v>#N/A</v>
      </c>
      <c r="H17" s="205" t="e">
        <f t="array" ref="H17">#N/A</f>
        <v>#N/A</v>
      </c>
      <c r="I17" s="205" t="e">
        <f t="array" ref="I17">#N/A</f>
        <v>#N/A</v>
      </c>
      <c r="J17" s="205" t="e">
        <f t="array" ref="J17">#N/A</f>
        <v>#N/A</v>
      </c>
      <c r="K17" s="205" t="e">
        <f t="array" ref="K17">#N/A</f>
        <v>#N/A</v>
      </c>
      <c r="L17" s="205" t="e">
        <f t="array" ref="L17">#N/A</f>
        <v>#N/A</v>
      </c>
      <c r="M17" s="205" t="e">
        <f t="array" ref="M17">#N/A</f>
        <v>#N/A</v>
      </c>
      <c r="N17" s="205" t="e">
        <f t="array" ref="N17">#N/A</f>
        <v>#N/A</v>
      </c>
      <c r="O17" s="205" t="e">
        <f t="array" ref="O17">#N/A</f>
        <v>#N/A</v>
      </c>
      <c r="P17" s="205" t="e">
        <f t="array" ref="P17">#N/A</f>
        <v>#N/A</v>
      </c>
      <c r="Q17" s="205" t="e">
        <f t="array" ref="Q17">#N/A</f>
        <v>#N/A</v>
      </c>
      <c r="R17" s="205" t="e">
        <f t="array" ref="R17">#N/A</f>
        <v>#N/A</v>
      </c>
      <c r="S17" s="205" t="e">
        <f t="array" ref="S17">#N/A</f>
        <v>#N/A</v>
      </c>
      <c r="T17" s="206" t="e">
        <f t="array" ref="T17">#N/A</f>
        <v>#N/A</v>
      </c>
      <c r="U17" s="206" t="e">
        <f t="array" ref="U17">#N/A</f>
        <v>#N/A</v>
      </c>
      <c r="V17" s="205" t="e">
        <f t="array" ref="V17">#N/A</f>
        <v>#N/A</v>
      </c>
      <c r="W17" s="206" t="e">
        <f t="array" ref="W17">#N/A</f>
        <v>#N/A</v>
      </c>
      <c r="X17" s="206" t="e">
        <f t="array" ref="X17">#N/A</f>
        <v>#N/A</v>
      </c>
      <c r="Y17" s="206" t="e">
        <f t="array" ref="Y17">#N/A</f>
        <v>#N/A</v>
      </c>
      <c r="Z17" s="206" t="e">
        <f t="array" ref="Z17">#N/A</f>
        <v>#N/A</v>
      </c>
      <c r="AA17" s="206" t="e">
        <f t="array" ref="AA17">#N/A</f>
        <v>#N/A</v>
      </c>
      <c r="AB17" s="206" t="e">
        <f t="array" ref="AB17">#N/A</f>
        <v>#N/A</v>
      </c>
      <c r="AC17" s="206" t="e">
        <f t="array" ref="AC17">#N/A</f>
        <v>#N/A</v>
      </c>
      <c r="AD17" s="206" t="e">
        <f t="array" ref="AD17">#N/A</f>
        <v>#N/A</v>
      </c>
      <c r="AE17" s="207" t="e">
        <f t="shared" si="2"/>
        <v>#N/A</v>
      </c>
      <c r="AF17" s="208" t="e">
        <f t="array" ref="AF17">#N/A</f>
        <v>#N/A</v>
      </c>
      <c r="AG17" s="207" t="e">
        <f t="shared" si="3"/>
        <v>#N/A</v>
      </c>
      <c r="AH17" s="202"/>
      <c r="AI17" s="202"/>
      <c r="AJ17" s="202"/>
      <c r="AK17" s="202"/>
    </row>
    <row r="18" spans="1:37" x14ac:dyDescent="0.2">
      <c r="A18" s="30" t="s">
        <v>43</v>
      </c>
      <c r="B18" s="31" t="s">
        <v>44</v>
      </c>
      <c r="C18" s="204" t="e">
        <f t="array" ref="C18">#N/A</f>
        <v>#N/A</v>
      </c>
      <c r="D18" s="205" t="e">
        <f t="array" ref="D18">#N/A</f>
        <v>#N/A</v>
      </c>
      <c r="E18" s="205" t="e">
        <f t="array" ref="E18">#N/A</f>
        <v>#N/A</v>
      </c>
      <c r="F18" s="205" t="e">
        <f t="array" ref="F18">#N/A</f>
        <v>#N/A</v>
      </c>
      <c r="G18" s="205" t="e">
        <f t="array" ref="G18">#N/A</f>
        <v>#N/A</v>
      </c>
      <c r="H18" s="205" t="e">
        <f t="array" ref="H18">#N/A</f>
        <v>#N/A</v>
      </c>
      <c r="I18" s="205" t="e">
        <f t="array" ref="I18">#N/A</f>
        <v>#N/A</v>
      </c>
      <c r="J18" s="205" t="e">
        <f t="array" ref="J18">#N/A</f>
        <v>#N/A</v>
      </c>
      <c r="K18" s="205" t="e">
        <f t="array" ref="K18">#N/A</f>
        <v>#N/A</v>
      </c>
      <c r="L18" s="205" t="e">
        <f t="array" ref="L18">#N/A</f>
        <v>#N/A</v>
      </c>
      <c r="M18" s="205" t="e">
        <f t="array" ref="M18">#N/A</f>
        <v>#N/A</v>
      </c>
      <c r="N18" s="205" t="e">
        <f t="array" ref="N18">#N/A</f>
        <v>#N/A</v>
      </c>
      <c r="O18" s="205" t="e">
        <f t="array" ref="O18">#N/A</f>
        <v>#N/A</v>
      </c>
      <c r="P18" s="205" t="e">
        <f t="array" ref="P18">#N/A</f>
        <v>#N/A</v>
      </c>
      <c r="Q18" s="205" t="e">
        <f t="array" ref="Q18">#N/A</f>
        <v>#N/A</v>
      </c>
      <c r="R18" s="205" t="e">
        <f t="array" ref="R18">#N/A</f>
        <v>#N/A</v>
      </c>
      <c r="S18" s="205" t="e">
        <f t="array" ref="S18">#N/A</f>
        <v>#N/A</v>
      </c>
      <c r="T18" s="206" t="e">
        <f t="array" ref="T18">#N/A</f>
        <v>#N/A</v>
      </c>
      <c r="U18" s="206" t="e">
        <f t="array" ref="U18">#N/A</f>
        <v>#N/A</v>
      </c>
      <c r="V18" s="205" t="e">
        <f t="array" ref="V18">#N/A</f>
        <v>#N/A</v>
      </c>
      <c r="W18" s="206" t="e">
        <f t="array" ref="W18">#N/A</f>
        <v>#N/A</v>
      </c>
      <c r="X18" s="206" t="e">
        <f t="array" ref="X18">#N/A</f>
        <v>#N/A</v>
      </c>
      <c r="Y18" s="206" t="e">
        <f t="array" ref="Y18">#N/A</f>
        <v>#N/A</v>
      </c>
      <c r="Z18" s="206" t="e">
        <f t="array" ref="Z18">#N/A</f>
        <v>#N/A</v>
      </c>
      <c r="AA18" s="206" t="e">
        <f t="array" ref="AA18">#N/A</f>
        <v>#N/A</v>
      </c>
      <c r="AB18" s="206" t="e">
        <f t="array" ref="AB18">#N/A</f>
        <v>#N/A</v>
      </c>
      <c r="AC18" s="206" t="e">
        <f t="array" ref="AC18">#N/A</f>
        <v>#N/A</v>
      </c>
      <c r="AD18" s="206" t="e">
        <f t="array" ref="AD18">#N/A</f>
        <v>#N/A</v>
      </c>
      <c r="AE18" s="207" t="e">
        <f t="shared" si="2"/>
        <v>#N/A</v>
      </c>
      <c r="AF18" s="208" t="e">
        <f t="array" ref="AF18">#N/A</f>
        <v>#N/A</v>
      </c>
      <c r="AG18" s="207" t="e">
        <f t="shared" si="3"/>
        <v>#N/A</v>
      </c>
      <c r="AH18" s="202"/>
      <c r="AI18" s="202"/>
      <c r="AJ18" s="202"/>
      <c r="AK18" s="202"/>
    </row>
    <row r="19" spans="1:37" ht="10.8" thickBot="1" x14ac:dyDescent="0.25">
      <c r="A19" s="37" t="s">
        <v>45</v>
      </c>
      <c r="B19" s="212" t="s">
        <v>46</v>
      </c>
      <c r="C19" s="214" t="e">
        <f t="array" ref="C19">#N/A</f>
        <v>#N/A</v>
      </c>
      <c r="D19" s="215" t="e">
        <f t="array" ref="D19">#N/A</f>
        <v>#N/A</v>
      </c>
      <c r="E19" s="215" t="e">
        <f t="array" ref="E19">#N/A</f>
        <v>#N/A</v>
      </c>
      <c r="F19" s="215" t="e">
        <f t="array" ref="F19">#N/A</f>
        <v>#N/A</v>
      </c>
      <c r="G19" s="215" t="e">
        <f t="array" ref="G19">#N/A</f>
        <v>#N/A</v>
      </c>
      <c r="H19" s="215" t="e">
        <f t="array" ref="H19">#N/A</f>
        <v>#N/A</v>
      </c>
      <c r="I19" s="215" t="e">
        <f t="array" ref="I19">#N/A</f>
        <v>#N/A</v>
      </c>
      <c r="J19" s="215" t="e">
        <f t="array" ref="J19">#N/A</f>
        <v>#N/A</v>
      </c>
      <c r="K19" s="215" t="e">
        <f t="array" ref="K19">#N/A</f>
        <v>#N/A</v>
      </c>
      <c r="L19" s="215" t="e">
        <f t="array" ref="L19">#N/A</f>
        <v>#N/A</v>
      </c>
      <c r="M19" s="215" t="e">
        <f t="array" ref="M19">#N/A</f>
        <v>#N/A</v>
      </c>
      <c r="N19" s="215" t="e">
        <f t="array" ref="N19">#N/A</f>
        <v>#N/A</v>
      </c>
      <c r="O19" s="215" t="e">
        <f t="array" ref="O19">#N/A</f>
        <v>#N/A</v>
      </c>
      <c r="P19" s="215" t="e">
        <f t="array" ref="P19">#N/A</f>
        <v>#N/A</v>
      </c>
      <c r="Q19" s="215" t="e">
        <f t="array" ref="Q19">#N/A</f>
        <v>#N/A</v>
      </c>
      <c r="R19" s="215" t="e">
        <f t="array" ref="R19">#N/A</f>
        <v>#N/A</v>
      </c>
      <c r="S19" s="215" t="e">
        <f t="array" ref="S19">#N/A</f>
        <v>#N/A</v>
      </c>
      <c r="T19" s="216" t="e">
        <f t="array" ref="T19">#N/A</f>
        <v>#N/A</v>
      </c>
      <c r="U19" s="216" t="e">
        <f t="array" ref="U19">#N/A</f>
        <v>#N/A</v>
      </c>
      <c r="V19" s="215" t="e">
        <f t="array" ref="V19">#N/A</f>
        <v>#N/A</v>
      </c>
      <c r="W19" s="216" t="e">
        <f t="array" ref="W19">#N/A</f>
        <v>#N/A</v>
      </c>
      <c r="X19" s="216" t="e">
        <f t="array" ref="X19">#N/A</f>
        <v>#N/A</v>
      </c>
      <c r="Y19" s="216" t="e">
        <f t="array" ref="Y19">#N/A</f>
        <v>#N/A</v>
      </c>
      <c r="Z19" s="216" t="e">
        <f t="array" ref="Z19">#N/A</f>
        <v>#N/A</v>
      </c>
      <c r="AA19" s="216" t="e">
        <f t="array" ref="AA19">#N/A</f>
        <v>#N/A</v>
      </c>
      <c r="AB19" s="216" t="e">
        <f t="array" ref="AB19">#N/A</f>
        <v>#N/A</v>
      </c>
      <c r="AC19" s="216" t="e">
        <f t="array" ref="AC19">#N/A</f>
        <v>#N/A</v>
      </c>
      <c r="AD19" s="216" t="e">
        <f t="array" ref="AD19">#N/A</f>
        <v>#N/A</v>
      </c>
      <c r="AE19" s="217" t="e">
        <f t="shared" si="2"/>
        <v>#N/A</v>
      </c>
      <c r="AF19" s="218" t="e">
        <f t="array" ref="AF19">#N/A</f>
        <v>#N/A</v>
      </c>
      <c r="AG19" s="217" t="e">
        <f t="shared" si="3"/>
        <v>#N/A</v>
      </c>
      <c r="AH19" s="202"/>
      <c r="AI19" s="202"/>
      <c r="AJ19" s="202"/>
      <c r="AK19" s="202"/>
    </row>
    <row r="20" spans="1:37" x14ac:dyDescent="0.2">
      <c r="A20" s="43"/>
      <c r="B20" s="43"/>
      <c r="C20" s="210"/>
      <c r="D20" s="219"/>
      <c r="E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0"/>
      <c r="U20" s="210"/>
      <c r="V20" s="210"/>
      <c r="W20" s="210"/>
      <c r="X20" s="210"/>
      <c r="Y20" s="210"/>
      <c r="Z20" s="210"/>
      <c r="AA20" s="210"/>
      <c r="AB20" s="210"/>
      <c r="AC20" s="210"/>
      <c r="AD20" s="210"/>
      <c r="AE20" s="220"/>
      <c r="AF20" s="221"/>
      <c r="AG20" s="220"/>
      <c r="AH20" s="202"/>
      <c r="AI20" s="202"/>
      <c r="AJ20" s="202"/>
      <c r="AK20" s="202"/>
    </row>
    <row r="21" spans="1:37" hidden="1" x14ac:dyDescent="0.2">
      <c r="A21" s="43" t="s">
        <v>143</v>
      </c>
      <c r="B21" s="43"/>
      <c r="C21" s="210" t="e">
        <f t="shared" ref="C21:S21" si="4">C13</f>
        <v>#N/A</v>
      </c>
      <c r="D21" s="219" t="e">
        <f t="shared" si="4"/>
        <v>#N/A</v>
      </c>
      <c r="E21" s="219" t="e">
        <f t="shared" si="4"/>
        <v>#N/A</v>
      </c>
      <c r="F21" s="219" t="e">
        <f t="shared" si="4"/>
        <v>#N/A</v>
      </c>
      <c r="G21" s="219" t="e">
        <f t="shared" si="4"/>
        <v>#N/A</v>
      </c>
      <c r="H21" s="219" t="e">
        <f t="shared" si="4"/>
        <v>#N/A</v>
      </c>
      <c r="I21" s="219" t="e">
        <f t="shared" si="4"/>
        <v>#N/A</v>
      </c>
      <c r="J21" s="219" t="e">
        <f t="shared" si="4"/>
        <v>#N/A</v>
      </c>
      <c r="K21" s="219" t="e">
        <f t="shared" si="4"/>
        <v>#N/A</v>
      </c>
      <c r="L21" s="219" t="e">
        <f t="shared" si="4"/>
        <v>#N/A</v>
      </c>
      <c r="M21" s="219" t="e">
        <f t="shared" si="4"/>
        <v>#N/A</v>
      </c>
      <c r="N21" s="219" t="e">
        <f t="shared" si="4"/>
        <v>#N/A</v>
      </c>
      <c r="O21" s="219" t="e">
        <f t="shared" si="4"/>
        <v>#N/A</v>
      </c>
      <c r="P21" s="219" t="e">
        <f t="shared" si="4"/>
        <v>#N/A</v>
      </c>
      <c r="Q21" s="219" t="e">
        <f t="shared" si="4"/>
        <v>#N/A</v>
      </c>
      <c r="R21" s="219" t="e">
        <f t="shared" si="4"/>
        <v>#N/A</v>
      </c>
      <c r="S21" s="219" t="e">
        <f t="shared" si="4"/>
        <v>#N/A</v>
      </c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22" t="e">
        <f>SUM(C21:AD21)</f>
        <v>#N/A</v>
      </c>
      <c r="AF21" s="221" t="e">
        <f>AF13</f>
        <v>#N/A</v>
      </c>
      <c r="AG21" s="222" t="e">
        <f>AE21+AF21</f>
        <v>#N/A</v>
      </c>
      <c r="AH21" s="202"/>
      <c r="AI21" s="202"/>
      <c r="AJ21" s="202"/>
      <c r="AK21" s="202"/>
    </row>
    <row r="22" spans="1:37" s="89" customFormat="1" hidden="1" x14ac:dyDescent="0.2">
      <c r="A22" s="43" t="s">
        <v>47</v>
      </c>
      <c r="B22" s="104" t="s">
        <v>47</v>
      </c>
      <c r="C22" s="219" t="e">
        <f t="array" ref="C22">#N/A</f>
        <v>#N/A</v>
      </c>
      <c r="D22" s="219" t="e">
        <f t="array" ref="D22">#N/A</f>
        <v>#N/A</v>
      </c>
      <c r="E22" s="219" t="e">
        <f t="array" ref="E22">#N/A</f>
        <v>#N/A</v>
      </c>
      <c r="F22" s="219" t="e">
        <f t="array" ref="F22">#N/A</f>
        <v>#N/A</v>
      </c>
      <c r="G22" s="219" t="e">
        <f t="array" ref="G22">#N/A</f>
        <v>#N/A</v>
      </c>
      <c r="H22" s="219" t="e">
        <f t="array" ref="H22">#N/A</f>
        <v>#N/A</v>
      </c>
      <c r="I22" s="219" t="e">
        <f t="array" ref="I22">#N/A</f>
        <v>#N/A</v>
      </c>
      <c r="J22" s="219" t="e">
        <f t="array" ref="J22">#N/A</f>
        <v>#N/A</v>
      </c>
      <c r="K22" s="219" t="e">
        <f t="array" ref="K22">#N/A</f>
        <v>#N/A</v>
      </c>
      <c r="L22" s="219" t="e">
        <f t="array" ref="L22">#N/A</f>
        <v>#N/A</v>
      </c>
      <c r="M22" s="219" t="e">
        <f t="array" ref="M22">#N/A</f>
        <v>#N/A</v>
      </c>
      <c r="N22" s="219" t="e">
        <f t="array" ref="N22">#N/A</f>
        <v>#N/A</v>
      </c>
      <c r="O22" s="219" t="e">
        <f t="array" ref="O22">#N/A</f>
        <v>#N/A</v>
      </c>
      <c r="P22" s="219" t="e">
        <f t="array" ref="P22">#N/A</f>
        <v>#N/A</v>
      </c>
      <c r="Q22" s="219" t="e">
        <f t="array" ref="Q22">#N/A</f>
        <v>#N/A</v>
      </c>
      <c r="R22" s="219" t="e">
        <f t="array" ref="R22">#N/A</f>
        <v>#N/A</v>
      </c>
      <c r="S22" s="219" t="e">
        <f t="array" ref="S22">#N/A</f>
        <v>#N/A</v>
      </c>
      <c r="T22" s="219" t="e">
        <f t="array" ref="T22">#N/A</f>
        <v>#N/A</v>
      </c>
      <c r="U22" s="219" t="e">
        <f>#N/A</f>
        <v>#N/A</v>
      </c>
      <c r="V22" s="219" t="e">
        <f t="array" ref="V22">#N/A</f>
        <v>#N/A</v>
      </c>
      <c r="W22" s="219" t="e">
        <f t="array" ref="W22">#N/A</f>
        <v>#N/A</v>
      </c>
      <c r="X22" s="219" t="e">
        <f t="array" ref="X22">#N/A</f>
        <v>#N/A</v>
      </c>
      <c r="Y22" s="219" t="e">
        <f t="array" ref="Y22">#N/A</f>
        <v>#N/A</v>
      </c>
      <c r="Z22" s="219" t="e">
        <f t="array" ref="Z22">#N/A</f>
        <v>#N/A</v>
      </c>
      <c r="AA22" s="219" t="e">
        <f t="array" ref="AA22">#N/A</f>
        <v>#N/A</v>
      </c>
      <c r="AB22" s="219" t="e">
        <f t="array" ref="AB22">#N/A</f>
        <v>#N/A</v>
      </c>
      <c r="AC22" s="219" t="e">
        <f t="array" ref="AC22">#N/A</f>
        <v>#N/A</v>
      </c>
      <c r="AD22" s="219" t="e">
        <f t="array" ref="AD22">#N/A</f>
        <v>#N/A</v>
      </c>
      <c r="AE22" s="222" t="e">
        <f>SUM(C22:AD22)</f>
        <v>#N/A</v>
      </c>
      <c r="AF22" s="223" t="e">
        <f t="array" ref="AF22">#N/A</f>
        <v>#N/A</v>
      </c>
      <c r="AG22" s="222" t="e">
        <f>AE22+AF22</f>
        <v>#N/A</v>
      </c>
      <c r="AH22" s="224"/>
      <c r="AI22" s="224"/>
      <c r="AJ22" s="224"/>
      <c r="AK22" s="224"/>
    </row>
    <row r="23" spans="1:37" s="89" customFormat="1" hidden="1" x14ac:dyDescent="0.2">
      <c r="A23" s="43" t="s">
        <v>144</v>
      </c>
      <c r="B23" s="104" t="s">
        <v>48</v>
      </c>
      <c r="C23" s="219" t="e">
        <f t="array" ref="C23">#N/A</f>
        <v>#N/A</v>
      </c>
      <c r="D23" s="219" t="e">
        <f t="array" ref="D23">#N/A</f>
        <v>#N/A</v>
      </c>
      <c r="E23" s="219" t="e">
        <f t="array" ref="E23">#N/A</f>
        <v>#N/A</v>
      </c>
      <c r="F23" s="219" t="e">
        <f t="array" ref="F23">#N/A</f>
        <v>#N/A</v>
      </c>
      <c r="G23" s="219" t="e">
        <f t="array" ref="G23">#N/A</f>
        <v>#N/A</v>
      </c>
      <c r="H23" s="219" t="e">
        <f t="array" ref="H23">#N/A</f>
        <v>#N/A</v>
      </c>
      <c r="I23" s="219" t="e">
        <f t="array" ref="I23">#N/A</f>
        <v>#N/A</v>
      </c>
      <c r="J23" s="219" t="e">
        <f t="array" ref="J23">#N/A</f>
        <v>#N/A</v>
      </c>
      <c r="K23" s="219" t="e">
        <f t="array" ref="K23">#N/A</f>
        <v>#N/A</v>
      </c>
      <c r="L23" s="219" t="e">
        <f t="array" ref="L23">#N/A</f>
        <v>#N/A</v>
      </c>
      <c r="M23" s="219" t="e">
        <f t="array" ref="M23">#N/A</f>
        <v>#N/A</v>
      </c>
      <c r="N23" s="219" t="e">
        <f t="array" ref="N23">#N/A</f>
        <v>#N/A</v>
      </c>
      <c r="O23" s="219" t="e">
        <f t="array" ref="O23">#N/A</f>
        <v>#N/A</v>
      </c>
      <c r="P23" s="219" t="e">
        <f t="array" ref="P23">#N/A</f>
        <v>#N/A</v>
      </c>
      <c r="Q23" s="219" t="e">
        <f t="array" ref="Q23">#N/A</f>
        <v>#N/A</v>
      </c>
      <c r="R23" s="219" t="e">
        <f t="array" ref="R23">#N/A</f>
        <v>#N/A</v>
      </c>
      <c r="S23" s="219" t="e">
        <f t="array" ref="S23">#N/A</f>
        <v>#N/A</v>
      </c>
      <c r="T23" s="219" t="e">
        <f t="array" ref="T23">#N/A</f>
        <v>#N/A</v>
      </c>
      <c r="U23" s="219" t="e">
        <f>#N/A</f>
        <v>#N/A</v>
      </c>
      <c r="V23" s="219" t="e">
        <f t="array" ref="V23">#N/A</f>
        <v>#N/A</v>
      </c>
      <c r="W23" s="219" t="e">
        <f t="array" ref="W23">#N/A</f>
        <v>#N/A</v>
      </c>
      <c r="X23" s="219" t="e">
        <f t="array" ref="X23">#N/A</f>
        <v>#N/A</v>
      </c>
      <c r="Y23" s="219" t="e">
        <f t="array" ref="Y23">#N/A</f>
        <v>#N/A</v>
      </c>
      <c r="Z23" s="219" t="e">
        <f t="array" ref="Z23">#N/A</f>
        <v>#N/A</v>
      </c>
      <c r="AA23" s="219" t="e">
        <f t="array" ref="AA23">#N/A</f>
        <v>#N/A</v>
      </c>
      <c r="AB23" s="219" t="e">
        <f t="array" ref="AB23">#N/A</f>
        <v>#N/A</v>
      </c>
      <c r="AC23" s="219" t="e">
        <f t="array" ref="AC23">#N/A</f>
        <v>#N/A</v>
      </c>
      <c r="AD23" s="219" t="e">
        <f t="array" ref="AD23">#N/A</f>
        <v>#N/A</v>
      </c>
      <c r="AE23" s="222" t="e">
        <f>SUM(C23:AD23)</f>
        <v>#N/A</v>
      </c>
      <c r="AF23" s="223" t="e">
        <f t="array" ref="AF23">#N/A</f>
        <v>#N/A</v>
      </c>
      <c r="AG23" s="222" t="e">
        <f>AE23+AF23</f>
        <v>#N/A</v>
      </c>
      <c r="AH23" s="224"/>
      <c r="AI23" s="224"/>
      <c r="AJ23" s="224"/>
      <c r="AK23" s="224"/>
    </row>
    <row r="24" spans="1:37" s="89" customFormat="1" x14ac:dyDescent="0.2">
      <c r="A24" s="49" t="s">
        <v>48</v>
      </c>
      <c r="B24" s="104" t="s">
        <v>48</v>
      </c>
      <c r="C24" s="219" t="e">
        <f t="shared" ref="C24:AF24" si="5">SUM(C21:C23)</f>
        <v>#N/A</v>
      </c>
      <c r="D24" s="219" t="e">
        <f t="shared" si="5"/>
        <v>#N/A</v>
      </c>
      <c r="E24" s="219" t="e">
        <f t="shared" si="5"/>
        <v>#N/A</v>
      </c>
      <c r="F24" s="219" t="e">
        <f t="shared" si="5"/>
        <v>#N/A</v>
      </c>
      <c r="G24" s="219" t="e">
        <f t="shared" si="5"/>
        <v>#N/A</v>
      </c>
      <c r="H24" s="219" t="e">
        <f t="shared" si="5"/>
        <v>#N/A</v>
      </c>
      <c r="I24" s="219" t="e">
        <f t="shared" si="5"/>
        <v>#N/A</v>
      </c>
      <c r="J24" s="219" t="e">
        <f t="shared" si="5"/>
        <v>#N/A</v>
      </c>
      <c r="K24" s="219" t="e">
        <f t="shared" si="5"/>
        <v>#N/A</v>
      </c>
      <c r="L24" s="219" t="e">
        <f t="shared" si="5"/>
        <v>#N/A</v>
      </c>
      <c r="M24" s="219" t="e">
        <f t="shared" si="5"/>
        <v>#N/A</v>
      </c>
      <c r="N24" s="219" t="e">
        <f t="shared" si="5"/>
        <v>#N/A</v>
      </c>
      <c r="O24" s="219" t="e">
        <f t="shared" si="5"/>
        <v>#N/A</v>
      </c>
      <c r="P24" s="219" t="e">
        <f t="shared" si="5"/>
        <v>#N/A</v>
      </c>
      <c r="Q24" s="219" t="e">
        <f t="shared" si="5"/>
        <v>#N/A</v>
      </c>
      <c r="R24" s="219" t="e">
        <f t="shared" si="5"/>
        <v>#N/A</v>
      </c>
      <c r="S24" s="219" t="e">
        <f t="shared" si="5"/>
        <v>#N/A</v>
      </c>
      <c r="T24" s="219" t="e">
        <f t="shared" si="5"/>
        <v>#N/A</v>
      </c>
      <c r="U24" s="219" t="e">
        <f t="shared" si="5"/>
        <v>#N/A</v>
      </c>
      <c r="V24" s="219" t="e">
        <f t="shared" si="5"/>
        <v>#N/A</v>
      </c>
      <c r="W24" s="219" t="e">
        <f t="shared" si="5"/>
        <v>#N/A</v>
      </c>
      <c r="X24" s="219" t="e">
        <f t="shared" si="5"/>
        <v>#N/A</v>
      </c>
      <c r="Y24" s="219" t="e">
        <f t="shared" si="5"/>
        <v>#N/A</v>
      </c>
      <c r="Z24" s="219" t="e">
        <f t="shared" si="5"/>
        <v>#N/A</v>
      </c>
      <c r="AA24" s="219" t="e">
        <f t="shared" si="5"/>
        <v>#N/A</v>
      </c>
      <c r="AB24" s="219" t="e">
        <f t="shared" si="5"/>
        <v>#N/A</v>
      </c>
      <c r="AC24" s="219" t="e">
        <f t="shared" si="5"/>
        <v>#N/A</v>
      </c>
      <c r="AD24" s="219" t="e">
        <f t="shared" si="5"/>
        <v>#N/A</v>
      </c>
      <c r="AE24" s="222" t="e">
        <f t="shared" si="5"/>
        <v>#N/A</v>
      </c>
      <c r="AF24" s="223" t="e">
        <f t="shared" si="5"/>
        <v>#N/A</v>
      </c>
      <c r="AG24" s="222" t="e">
        <f>AE24+AF24</f>
        <v>#N/A</v>
      </c>
      <c r="AH24" s="224"/>
      <c r="AI24" s="224"/>
      <c r="AJ24" s="224"/>
      <c r="AK24" s="224"/>
    </row>
    <row r="25" spans="1:37" s="89" customFormat="1" x14ac:dyDescent="0.2">
      <c r="A25" s="49"/>
      <c r="B25" s="104"/>
      <c r="C25" s="219"/>
      <c r="D25" s="219"/>
      <c r="E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22"/>
      <c r="AF25" s="223"/>
      <c r="AG25" s="222"/>
      <c r="AH25" s="224"/>
      <c r="AI25" s="224"/>
      <c r="AJ25" s="224"/>
      <c r="AK25" s="224"/>
    </row>
    <row r="26" spans="1:37" s="89" customFormat="1" x14ac:dyDescent="0.2">
      <c r="A26" s="49" t="s">
        <v>49</v>
      </c>
      <c r="B26" s="104" t="s">
        <v>50</v>
      </c>
      <c r="C26" s="219" t="e">
        <f t="array" ref="C26">#N/A</f>
        <v>#N/A</v>
      </c>
      <c r="D26" s="219" t="e">
        <f t="array" ref="D26">#N/A</f>
        <v>#N/A</v>
      </c>
      <c r="E26" s="219" t="e">
        <f t="array" ref="E26">#N/A</f>
        <v>#N/A</v>
      </c>
      <c r="F26" s="219" t="e">
        <f t="array" ref="F26">#N/A</f>
        <v>#N/A</v>
      </c>
      <c r="G26" s="219" t="e">
        <f t="array" ref="G26">#N/A</f>
        <v>#N/A</v>
      </c>
      <c r="H26" s="219" t="e">
        <f t="array" ref="H26">#N/A</f>
        <v>#N/A</v>
      </c>
      <c r="I26" s="219" t="e">
        <f t="array" ref="I26">#N/A</f>
        <v>#N/A</v>
      </c>
      <c r="J26" s="219" t="e">
        <f t="array" ref="J26">#N/A</f>
        <v>#N/A</v>
      </c>
      <c r="K26" s="219" t="e">
        <f t="array" ref="K26">#N/A</f>
        <v>#N/A</v>
      </c>
      <c r="L26" s="219" t="e">
        <f t="array" ref="L26">#N/A</f>
        <v>#N/A</v>
      </c>
      <c r="M26" s="219" t="e">
        <f t="array" ref="M26">#N/A</f>
        <v>#N/A</v>
      </c>
      <c r="N26" s="219" t="e">
        <f t="array" ref="N26">#N/A</f>
        <v>#N/A</v>
      </c>
      <c r="O26" s="219" t="e">
        <f t="array" ref="O26">#N/A</f>
        <v>#N/A</v>
      </c>
      <c r="P26" s="219" t="e">
        <f t="array" ref="P26">#N/A</f>
        <v>#N/A</v>
      </c>
      <c r="Q26" s="219" t="e">
        <f t="array" ref="Q26">#N/A</f>
        <v>#N/A</v>
      </c>
      <c r="R26" s="219" t="e">
        <f t="array" ref="R26">#N/A</f>
        <v>#N/A</v>
      </c>
      <c r="S26" s="219" t="e">
        <f t="array" ref="S26">#N/A</f>
        <v>#N/A</v>
      </c>
      <c r="T26" s="219" t="e">
        <f t="array" ref="T26">#N/A</f>
        <v>#N/A</v>
      </c>
      <c r="U26" s="219" t="e">
        <f t="array" ref="U26">#N/A</f>
        <v>#N/A</v>
      </c>
      <c r="V26" s="219" t="e">
        <f t="array" ref="V26">#N/A</f>
        <v>#N/A</v>
      </c>
      <c r="W26" s="219" t="e">
        <f t="array" ref="W26">#N/A</f>
        <v>#N/A</v>
      </c>
      <c r="X26" s="219" t="e">
        <f t="array" ref="X26">#N/A</f>
        <v>#N/A</v>
      </c>
      <c r="Y26" s="219" t="e">
        <f t="array" ref="Y26">#N/A</f>
        <v>#N/A</v>
      </c>
      <c r="Z26" s="219" t="e">
        <f t="array" ref="Z26">#N/A</f>
        <v>#N/A</v>
      </c>
      <c r="AA26" s="219" t="e">
        <f t="array" ref="AA26">#N/A</f>
        <v>#N/A</v>
      </c>
      <c r="AB26" s="219" t="e">
        <f t="array" ref="AB26">#N/A</f>
        <v>#N/A</v>
      </c>
      <c r="AC26" s="219" t="e">
        <f t="array" ref="AC26">#N/A</f>
        <v>#N/A</v>
      </c>
      <c r="AD26" s="219" t="e">
        <f t="array" ref="AD26">#N/A</f>
        <v>#N/A</v>
      </c>
      <c r="AE26" s="222" t="e">
        <f>SUM(C26:AD26)</f>
        <v>#N/A</v>
      </c>
      <c r="AF26" s="223" t="e">
        <f t="array" ref="AF26">#N/A</f>
        <v>#N/A</v>
      </c>
      <c r="AG26" s="222" t="e">
        <f>AE26+AF26</f>
        <v>#N/A</v>
      </c>
      <c r="AH26" s="224"/>
      <c r="AI26" s="224"/>
      <c r="AJ26" s="224"/>
      <c r="AK26" s="224"/>
    </row>
    <row r="27" spans="1:37" s="89" customFormat="1" x14ac:dyDescent="0.2">
      <c r="A27" s="49" t="s">
        <v>51</v>
      </c>
      <c r="B27" s="104" t="s">
        <v>52</v>
      </c>
      <c r="C27" s="219" t="e">
        <f t="array" ref="C27">#N/A</f>
        <v>#N/A</v>
      </c>
      <c r="D27" s="219" t="e">
        <f t="array" ref="D27">#N/A</f>
        <v>#N/A</v>
      </c>
      <c r="E27" s="219" t="e">
        <f t="array" ref="E27">#N/A</f>
        <v>#N/A</v>
      </c>
      <c r="F27" s="219" t="e">
        <f t="array" ref="F27">#N/A</f>
        <v>#N/A</v>
      </c>
      <c r="G27" s="219" t="e">
        <f t="array" ref="G27">#N/A</f>
        <v>#N/A</v>
      </c>
      <c r="H27" s="219" t="e">
        <f t="array" ref="H27">#N/A</f>
        <v>#N/A</v>
      </c>
      <c r="I27" s="219" t="e">
        <f t="array" ref="I27">#N/A</f>
        <v>#N/A</v>
      </c>
      <c r="J27" s="219" t="e">
        <f t="array" ref="J27">#N/A</f>
        <v>#N/A</v>
      </c>
      <c r="K27" s="219" t="e">
        <f t="array" ref="K27">#N/A</f>
        <v>#N/A</v>
      </c>
      <c r="L27" s="219" t="e">
        <f t="array" ref="L27">#N/A</f>
        <v>#N/A</v>
      </c>
      <c r="M27" s="219" t="e">
        <f t="array" ref="M27">#N/A</f>
        <v>#N/A</v>
      </c>
      <c r="N27" s="219" t="e">
        <f t="array" ref="N27">#N/A</f>
        <v>#N/A</v>
      </c>
      <c r="O27" s="219" t="e">
        <f t="array" ref="O27">#N/A</f>
        <v>#N/A</v>
      </c>
      <c r="P27" s="219" t="e">
        <f t="array" ref="P27">#N/A</f>
        <v>#N/A</v>
      </c>
      <c r="Q27" s="219" t="e">
        <f t="array" ref="Q27">#N/A</f>
        <v>#N/A</v>
      </c>
      <c r="R27" s="219" t="e">
        <f t="array" ref="R27">#N/A</f>
        <v>#N/A</v>
      </c>
      <c r="S27" s="219" t="e">
        <f t="array" ref="S27">#N/A</f>
        <v>#N/A</v>
      </c>
      <c r="T27" s="219" t="e">
        <f t="array" ref="T27">#N/A</f>
        <v>#N/A</v>
      </c>
      <c r="U27" s="219" t="e">
        <f t="array" ref="U27">#N/A</f>
        <v>#N/A</v>
      </c>
      <c r="V27" s="219" t="e">
        <f t="array" ref="V27">#N/A</f>
        <v>#N/A</v>
      </c>
      <c r="W27" s="219" t="e">
        <f t="array" ref="W27">#N/A</f>
        <v>#N/A</v>
      </c>
      <c r="X27" s="219" t="e">
        <f t="array" ref="X27">#N/A</f>
        <v>#N/A</v>
      </c>
      <c r="Y27" s="219" t="e">
        <f t="array" ref="Y27">#N/A</f>
        <v>#N/A</v>
      </c>
      <c r="Z27" s="219" t="e">
        <f t="array" ref="Z27">#N/A</f>
        <v>#N/A</v>
      </c>
      <c r="AA27" s="219" t="e">
        <f t="array" ref="AA27">#N/A</f>
        <v>#N/A</v>
      </c>
      <c r="AB27" s="219" t="e">
        <f t="array" ref="AB27">#N/A</f>
        <v>#N/A</v>
      </c>
      <c r="AC27" s="219" t="e">
        <f t="array" ref="AC27">#N/A</f>
        <v>#N/A</v>
      </c>
      <c r="AD27" s="219" t="e">
        <f t="array" ref="AD27">#N/A</f>
        <v>#N/A</v>
      </c>
      <c r="AE27" s="222" t="e">
        <f>SUM(C27:AD27)</f>
        <v>#N/A</v>
      </c>
      <c r="AF27" s="223" t="e">
        <f t="array" ref="AF27">#N/A</f>
        <v>#N/A</v>
      </c>
      <c r="AG27" s="222" t="e">
        <f>AE27+AF27</f>
        <v>#N/A</v>
      </c>
      <c r="AH27" s="224"/>
      <c r="AI27" s="224"/>
      <c r="AJ27" s="224"/>
      <c r="AK27" s="224"/>
    </row>
    <row r="28" spans="1:37" s="89" customFormat="1" x14ac:dyDescent="0.2">
      <c r="A28" s="49"/>
      <c r="B28" s="104"/>
      <c r="C28" s="219"/>
      <c r="D28" s="219"/>
      <c r="E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22"/>
      <c r="AF28" s="223"/>
      <c r="AG28" s="222"/>
      <c r="AH28" s="224"/>
      <c r="AI28" s="224"/>
      <c r="AJ28" s="224"/>
      <c r="AK28" s="224"/>
    </row>
    <row r="29" spans="1:37" s="89" customFormat="1" x14ac:dyDescent="0.2">
      <c r="A29" s="49" t="s">
        <v>53</v>
      </c>
      <c r="B29" s="102" t="s">
        <v>54</v>
      </c>
      <c r="C29" s="219" t="e">
        <f t="array" ref="C29">#N/A</f>
        <v>#N/A</v>
      </c>
      <c r="D29" s="219" t="e">
        <f t="array" ref="D29">#N/A</f>
        <v>#N/A</v>
      </c>
      <c r="E29" s="219" t="e">
        <f t="array" ref="E29">#N/A</f>
        <v>#N/A</v>
      </c>
      <c r="F29" s="219" t="e">
        <f t="array" ref="F29">#N/A</f>
        <v>#N/A</v>
      </c>
      <c r="G29" s="219" t="e">
        <f t="array" ref="G29">#N/A</f>
        <v>#N/A</v>
      </c>
      <c r="H29" s="219" t="e">
        <f t="array" ref="H29">#N/A</f>
        <v>#N/A</v>
      </c>
      <c r="I29" s="219" t="e">
        <f t="array" ref="I29">#N/A</f>
        <v>#N/A</v>
      </c>
      <c r="J29" s="219" t="e">
        <f t="array" ref="J29">#N/A</f>
        <v>#N/A</v>
      </c>
      <c r="K29" s="219" t="e">
        <f t="array" ref="K29">#N/A</f>
        <v>#N/A</v>
      </c>
      <c r="L29" s="219" t="e">
        <f t="array" ref="L29">#N/A</f>
        <v>#N/A</v>
      </c>
      <c r="M29" s="219" t="e">
        <f t="array" ref="M29">#N/A</f>
        <v>#N/A</v>
      </c>
      <c r="N29" s="219" t="e">
        <f t="array" ref="N29">#N/A</f>
        <v>#N/A</v>
      </c>
      <c r="O29" s="219" t="e">
        <f t="array" ref="O29">#N/A</f>
        <v>#N/A</v>
      </c>
      <c r="P29" s="219" t="e">
        <f t="array" ref="P29">#N/A</f>
        <v>#N/A</v>
      </c>
      <c r="Q29" s="219" t="e">
        <f t="array" ref="Q29">#N/A</f>
        <v>#N/A</v>
      </c>
      <c r="R29" s="219" t="e">
        <f t="array" ref="R29">#N/A</f>
        <v>#N/A</v>
      </c>
      <c r="S29" s="219" t="e">
        <f t="array" ref="S29">#N/A</f>
        <v>#N/A</v>
      </c>
      <c r="T29" s="219" t="e">
        <f t="array" ref="T29">#N/A</f>
        <v>#N/A</v>
      </c>
      <c r="U29" s="219" t="e">
        <f t="array" ref="U29">#N/A</f>
        <v>#N/A</v>
      </c>
      <c r="V29" s="219" t="e">
        <f t="array" ref="V29">#N/A</f>
        <v>#N/A</v>
      </c>
      <c r="W29" s="219" t="e">
        <f t="array" ref="W29">#N/A</f>
        <v>#N/A</v>
      </c>
      <c r="X29" s="219" t="e">
        <f t="array" ref="X29">#N/A</f>
        <v>#N/A</v>
      </c>
      <c r="Y29" s="219" t="e">
        <f t="array" ref="Y29">#N/A</f>
        <v>#N/A</v>
      </c>
      <c r="Z29" s="219" t="e">
        <f t="array" ref="Z29">#N/A</f>
        <v>#N/A</v>
      </c>
      <c r="AA29" s="219" t="e">
        <f t="array" ref="AA29">#N/A</f>
        <v>#N/A</v>
      </c>
      <c r="AB29" s="219" t="e">
        <f t="array" ref="AB29">#N/A</f>
        <v>#N/A</v>
      </c>
      <c r="AC29" s="219" t="e">
        <f t="array" ref="AC29">#N/A</f>
        <v>#N/A</v>
      </c>
      <c r="AD29" s="219" t="e">
        <f t="array" ref="AD29">#N/A</f>
        <v>#N/A</v>
      </c>
      <c r="AE29" s="222" t="e">
        <f>SUM(C29:W29)</f>
        <v>#N/A</v>
      </c>
      <c r="AF29" s="223" t="e">
        <f t="array" ref="AF29">#N/A</f>
        <v>#N/A</v>
      </c>
      <c r="AG29" s="222" t="e">
        <f>AE29+AF29</f>
        <v>#N/A</v>
      </c>
      <c r="AH29" s="224"/>
      <c r="AI29" s="224"/>
      <c r="AJ29" s="224"/>
      <c r="AK29" s="224"/>
    </row>
    <row r="30" spans="1:37" s="89" customFormat="1" x14ac:dyDescent="0.2">
      <c r="A30" s="49" t="s">
        <v>55</v>
      </c>
      <c r="B30" s="102" t="s">
        <v>56</v>
      </c>
      <c r="C30" s="219" t="e">
        <f t="array" ref="C30">#N/A</f>
        <v>#N/A</v>
      </c>
      <c r="D30" s="219" t="e">
        <f t="array" ref="D30">#N/A</f>
        <v>#N/A</v>
      </c>
      <c r="E30" s="219" t="e">
        <f t="array" ref="E30">#N/A</f>
        <v>#N/A</v>
      </c>
      <c r="F30" s="219" t="e">
        <f t="array" ref="F30">#N/A</f>
        <v>#N/A</v>
      </c>
      <c r="G30" s="219" t="e">
        <f t="array" ref="G30">#N/A</f>
        <v>#N/A</v>
      </c>
      <c r="H30" s="219" t="e">
        <f t="array" ref="H30">#N/A</f>
        <v>#N/A</v>
      </c>
      <c r="I30" s="219" t="e">
        <f t="array" ref="I30">#N/A</f>
        <v>#N/A</v>
      </c>
      <c r="J30" s="219" t="e">
        <f t="array" ref="J30">#N/A</f>
        <v>#N/A</v>
      </c>
      <c r="K30" s="219" t="e">
        <f t="array" ref="K30">#N/A</f>
        <v>#N/A</v>
      </c>
      <c r="L30" s="219" t="e">
        <f t="array" ref="L30">#N/A</f>
        <v>#N/A</v>
      </c>
      <c r="M30" s="219" t="e">
        <f t="array" ref="M30">#N/A</f>
        <v>#N/A</v>
      </c>
      <c r="N30" s="219" t="e">
        <f t="array" ref="N30">#N/A</f>
        <v>#N/A</v>
      </c>
      <c r="O30" s="219" t="e">
        <f t="array" ref="O30">#N/A</f>
        <v>#N/A</v>
      </c>
      <c r="P30" s="219" t="e">
        <f t="array" ref="P30">#N/A</f>
        <v>#N/A</v>
      </c>
      <c r="Q30" s="219" t="e">
        <f t="array" ref="Q30">#N/A</f>
        <v>#N/A</v>
      </c>
      <c r="R30" s="219" t="e">
        <f t="array" ref="R30">#N/A</f>
        <v>#N/A</v>
      </c>
      <c r="S30" s="219" t="e">
        <f t="array" ref="S30">#N/A</f>
        <v>#N/A</v>
      </c>
      <c r="T30" s="219" t="e">
        <f t="array" ref="T30">#N/A</f>
        <v>#N/A</v>
      </c>
      <c r="U30" s="219" t="e">
        <f t="array" ref="U30">#N/A</f>
        <v>#N/A</v>
      </c>
      <c r="V30" s="219" t="e">
        <f t="array" ref="V30">#N/A</f>
        <v>#N/A</v>
      </c>
      <c r="W30" s="219" t="e">
        <f t="array" ref="W30">#N/A</f>
        <v>#N/A</v>
      </c>
      <c r="X30" s="219" t="e">
        <f t="array" ref="X30">#N/A</f>
        <v>#N/A</v>
      </c>
      <c r="Y30" s="219" t="e">
        <f t="array" ref="Y30">#N/A</f>
        <v>#N/A</v>
      </c>
      <c r="Z30" s="219" t="e">
        <f t="array" ref="Z30">#N/A</f>
        <v>#N/A</v>
      </c>
      <c r="AA30" s="219" t="e">
        <f t="array" ref="AA30">#N/A</f>
        <v>#N/A</v>
      </c>
      <c r="AB30" s="219" t="e">
        <f t="array" ref="AB30">#N/A</f>
        <v>#N/A</v>
      </c>
      <c r="AC30" s="219" t="e">
        <f t="array" ref="AC30">#N/A</f>
        <v>#N/A</v>
      </c>
      <c r="AD30" s="219" t="e">
        <f t="array" ref="AD30">#N/A</f>
        <v>#N/A</v>
      </c>
      <c r="AE30" s="222" t="e">
        <f>SUM(C30:W30)</f>
        <v>#N/A</v>
      </c>
      <c r="AF30" s="223" t="e">
        <f t="array" ref="AF30">#N/A</f>
        <v>#N/A</v>
      </c>
      <c r="AG30" s="222" t="e">
        <f>AE30+AF30</f>
        <v>#N/A</v>
      </c>
      <c r="AH30" s="224"/>
      <c r="AI30" s="224"/>
      <c r="AJ30" s="224"/>
      <c r="AK30" s="224"/>
    </row>
    <row r="31" spans="1:37" s="89" customFormat="1" x14ac:dyDescent="0.2">
      <c r="A31" s="225" t="s">
        <v>57</v>
      </c>
      <c r="B31" s="102" t="s">
        <v>58</v>
      </c>
      <c r="C31" s="219" t="e">
        <f t="array" ref="C31">#N/A</f>
        <v>#N/A</v>
      </c>
      <c r="D31" s="219" t="e">
        <f t="array" ref="D31">#N/A</f>
        <v>#N/A</v>
      </c>
      <c r="E31" s="219" t="e">
        <f t="array" ref="E31">#N/A</f>
        <v>#N/A</v>
      </c>
      <c r="F31" s="219" t="e">
        <f t="array" ref="F31">#N/A</f>
        <v>#N/A</v>
      </c>
      <c r="G31" s="219" t="e">
        <f t="array" ref="G31">#N/A</f>
        <v>#N/A</v>
      </c>
      <c r="H31" s="219" t="e">
        <f t="array" ref="H31">#N/A</f>
        <v>#N/A</v>
      </c>
      <c r="I31" s="219" t="e">
        <f t="array" ref="I31">#N/A</f>
        <v>#N/A</v>
      </c>
      <c r="J31" s="219" t="e">
        <f t="array" ref="J31">#N/A</f>
        <v>#N/A</v>
      </c>
      <c r="K31" s="219" t="e">
        <f t="array" ref="K31">#N/A</f>
        <v>#N/A</v>
      </c>
      <c r="L31" s="219" t="e">
        <f t="array" ref="L31">#N/A</f>
        <v>#N/A</v>
      </c>
      <c r="M31" s="219" t="e">
        <f t="array" ref="M31">#N/A</f>
        <v>#N/A</v>
      </c>
      <c r="N31" s="219" t="e">
        <f t="array" ref="N31">#N/A</f>
        <v>#N/A</v>
      </c>
      <c r="O31" s="219" t="e">
        <f t="array" ref="O31">#N/A</f>
        <v>#N/A</v>
      </c>
      <c r="P31" s="219" t="e">
        <f t="array" ref="P31">#N/A</f>
        <v>#N/A</v>
      </c>
      <c r="Q31" s="219" t="e">
        <f t="array" ref="Q31">#N/A</f>
        <v>#N/A</v>
      </c>
      <c r="R31" s="219" t="e">
        <f t="array" ref="R31">#N/A</f>
        <v>#N/A</v>
      </c>
      <c r="S31" s="219" t="e">
        <f t="array" ref="S31">#N/A</f>
        <v>#N/A</v>
      </c>
      <c r="T31" s="219" t="e">
        <f t="array" ref="T31">#N/A</f>
        <v>#N/A</v>
      </c>
      <c r="U31" s="219" t="e">
        <f t="array" ref="U31">#N/A</f>
        <v>#N/A</v>
      </c>
      <c r="V31" s="219" t="e">
        <f t="array" ref="V31">#N/A</f>
        <v>#N/A</v>
      </c>
      <c r="W31" s="219" t="e">
        <f t="array" ref="W31">#N/A</f>
        <v>#N/A</v>
      </c>
      <c r="X31" s="219" t="e">
        <f t="array" ref="X31">#N/A</f>
        <v>#N/A</v>
      </c>
      <c r="Y31" s="219" t="e">
        <f t="array" ref="Y31">#N/A</f>
        <v>#N/A</v>
      </c>
      <c r="Z31" s="219" t="e">
        <f t="array" ref="Z31">#N/A</f>
        <v>#N/A</v>
      </c>
      <c r="AA31" s="219" t="e">
        <f t="array" ref="AA31">#N/A</f>
        <v>#N/A</v>
      </c>
      <c r="AB31" s="219" t="e">
        <f t="array" ref="AB31">#N/A</f>
        <v>#N/A</v>
      </c>
      <c r="AC31" s="219" t="e">
        <f t="array" ref="AC31">#N/A</f>
        <v>#N/A</v>
      </c>
      <c r="AD31" s="219" t="e">
        <f t="array" ref="AD31">#N/A</f>
        <v>#N/A</v>
      </c>
      <c r="AE31" s="222" t="e">
        <f>SUM(C31:W31)</f>
        <v>#N/A</v>
      </c>
      <c r="AF31" s="223" t="e">
        <f t="array" ref="AF31">#N/A</f>
        <v>#N/A</v>
      </c>
      <c r="AG31" s="222" t="e">
        <f>AE31+AF31</f>
        <v>#N/A</v>
      </c>
      <c r="AH31" s="224"/>
      <c r="AI31" s="224"/>
      <c r="AJ31" s="224"/>
      <c r="AK31" s="224"/>
    </row>
    <row r="32" spans="1:37" s="89" customFormat="1" x14ac:dyDescent="0.2">
      <c r="A32" s="226"/>
      <c r="B32" s="104"/>
      <c r="C32" s="219"/>
      <c r="D32" s="219"/>
      <c r="E32" s="219"/>
      <c r="F32" s="219"/>
      <c r="G32" s="219"/>
      <c r="H32" s="21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22"/>
      <c r="AF32" s="223"/>
      <c r="AG32" s="222"/>
      <c r="AH32" s="224"/>
      <c r="AI32" s="224"/>
      <c r="AJ32" s="224"/>
      <c r="AK32" s="224"/>
    </row>
    <row r="33" spans="1:37" s="89" customFormat="1" hidden="1" x14ac:dyDescent="0.2">
      <c r="A33" s="225" t="s">
        <v>59</v>
      </c>
      <c r="B33" s="227"/>
      <c r="C33" s="228" t="e">
        <f t="shared" ref="C33:AE33" si="6">C31+C30+C29+C27+C26+C24</f>
        <v>#N/A</v>
      </c>
      <c r="D33" s="228" t="e">
        <f t="shared" si="6"/>
        <v>#N/A</v>
      </c>
      <c r="E33" s="228" t="e">
        <f t="shared" si="6"/>
        <v>#N/A</v>
      </c>
      <c r="F33" s="228" t="e">
        <f t="shared" si="6"/>
        <v>#N/A</v>
      </c>
      <c r="G33" s="228" t="e">
        <f t="shared" si="6"/>
        <v>#N/A</v>
      </c>
      <c r="H33" s="228" t="e">
        <f t="shared" si="6"/>
        <v>#N/A</v>
      </c>
      <c r="I33" s="228" t="e">
        <f t="shared" si="6"/>
        <v>#N/A</v>
      </c>
      <c r="J33" s="228" t="e">
        <f t="shared" si="6"/>
        <v>#N/A</v>
      </c>
      <c r="K33" s="228" t="e">
        <f t="shared" si="6"/>
        <v>#N/A</v>
      </c>
      <c r="L33" s="228" t="e">
        <f t="shared" si="6"/>
        <v>#N/A</v>
      </c>
      <c r="M33" s="228" t="e">
        <f t="shared" si="6"/>
        <v>#N/A</v>
      </c>
      <c r="N33" s="228" t="e">
        <f t="shared" si="6"/>
        <v>#N/A</v>
      </c>
      <c r="O33" s="228" t="e">
        <f t="shared" si="6"/>
        <v>#N/A</v>
      </c>
      <c r="P33" s="228" t="e">
        <f t="shared" si="6"/>
        <v>#N/A</v>
      </c>
      <c r="Q33" s="228" t="e">
        <f t="shared" si="6"/>
        <v>#N/A</v>
      </c>
      <c r="R33" s="228" t="e">
        <f t="shared" si="6"/>
        <v>#N/A</v>
      </c>
      <c r="S33" s="228" t="e">
        <f t="shared" si="6"/>
        <v>#N/A</v>
      </c>
      <c r="T33" s="228" t="e">
        <f t="shared" si="6"/>
        <v>#N/A</v>
      </c>
      <c r="U33" s="228" t="e">
        <f t="shared" si="6"/>
        <v>#N/A</v>
      </c>
      <c r="V33" s="228" t="e">
        <f t="shared" si="6"/>
        <v>#N/A</v>
      </c>
      <c r="W33" s="228" t="e">
        <f t="shared" si="6"/>
        <v>#N/A</v>
      </c>
      <c r="X33" s="228" t="e">
        <f t="shared" si="6"/>
        <v>#N/A</v>
      </c>
      <c r="Y33" s="228" t="e">
        <f t="shared" si="6"/>
        <v>#N/A</v>
      </c>
      <c r="Z33" s="228" t="e">
        <f t="shared" si="6"/>
        <v>#N/A</v>
      </c>
      <c r="AA33" s="228" t="e">
        <f t="shared" si="6"/>
        <v>#N/A</v>
      </c>
      <c r="AB33" s="228" t="e">
        <f t="shared" si="6"/>
        <v>#N/A</v>
      </c>
      <c r="AC33" s="228" t="e">
        <f t="shared" si="6"/>
        <v>#N/A</v>
      </c>
      <c r="AD33" s="228" t="e">
        <f t="shared" si="6"/>
        <v>#N/A</v>
      </c>
      <c r="AE33" s="229" t="e">
        <f t="shared" si="6"/>
        <v>#N/A</v>
      </c>
      <c r="AF33" s="228" t="e">
        <f>AF24+#REF!+AF29+AF30+AF31</f>
        <v>#N/A</v>
      </c>
      <c r="AG33" s="230" t="e">
        <f>AG24+#REF!+AG29+AG30+AG31</f>
        <v>#N/A</v>
      </c>
      <c r="AH33" s="224"/>
      <c r="AI33" s="224"/>
      <c r="AJ33" s="224"/>
      <c r="AK33" s="224"/>
    </row>
    <row r="34" spans="1:37" s="238" customFormat="1" hidden="1" x14ac:dyDescent="0.2">
      <c r="A34" s="231"/>
      <c r="B34" s="232"/>
      <c r="C34" s="233"/>
      <c r="D34" s="233"/>
      <c r="E34" s="233"/>
      <c r="F34" s="233"/>
      <c r="G34" s="233"/>
      <c r="H34" s="233"/>
      <c r="I34" s="233"/>
      <c r="J34" s="233"/>
      <c r="K34" s="233"/>
      <c r="L34" s="233"/>
      <c r="M34" s="233"/>
      <c r="N34" s="233"/>
      <c r="O34" s="233"/>
      <c r="P34" s="233"/>
      <c r="Q34" s="233"/>
      <c r="R34" s="233"/>
      <c r="S34" s="233"/>
      <c r="T34" s="233"/>
      <c r="U34" s="233"/>
      <c r="V34" s="233"/>
      <c r="W34" s="233"/>
      <c r="X34" s="233"/>
      <c r="Y34" s="233"/>
      <c r="Z34" s="233"/>
      <c r="AA34" s="233"/>
      <c r="AB34" s="233"/>
      <c r="AC34" s="233"/>
      <c r="AD34" s="233"/>
      <c r="AE34" s="234"/>
      <c r="AF34" s="235"/>
      <c r="AG34" s="236"/>
      <c r="AH34" s="237"/>
      <c r="AI34" s="237"/>
      <c r="AJ34" s="237"/>
      <c r="AK34" s="237"/>
    </row>
    <row r="35" spans="1:37" s="89" customFormat="1" hidden="1" x14ac:dyDescent="0.2">
      <c r="A35" s="225" t="s">
        <v>60</v>
      </c>
      <c r="B35" s="104" t="s">
        <v>60</v>
      </c>
      <c r="C35" s="219" t="e">
        <f t="array" ref="C35">#N/A</f>
        <v>#N/A</v>
      </c>
      <c r="D35" s="219" t="e">
        <f t="array" ref="D35">#N/A</f>
        <v>#N/A</v>
      </c>
      <c r="E35" s="219" t="e">
        <f t="array" ref="E35">#N/A</f>
        <v>#N/A</v>
      </c>
      <c r="F35" s="219" t="e">
        <f t="array" ref="F35">#N/A</f>
        <v>#N/A</v>
      </c>
      <c r="G35" s="219" t="e">
        <f t="array" ref="G35">#N/A</f>
        <v>#N/A</v>
      </c>
      <c r="H35" s="219" t="e">
        <f t="array" ref="H35">#N/A</f>
        <v>#N/A</v>
      </c>
      <c r="I35" s="219" t="e">
        <f t="array" ref="I35">#N/A</f>
        <v>#N/A</v>
      </c>
      <c r="J35" s="219" t="e">
        <f t="array" ref="J35">#N/A</f>
        <v>#N/A</v>
      </c>
      <c r="K35" s="219" t="e">
        <f t="array" ref="K35">#N/A</f>
        <v>#N/A</v>
      </c>
      <c r="L35" s="219" t="e">
        <f t="array" ref="L35">#N/A</f>
        <v>#N/A</v>
      </c>
      <c r="M35" s="219" t="e">
        <f t="array" ref="M35">#N/A</f>
        <v>#N/A</v>
      </c>
      <c r="N35" s="219" t="e">
        <f t="array" ref="N35">#N/A</f>
        <v>#N/A</v>
      </c>
      <c r="O35" s="219" t="e">
        <f t="array" ref="O35">#N/A</f>
        <v>#N/A</v>
      </c>
      <c r="P35" s="219" t="e">
        <f t="array" ref="P35">#N/A</f>
        <v>#N/A</v>
      </c>
      <c r="Q35" s="219" t="e">
        <f t="array" ref="Q35">#N/A</f>
        <v>#N/A</v>
      </c>
      <c r="R35" s="219" t="e">
        <f t="array" ref="R35">#N/A</f>
        <v>#N/A</v>
      </c>
      <c r="S35" s="219" t="e">
        <f t="array" ref="S35">#N/A</f>
        <v>#N/A</v>
      </c>
      <c r="T35" s="219" t="e">
        <f t="array" ref="T35">#N/A</f>
        <v>#N/A</v>
      </c>
      <c r="U35" s="219" t="e">
        <f t="array" ref="U35">#N/A</f>
        <v>#N/A</v>
      </c>
      <c r="V35" s="219" t="e">
        <f t="array" ref="V35">#N/A</f>
        <v>#N/A</v>
      </c>
      <c r="W35" s="219" t="e">
        <f t="array" ref="W35">#N/A</f>
        <v>#N/A</v>
      </c>
      <c r="X35" s="219" t="e">
        <f t="array" ref="X35">#N/A</f>
        <v>#N/A</v>
      </c>
      <c r="Y35" s="219" t="e">
        <f t="array" ref="Y35">#N/A</f>
        <v>#N/A</v>
      </c>
      <c r="Z35" s="219" t="e">
        <f t="array" ref="Z35">#N/A</f>
        <v>#N/A</v>
      </c>
      <c r="AA35" s="219" t="e">
        <f t="array" ref="AA35">#N/A</f>
        <v>#N/A</v>
      </c>
      <c r="AB35" s="219" t="e">
        <f t="array" ref="AB35">#N/A</f>
        <v>#N/A</v>
      </c>
      <c r="AC35" s="219" t="e">
        <f t="array" ref="AC35">#N/A</f>
        <v>#N/A</v>
      </c>
      <c r="AD35" s="219" t="e">
        <f t="array" ref="AD35">#N/A</f>
        <v>#N/A</v>
      </c>
      <c r="AE35" s="222" t="e">
        <f>SUM(C35:AD35)</f>
        <v>#N/A</v>
      </c>
      <c r="AF35" s="223" t="e">
        <f t="array" ref="AF35">#N/A</f>
        <v>#N/A</v>
      </c>
      <c r="AG35" s="222" t="e">
        <f>AE35+AF35</f>
        <v>#N/A</v>
      </c>
      <c r="AH35" s="224"/>
      <c r="AI35" s="224"/>
      <c r="AJ35" s="224"/>
      <c r="AK35" s="224"/>
    </row>
    <row r="36" spans="1:37" s="89" customFormat="1" hidden="1" x14ac:dyDescent="0.2">
      <c r="A36" s="239" t="s">
        <v>62</v>
      </c>
      <c r="B36" s="104" t="s">
        <v>62</v>
      </c>
      <c r="C36" s="219" t="e">
        <f t="array" ref="C36">#N/A</f>
        <v>#N/A</v>
      </c>
      <c r="D36" s="219" t="e">
        <f t="array" ref="D36">#N/A</f>
        <v>#N/A</v>
      </c>
      <c r="E36" s="219" t="e">
        <f t="array" ref="E36">#N/A</f>
        <v>#N/A</v>
      </c>
      <c r="F36" s="219" t="e">
        <f t="array" ref="F36">#N/A</f>
        <v>#N/A</v>
      </c>
      <c r="G36" s="219" t="e">
        <f t="array" ref="G36">#N/A</f>
        <v>#N/A</v>
      </c>
      <c r="H36" s="219" t="e">
        <f t="array" ref="H36">#N/A</f>
        <v>#N/A</v>
      </c>
      <c r="I36" s="219" t="e">
        <f t="array" ref="I36">#N/A</f>
        <v>#N/A</v>
      </c>
      <c r="J36" s="219" t="e">
        <f t="array" ref="J36">#N/A</f>
        <v>#N/A</v>
      </c>
      <c r="K36" s="219" t="e">
        <f t="array" ref="K36">#N/A</f>
        <v>#N/A</v>
      </c>
      <c r="L36" s="219" t="e">
        <f t="array" ref="L36">#N/A</f>
        <v>#N/A</v>
      </c>
      <c r="M36" s="219" t="e">
        <f t="array" ref="M36">#N/A</f>
        <v>#N/A</v>
      </c>
      <c r="N36" s="219" t="e">
        <f t="array" ref="N36">#N/A</f>
        <v>#N/A</v>
      </c>
      <c r="O36" s="219" t="e">
        <f t="array" ref="O36">#N/A</f>
        <v>#N/A</v>
      </c>
      <c r="P36" s="219" t="e">
        <f t="array" ref="P36">#N/A</f>
        <v>#N/A</v>
      </c>
      <c r="Q36" s="219" t="e">
        <f t="array" ref="Q36">#N/A</f>
        <v>#N/A</v>
      </c>
      <c r="R36" s="219" t="e">
        <f t="array" ref="R36">#N/A</f>
        <v>#N/A</v>
      </c>
      <c r="S36" s="219" t="e">
        <f t="array" ref="S36">#N/A</f>
        <v>#N/A</v>
      </c>
      <c r="T36" s="219" t="e">
        <f t="array" ref="T36">#N/A</f>
        <v>#N/A</v>
      </c>
      <c r="U36" s="219" t="e">
        <f t="array" ref="U36">#N/A</f>
        <v>#N/A</v>
      </c>
      <c r="V36" s="219" t="e">
        <f t="array" ref="V36">#N/A</f>
        <v>#N/A</v>
      </c>
      <c r="W36" s="219" t="e">
        <f t="array" ref="W36">#N/A</f>
        <v>#N/A</v>
      </c>
      <c r="X36" s="219" t="e">
        <f t="array" ref="X36">#N/A</f>
        <v>#N/A</v>
      </c>
      <c r="Y36" s="219" t="e">
        <f t="array" ref="Y36">#N/A</f>
        <v>#N/A</v>
      </c>
      <c r="Z36" s="219" t="e">
        <f t="array" ref="Z36">#N/A</f>
        <v>#N/A</v>
      </c>
      <c r="AA36" s="219" t="e">
        <f t="array" ref="AA36">#N/A</f>
        <v>#N/A</v>
      </c>
      <c r="AB36" s="219" t="e">
        <f t="array" ref="AB36">#N/A</f>
        <v>#N/A</v>
      </c>
      <c r="AC36" s="219" t="e">
        <f t="array" ref="AC36">#N/A</f>
        <v>#N/A</v>
      </c>
      <c r="AD36" s="219" t="e">
        <f t="array" ref="AD36">#N/A</f>
        <v>#N/A</v>
      </c>
      <c r="AE36" s="222" t="e">
        <f>SUM(C36:AD36)</f>
        <v>#N/A</v>
      </c>
      <c r="AF36" s="223" t="e">
        <f t="array" ref="AF36">#N/A</f>
        <v>#N/A</v>
      </c>
      <c r="AG36" s="222" t="e">
        <f>AE36+AF36</f>
        <v>#N/A</v>
      </c>
      <c r="AH36" s="224"/>
      <c r="AI36" s="224"/>
      <c r="AJ36" s="224"/>
      <c r="AK36" s="224"/>
    </row>
    <row r="37" spans="1:37" s="89" customFormat="1" ht="10.8" hidden="1" thickBot="1" x14ac:dyDescent="0.25">
      <c r="A37" s="240" t="s">
        <v>145</v>
      </c>
      <c r="B37" s="241" t="s">
        <v>64</v>
      </c>
      <c r="C37" s="242" t="e">
        <f t="array" ref="C37">#N/A</f>
        <v>#N/A</v>
      </c>
      <c r="D37" s="242" t="e">
        <f t="array" ref="D37">#N/A</f>
        <v>#N/A</v>
      </c>
      <c r="E37" s="242" t="e">
        <f t="array" ref="E37">#N/A</f>
        <v>#N/A</v>
      </c>
      <c r="F37" s="242" t="e">
        <f t="array" ref="F37">#N/A</f>
        <v>#N/A</v>
      </c>
      <c r="G37" s="242" t="e">
        <f t="array" ref="G37">#N/A</f>
        <v>#N/A</v>
      </c>
      <c r="H37" s="242" t="e">
        <f t="array" ref="H37">#N/A</f>
        <v>#N/A</v>
      </c>
      <c r="I37" s="242" t="e">
        <f t="array" ref="I37">#N/A</f>
        <v>#N/A</v>
      </c>
      <c r="J37" s="242" t="e">
        <f t="array" ref="J37">#N/A</f>
        <v>#N/A</v>
      </c>
      <c r="K37" s="242" t="e">
        <f t="array" ref="K37">#N/A</f>
        <v>#N/A</v>
      </c>
      <c r="L37" s="242" t="e">
        <f t="array" ref="L37">#N/A</f>
        <v>#N/A</v>
      </c>
      <c r="M37" s="242" t="e">
        <f t="array" ref="M37">#N/A</f>
        <v>#N/A</v>
      </c>
      <c r="N37" s="242" t="e">
        <f t="array" ref="N37">#N/A</f>
        <v>#N/A</v>
      </c>
      <c r="O37" s="242" t="e">
        <f t="array" ref="O37">#N/A</f>
        <v>#N/A</v>
      </c>
      <c r="P37" s="242" t="e">
        <f t="array" ref="P37">#N/A</f>
        <v>#N/A</v>
      </c>
      <c r="Q37" s="242" t="e">
        <f t="array" ref="Q37">#N/A</f>
        <v>#N/A</v>
      </c>
      <c r="R37" s="242" t="e">
        <f t="array" ref="R37">#N/A</f>
        <v>#N/A</v>
      </c>
      <c r="S37" s="242" t="e">
        <f t="array" ref="S37">#N/A</f>
        <v>#N/A</v>
      </c>
      <c r="T37" s="242" t="e">
        <f t="array" ref="T37">#N/A</f>
        <v>#N/A</v>
      </c>
      <c r="U37" s="242" t="e">
        <f t="array" ref="U37">#N/A</f>
        <v>#N/A</v>
      </c>
      <c r="V37" s="242" t="e">
        <f t="array" ref="V37">#N/A</f>
        <v>#N/A</v>
      </c>
      <c r="W37" s="242" t="e">
        <f t="array" ref="W37">#N/A</f>
        <v>#N/A</v>
      </c>
      <c r="X37" s="242" t="e">
        <f t="array" ref="X37">#N/A</f>
        <v>#N/A</v>
      </c>
      <c r="Y37" s="242" t="e">
        <f t="array" ref="Y37">#N/A</f>
        <v>#N/A</v>
      </c>
      <c r="Z37" s="242" t="e">
        <f t="array" ref="Z37">#N/A</f>
        <v>#N/A</v>
      </c>
      <c r="AA37" s="243" t="e">
        <f t="array" ref="AA37">#N/A</f>
        <v>#N/A</v>
      </c>
      <c r="AB37" s="243" t="e">
        <f t="array" ref="AB37">#N/A</f>
        <v>#N/A</v>
      </c>
      <c r="AC37" s="243" t="e">
        <f t="array" ref="AC37">#N/A</f>
        <v>#N/A</v>
      </c>
      <c r="AD37" s="243" t="e">
        <f t="array" ref="AD37">#N/A</f>
        <v>#N/A</v>
      </c>
      <c r="AE37" s="244" t="e">
        <f>SUM(C37:AD37)</f>
        <v>#N/A</v>
      </c>
      <c r="AF37" s="245" t="e">
        <f t="array" ref="AF37">#N/A</f>
        <v>#N/A</v>
      </c>
      <c r="AG37" s="244" t="e">
        <f>AE37+AF37</f>
        <v>#N/A</v>
      </c>
      <c r="AH37" s="224"/>
      <c r="AI37" s="224"/>
      <c r="AJ37" s="224"/>
      <c r="AK37" s="224"/>
    </row>
    <row r="38" spans="1:37" s="89" customFormat="1" x14ac:dyDescent="0.2">
      <c r="A38" s="225" t="s">
        <v>62</v>
      </c>
      <c r="B38" s="104"/>
      <c r="C38" s="219" t="e">
        <f t="shared" ref="C38:AD38" si="7">SUM(C36:C37)</f>
        <v>#N/A</v>
      </c>
      <c r="D38" s="219" t="e">
        <f t="shared" si="7"/>
        <v>#N/A</v>
      </c>
      <c r="E38" s="219" t="e">
        <f t="shared" si="7"/>
        <v>#N/A</v>
      </c>
      <c r="F38" s="219" t="e">
        <f t="shared" si="7"/>
        <v>#N/A</v>
      </c>
      <c r="G38" s="219" t="e">
        <f t="shared" si="7"/>
        <v>#N/A</v>
      </c>
      <c r="H38" s="219" t="e">
        <f t="shared" si="7"/>
        <v>#N/A</v>
      </c>
      <c r="I38" s="219" t="e">
        <f t="shared" si="7"/>
        <v>#N/A</v>
      </c>
      <c r="J38" s="219" t="e">
        <f t="shared" si="7"/>
        <v>#N/A</v>
      </c>
      <c r="K38" s="219" t="e">
        <f t="shared" si="7"/>
        <v>#N/A</v>
      </c>
      <c r="L38" s="219" t="e">
        <f t="shared" si="7"/>
        <v>#N/A</v>
      </c>
      <c r="M38" s="219" t="e">
        <f t="shared" si="7"/>
        <v>#N/A</v>
      </c>
      <c r="N38" s="219" t="e">
        <f t="shared" si="7"/>
        <v>#N/A</v>
      </c>
      <c r="O38" s="219" t="e">
        <f t="shared" si="7"/>
        <v>#N/A</v>
      </c>
      <c r="P38" s="219" t="e">
        <f t="shared" si="7"/>
        <v>#N/A</v>
      </c>
      <c r="Q38" s="219" t="e">
        <f t="shared" si="7"/>
        <v>#N/A</v>
      </c>
      <c r="R38" s="219" t="e">
        <f t="shared" si="7"/>
        <v>#N/A</v>
      </c>
      <c r="S38" s="219" t="e">
        <f t="shared" si="7"/>
        <v>#N/A</v>
      </c>
      <c r="T38" s="219" t="e">
        <f t="shared" si="7"/>
        <v>#N/A</v>
      </c>
      <c r="U38" s="219" t="e">
        <f t="shared" si="7"/>
        <v>#N/A</v>
      </c>
      <c r="V38" s="219" t="e">
        <f t="shared" si="7"/>
        <v>#N/A</v>
      </c>
      <c r="W38" s="219" t="e">
        <f t="shared" si="7"/>
        <v>#N/A</v>
      </c>
      <c r="X38" s="219" t="e">
        <f t="shared" si="7"/>
        <v>#N/A</v>
      </c>
      <c r="Y38" s="219" t="e">
        <f t="shared" si="7"/>
        <v>#N/A</v>
      </c>
      <c r="Z38" s="219" t="e">
        <f t="shared" si="7"/>
        <v>#N/A</v>
      </c>
      <c r="AA38" s="219" t="e">
        <f t="shared" si="7"/>
        <v>#N/A</v>
      </c>
      <c r="AB38" s="219" t="e">
        <f t="shared" si="7"/>
        <v>#N/A</v>
      </c>
      <c r="AC38" s="219" t="e">
        <f t="shared" si="7"/>
        <v>#N/A</v>
      </c>
      <c r="AD38" s="219" t="e">
        <f t="shared" si="7"/>
        <v>#N/A</v>
      </c>
      <c r="AE38" s="222" t="e">
        <f>SUM(C38:W38)</f>
        <v>#N/A</v>
      </c>
      <c r="AF38" s="223" t="e">
        <f>SUM(AF36:AF37)</f>
        <v>#N/A</v>
      </c>
      <c r="AG38" s="222" t="e">
        <f>SUM(AG36:AG37)</f>
        <v>#N/A</v>
      </c>
      <c r="AH38" s="224"/>
      <c r="AI38" s="224"/>
      <c r="AJ38" s="224"/>
      <c r="AK38" s="224"/>
    </row>
    <row r="39" spans="1:37" s="89" customFormat="1" x14ac:dyDescent="0.2">
      <c r="A39" s="239"/>
      <c r="B39" s="104"/>
      <c r="C39" s="219"/>
      <c r="D39" s="21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22"/>
      <c r="AF39" s="223"/>
      <c r="AG39" s="222"/>
      <c r="AH39" s="224"/>
      <c r="AI39" s="224"/>
      <c r="AJ39" s="224"/>
      <c r="AK39" s="224"/>
    </row>
    <row r="40" spans="1:37" s="89" customFormat="1" x14ac:dyDescent="0.2">
      <c r="A40" s="225" t="s">
        <v>146</v>
      </c>
      <c r="B40" s="104" t="s">
        <v>66</v>
      </c>
      <c r="C40" s="219" t="e">
        <f t="array" ref="C40">#N/A</f>
        <v>#N/A</v>
      </c>
      <c r="D40" s="219" t="e">
        <f t="array" ref="D40">#N/A</f>
        <v>#N/A</v>
      </c>
      <c r="E40" s="219" t="e">
        <f t="array" ref="E40">#N/A</f>
        <v>#N/A</v>
      </c>
      <c r="F40" s="219" t="e">
        <f t="array" ref="F40">#N/A</f>
        <v>#N/A</v>
      </c>
      <c r="G40" s="219" t="e">
        <f t="array" ref="G40">#N/A</f>
        <v>#N/A</v>
      </c>
      <c r="H40" s="219" t="e">
        <f t="array" ref="H40">#N/A</f>
        <v>#N/A</v>
      </c>
      <c r="I40" s="219" t="e">
        <f t="array" ref="I40">#N/A</f>
        <v>#N/A</v>
      </c>
      <c r="J40" s="219" t="e">
        <f t="array" ref="J40">#N/A</f>
        <v>#N/A</v>
      </c>
      <c r="K40" s="219" t="e">
        <f t="array" ref="K40">#N/A</f>
        <v>#N/A</v>
      </c>
      <c r="L40" s="219" t="e">
        <f t="array" ref="L40">#N/A</f>
        <v>#N/A</v>
      </c>
      <c r="M40" s="219" t="e">
        <f t="array" ref="M40">#N/A</f>
        <v>#N/A</v>
      </c>
      <c r="N40" s="219" t="e">
        <f t="array" ref="N40">#N/A</f>
        <v>#N/A</v>
      </c>
      <c r="O40" s="219" t="e">
        <f t="array" ref="O40">#N/A</f>
        <v>#N/A</v>
      </c>
      <c r="P40" s="219" t="e">
        <f t="array" ref="P40">#N/A</f>
        <v>#N/A</v>
      </c>
      <c r="Q40" s="219" t="e">
        <f t="array" ref="Q40">#N/A</f>
        <v>#N/A</v>
      </c>
      <c r="R40" s="219" t="e">
        <f t="array" ref="R40">#N/A</f>
        <v>#N/A</v>
      </c>
      <c r="S40" s="219" t="e">
        <f t="array" ref="S40">#N/A</f>
        <v>#N/A</v>
      </c>
      <c r="T40" s="219" t="e">
        <f t="array" ref="T40">#N/A</f>
        <v>#N/A</v>
      </c>
      <c r="U40" s="219" t="e">
        <f t="array" ref="U40">#N/A</f>
        <v>#N/A</v>
      </c>
      <c r="V40" s="219" t="e">
        <f t="array" ref="V40">#N/A</f>
        <v>#N/A</v>
      </c>
      <c r="W40" s="219" t="e">
        <f t="array" ref="W40">#N/A</f>
        <v>#N/A</v>
      </c>
      <c r="X40" s="219"/>
      <c r="Y40" s="219"/>
      <c r="Z40" s="219"/>
      <c r="AA40" s="219"/>
      <c r="AB40" s="219"/>
      <c r="AC40" s="219"/>
      <c r="AD40" s="219"/>
      <c r="AE40" s="222" t="e">
        <f>SUM(C40:W40)</f>
        <v>#N/A</v>
      </c>
      <c r="AF40" s="223" t="e">
        <f t="array" ref="AF40">#N/A</f>
        <v>#N/A</v>
      </c>
      <c r="AG40" s="222" t="e">
        <f>AE40+AF40</f>
        <v>#N/A</v>
      </c>
      <c r="AH40" s="224"/>
      <c r="AI40" s="224"/>
      <c r="AJ40" s="224"/>
      <c r="AK40" s="224"/>
    </row>
    <row r="41" spans="1:37" s="89" customFormat="1" x14ac:dyDescent="0.2">
      <c r="A41" s="226"/>
      <c r="B41" s="104"/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22"/>
      <c r="AF41" s="223"/>
      <c r="AG41" s="222"/>
      <c r="AH41" s="224"/>
      <c r="AI41" s="224"/>
      <c r="AJ41" s="224"/>
      <c r="AK41" s="224"/>
    </row>
    <row r="42" spans="1:37" s="89" customFormat="1" hidden="1" x14ac:dyDescent="0.2">
      <c r="A42" s="225" t="s">
        <v>67</v>
      </c>
      <c r="B42" s="104" t="s">
        <v>68</v>
      </c>
      <c r="C42" s="219" t="e">
        <f t="array" ref="C42">#N/A</f>
        <v>#N/A</v>
      </c>
      <c r="D42" s="219" t="e">
        <f t="array" ref="D42">#N/A</f>
        <v>#N/A</v>
      </c>
      <c r="E42" s="219" t="e">
        <f t="array" ref="E42">#N/A</f>
        <v>#N/A</v>
      </c>
      <c r="F42" s="219" t="e">
        <f t="array" ref="F42">#N/A</f>
        <v>#N/A</v>
      </c>
      <c r="G42" s="219" t="e">
        <f t="array" ref="G42">#N/A</f>
        <v>#N/A</v>
      </c>
      <c r="H42" s="219" t="e">
        <f t="array" ref="H42">#N/A</f>
        <v>#N/A</v>
      </c>
      <c r="I42" s="219" t="e">
        <f t="array" ref="I42">#N/A</f>
        <v>#N/A</v>
      </c>
      <c r="J42" s="219" t="e">
        <f t="array" ref="J42">#N/A</f>
        <v>#N/A</v>
      </c>
      <c r="K42" s="219" t="e">
        <f t="array" ref="K42">#N/A</f>
        <v>#N/A</v>
      </c>
      <c r="L42" s="219" t="e">
        <f t="array" ref="L42">#N/A</f>
        <v>#N/A</v>
      </c>
      <c r="M42" s="219" t="e">
        <f t="array" ref="M42">#N/A</f>
        <v>#N/A</v>
      </c>
      <c r="N42" s="219" t="e">
        <f t="array" ref="N42">#N/A</f>
        <v>#N/A</v>
      </c>
      <c r="O42" s="219" t="e">
        <f t="array" ref="O42">#N/A</f>
        <v>#N/A</v>
      </c>
      <c r="P42" s="219" t="e">
        <f t="array" ref="P42">#N/A</f>
        <v>#N/A</v>
      </c>
      <c r="Q42" s="219" t="e">
        <f t="array" ref="Q42">#N/A</f>
        <v>#N/A</v>
      </c>
      <c r="R42" s="219" t="e">
        <f t="array" ref="R42">#N/A</f>
        <v>#N/A</v>
      </c>
      <c r="S42" s="219" t="e">
        <f t="array" ref="S42">#N/A</f>
        <v>#N/A</v>
      </c>
      <c r="T42" s="219" t="e">
        <f t="array" ref="T42">#N/A</f>
        <v>#N/A</v>
      </c>
      <c r="U42" s="219" t="e">
        <f t="array" ref="U42">#N/A</f>
        <v>#N/A</v>
      </c>
      <c r="V42" s="219" t="e">
        <f t="array" ref="V42">#N/A</f>
        <v>#N/A</v>
      </c>
      <c r="W42" s="219" t="e">
        <f t="array" ref="W42">#N/A</f>
        <v>#N/A</v>
      </c>
      <c r="X42" s="219" t="e">
        <f t="array" ref="X42">#N/A</f>
        <v>#N/A</v>
      </c>
      <c r="Y42" s="219" t="e">
        <f t="array" ref="Y42">#N/A</f>
        <v>#N/A</v>
      </c>
      <c r="Z42" s="219" t="e">
        <f t="array" ref="Z42">#N/A</f>
        <v>#N/A</v>
      </c>
      <c r="AA42" s="219" t="e">
        <f t="array" ref="AA42">#N/A</f>
        <v>#N/A</v>
      </c>
      <c r="AB42" s="219" t="e">
        <f t="array" ref="AB42">#N/A</f>
        <v>#N/A</v>
      </c>
      <c r="AC42" s="219" t="e">
        <f t="array" ref="AC42">#N/A</f>
        <v>#N/A</v>
      </c>
      <c r="AD42" s="219" t="e">
        <f t="array" ref="AD42">#N/A</f>
        <v>#N/A</v>
      </c>
      <c r="AE42" s="222" t="e">
        <f>SUM(C42:AD42)</f>
        <v>#N/A</v>
      </c>
      <c r="AF42" s="223" t="e">
        <f t="array" ref="AF42">#N/A</f>
        <v>#N/A</v>
      </c>
      <c r="AG42" s="222" t="e">
        <f>AE42+AF42</f>
        <v>#N/A</v>
      </c>
      <c r="AH42" s="224"/>
      <c r="AI42" s="224"/>
      <c r="AJ42" s="224"/>
      <c r="AK42" s="224"/>
    </row>
    <row r="43" spans="1:37" s="89" customFormat="1" ht="10.8" hidden="1" thickBot="1" x14ac:dyDescent="0.25">
      <c r="A43" s="240" t="s">
        <v>147</v>
      </c>
      <c r="B43" s="241" t="s">
        <v>70</v>
      </c>
      <c r="C43" s="242" t="e">
        <f t="array" ref="C43">#N/A</f>
        <v>#N/A</v>
      </c>
      <c r="D43" s="242" t="e">
        <f t="array" ref="D43">#N/A</f>
        <v>#N/A</v>
      </c>
      <c r="E43" s="242" t="e">
        <f t="array" ref="E43">#N/A</f>
        <v>#N/A</v>
      </c>
      <c r="F43" s="242" t="e">
        <f t="array" ref="F43">#N/A</f>
        <v>#N/A</v>
      </c>
      <c r="G43" s="242" t="e">
        <f t="array" ref="G43">#N/A</f>
        <v>#N/A</v>
      </c>
      <c r="H43" s="242" t="e">
        <f t="array" ref="H43">#N/A</f>
        <v>#N/A</v>
      </c>
      <c r="I43" s="242" t="e">
        <f t="array" ref="I43">#N/A</f>
        <v>#N/A</v>
      </c>
      <c r="J43" s="242" t="e">
        <f t="array" ref="J43">#N/A</f>
        <v>#N/A</v>
      </c>
      <c r="K43" s="242" t="e">
        <f t="array" ref="K43">#N/A</f>
        <v>#N/A</v>
      </c>
      <c r="L43" s="242" t="e">
        <f t="array" ref="L43">#N/A</f>
        <v>#N/A</v>
      </c>
      <c r="M43" s="242" t="e">
        <f t="array" ref="M43">#N/A</f>
        <v>#N/A</v>
      </c>
      <c r="N43" s="242" t="e">
        <f t="array" ref="N43">#N/A</f>
        <v>#N/A</v>
      </c>
      <c r="O43" s="242" t="e">
        <f t="array" ref="O43">#N/A</f>
        <v>#N/A</v>
      </c>
      <c r="P43" s="242" t="e">
        <f t="array" ref="P43">#N/A</f>
        <v>#N/A</v>
      </c>
      <c r="Q43" s="242" t="e">
        <f t="array" ref="Q43">#N/A</f>
        <v>#N/A</v>
      </c>
      <c r="R43" s="242" t="e">
        <f t="array" ref="R43">#N/A</f>
        <v>#N/A</v>
      </c>
      <c r="S43" s="242" t="e">
        <f t="array" ref="S43">#N/A</f>
        <v>#N/A</v>
      </c>
      <c r="T43" s="242" t="e">
        <f t="array" ref="T43">#N/A</f>
        <v>#N/A</v>
      </c>
      <c r="U43" s="242" t="e">
        <f t="array" ref="U43">#N/A</f>
        <v>#N/A</v>
      </c>
      <c r="V43" s="242" t="e">
        <f t="array" ref="V43">#N/A</f>
        <v>#N/A</v>
      </c>
      <c r="W43" s="242" t="e">
        <f t="array" ref="W43">#N/A</f>
        <v>#N/A</v>
      </c>
      <c r="X43" s="242" t="e">
        <f t="array" ref="X43">#N/A</f>
        <v>#N/A</v>
      </c>
      <c r="Y43" s="242" t="e">
        <f t="array" ref="Y43">#N/A</f>
        <v>#N/A</v>
      </c>
      <c r="Z43" s="242" t="e">
        <f t="array" ref="Z43">#N/A</f>
        <v>#N/A</v>
      </c>
      <c r="AA43" s="243" t="e">
        <f t="array" ref="AA43">#N/A</f>
        <v>#N/A</v>
      </c>
      <c r="AB43" s="243" t="e">
        <f t="array" ref="AB43">#N/A</f>
        <v>#N/A</v>
      </c>
      <c r="AC43" s="243" t="e">
        <f t="array" ref="AC43">#N/A</f>
        <v>#N/A</v>
      </c>
      <c r="AD43" s="243" t="e">
        <f t="array" ref="AD43">#N/A</f>
        <v>#N/A</v>
      </c>
      <c r="AE43" s="244" t="e">
        <f>SUM(C43:AD43)</f>
        <v>#N/A</v>
      </c>
      <c r="AF43" s="245" t="e">
        <f t="array" ref="AF43">#N/A</f>
        <v>#N/A</v>
      </c>
      <c r="AG43" s="244" t="e">
        <f>AE43+AF43</f>
        <v>#N/A</v>
      </c>
      <c r="AH43" s="224"/>
      <c r="AI43" s="224"/>
      <c r="AJ43" s="224"/>
      <c r="AK43" s="224"/>
    </row>
    <row r="44" spans="1:37" s="89" customFormat="1" x14ac:dyDescent="0.2">
      <c r="A44" s="225" t="s">
        <v>148</v>
      </c>
      <c r="B44" s="104"/>
      <c r="C44" s="219" t="e">
        <f t="shared" ref="C44:AD44" si="8">SUM(C42:C43)</f>
        <v>#N/A</v>
      </c>
      <c r="D44" s="219" t="e">
        <f t="shared" si="8"/>
        <v>#N/A</v>
      </c>
      <c r="E44" s="219" t="e">
        <f t="shared" si="8"/>
        <v>#N/A</v>
      </c>
      <c r="F44" s="219" t="e">
        <f t="shared" si="8"/>
        <v>#N/A</v>
      </c>
      <c r="G44" s="219" t="e">
        <f t="shared" si="8"/>
        <v>#N/A</v>
      </c>
      <c r="H44" s="219" t="e">
        <f t="shared" si="8"/>
        <v>#N/A</v>
      </c>
      <c r="I44" s="219" t="e">
        <f t="shared" si="8"/>
        <v>#N/A</v>
      </c>
      <c r="J44" s="219" t="e">
        <f t="shared" si="8"/>
        <v>#N/A</v>
      </c>
      <c r="K44" s="219" t="e">
        <f t="shared" si="8"/>
        <v>#N/A</v>
      </c>
      <c r="L44" s="219" t="e">
        <f t="shared" si="8"/>
        <v>#N/A</v>
      </c>
      <c r="M44" s="219" t="e">
        <f t="shared" si="8"/>
        <v>#N/A</v>
      </c>
      <c r="N44" s="219" t="e">
        <f t="shared" si="8"/>
        <v>#N/A</v>
      </c>
      <c r="O44" s="219" t="e">
        <f t="shared" si="8"/>
        <v>#N/A</v>
      </c>
      <c r="P44" s="219" t="e">
        <f t="shared" si="8"/>
        <v>#N/A</v>
      </c>
      <c r="Q44" s="219" t="e">
        <f t="shared" si="8"/>
        <v>#N/A</v>
      </c>
      <c r="R44" s="219" t="e">
        <f t="shared" si="8"/>
        <v>#N/A</v>
      </c>
      <c r="S44" s="219" t="e">
        <f t="shared" si="8"/>
        <v>#N/A</v>
      </c>
      <c r="T44" s="219" t="e">
        <f t="shared" si="8"/>
        <v>#N/A</v>
      </c>
      <c r="U44" s="219" t="e">
        <f t="shared" si="8"/>
        <v>#N/A</v>
      </c>
      <c r="V44" s="219" t="e">
        <f t="shared" si="8"/>
        <v>#N/A</v>
      </c>
      <c r="W44" s="219" t="e">
        <f t="shared" si="8"/>
        <v>#N/A</v>
      </c>
      <c r="X44" s="219" t="e">
        <f t="shared" si="8"/>
        <v>#N/A</v>
      </c>
      <c r="Y44" s="219" t="e">
        <f t="shared" si="8"/>
        <v>#N/A</v>
      </c>
      <c r="Z44" s="219" t="e">
        <f t="shared" si="8"/>
        <v>#N/A</v>
      </c>
      <c r="AA44" s="219" t="e">
        <f t="shared" si="8"/>
        <v>#N/A</v>
      </c>
      <c r="AB44" s="219" t="e">
        <f t="shared" si="8"/>
        <v>#N/A</v>
      </c>
      <c r="AC44" s="219" t="e">
        <f t="shared" si="8"/>
        <v>#N/A</v>
      </c>
      <c r="AD44" s="219" t="e">
        <f t="shared" si="8"/>
        <v>#N/A</v>
      </c>
      <c r="AE44" s="222" t="e">
        <f>SUM(C44:W44)</f>
        <v>#N/A</v>
      </c>
      <c r="AF44" s="223" t="e">
        <f>SUM(AF42:AF43)</f>
        <v>#N/A</v>
      </c>
      <c r="AG44" s="222" t="e">
        <f>SUM(AG42:AG43)</f>
        <v>#N/A</v>
      </c>
      <c r="AH44" s="224"/>
      <c r="AI44" s="224"/>
      <c r="AJ44" s="224"/>
      <c r="AK44" s="224"/>
    </row>
    <row r="45" spans="1:37" s="89" customFormat="1" x14ac:dyDescent="0.2">
      <c r="A45" s="226"/>
      <c r="B45" s="104"/>
      <c r="C45" s="219"/>
      <c r="D45" s="219"/>
      <c r="E45" s="219"/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19"/>
      <c r="Z45" s="219"/>
      <c r="AA45" s="219"/>
      <c r="AB45" s="219"/>
      <c r="AC45" s="219"/>
      <c r="AD45" s="219"/>
      <c r="AE45" s="222"/>
      <c r="AF45" s="223"/>
      <c r="AG45" s="222"/>
      <c r="AH45" s="224"/>
      <c r="AI45" s="224"/>
      <c r="AJ45" s="224"/>
      <c r="AK45" s="224"/>
    </row>
    <row r="46" spans="1:37" s="89" customFormat="1" hidden="1" x14ac:dyDescent="0.2">
      <c r="A46" s="239" t="s">
        <v>149</v>
      </c>
      <c r="B46" s="104" t="s">
        <v>72</v>
      </c>
      <c r="C46" s="219" t="e">
        <f t="array" ref="C46">#N/A</f>
        <v>#N/A</v>
      </c>
      <c r="D46" s="219" t="e">
        <f t="array" ref="D46">#N/A</f>
        <v>#N/A</v>
      </c>
      <c r="E46" s="219" t="e">
        <f t="array" ref="E46">#N/A</f>
        <v>#N/A</v>
      </c>
      <c r="F46" s="219" t="e">
        <f t="array" ref="F46">#N/A</f>
        <v>#N/A</v>
      </c>
      <c r="G46" s="219" t="e">
        <f t="array" ref="G46">#N/A</f>
        <v>#N/A</v>
      </c>
      <c r="H46" s="219" t="e">
        <f t="array" ref="H46">#N/A</f>
        <v>#N/A</v>
      </c>
      <c r="I46" s="219" t="e">
        <f t="array" ref="I46">#N/A</f>
        <v>#N/A</v>
      </c>
      <c r="J46" s="219" t="e">
        <f t="array" ref="J46">#N/A</f>
        <v>#N/A</v>
      </c>
      <c r="K46" s="219" t="e">
        <f t="array" ref="K46">#N/A</f>
        <v>#N/A</v>
      </c>
      <c r="L46" s="219" t="e">
        <f t="array" ref="L46">#N/A</f>
        <v>#N/A</v>
      </c>
      <c r="M46" s="219" t="e">
        <f t="array" ref="M46">#N/A</f>
        <v>#N/A</v>
      </c>
      <c r="N46" s="219" t="e">
        <f t="array" ref="N46">#N/A</f>
        <v>#N/A</v>
      </c>
      <c r="O46" s="219" t="e">
        <f t="array" ref="O46">#N/A</f>
        <v>#N/A</v>
      </c>
      <c r="P46" s="219" t="e">
        <f t="array" ref="P46">#N/A</f>
        <v>#N/A</v>
      </c>
      <c r="Q46" s="219" t="e">
        <f t="array" ref="Q46">#N/A</f>
        <v>#N/A</v>
      </c>
      <c r="R46" s="219" t="e">
        <f t="array" ref="R46">#N/A</f>
        <v>#N/A</v>
      </c>
      <c r="S46" s="219" t="e">
        <f t="array" ref="S46">#N/A</f>
        <v>#N/A</v>
      </c>
      <c r="T46" s="219" t="e">
        <f t="array" ref="T46">#N/A</f>
        <v>#N/A</v>
      </c>
      <c r="U46" s="219" t="e">
        <f t="array" ref="U46">#N/A</f>
        <v>#N/A</v>
      </c>
      <c r="V46" s="219" t="e">
        <f t="array" ref="V46">#N/A</f>
        <v>#N/A</v>
      </c>
      <c r="W46" s="219" t="e">
        <f t="array" ref="W46">#N/A</f>
        <v>#N/A</v>
      </c>
      <c r="X46" s="219" t="e">
        <f t="array" ref="X46">#N/A</f>
        <v>#N/A</v>
      </c>
      <c r="Y46" s="219" t="e">
        <f t="array" ref="Y46">#N/A</f>
        <v>#N/A</v>
      </c>
      <c r="Z46" s="219" t="e">
        <f t="array" ref="Z46">#N/A</f>
        <v>#N/A</v>
      </c>
      <c r="AA46" s="219" t="e">
        <f t="array" ref="AA46">#N/A</f>
        <v>#N/A</v>
      </c>
      <c r="AB46" s="219" t="e">
        <f t="array" ref="AB46">#N/A</f>
        <v>#N/A</v>
      </c>
      <c r="AC46" s="219" t="e">
        <f t="array" ref="AC46">#N/A</f>
        <v>#N/A</v>
      </c>
      <c r="AD46" s="219" t="e">
        <f t="array" ref="AD46">#N/A</f>
        <v>#N/A</v>
      </c>
      <c r="AE46" s="222" t="e">
        <f>SUM(C46:AD46)</f>
        <v>#N/A</v>
      </c>
      <c r="AF46" s="223" t="e">
        <f t="array" ref="AF46">#N/A</f>
        <v>#N/A</v>
      </c>
      <c r="AG46" s="222" t="e">
        <f>AE46+AF46</f>
        <v>#N/A</v>
      </c>
      <c r="AH46" s="224"/>
      <c r="AI46" s="224"/>
      <c r="AJ46" s="224"/>
      <c r="AK46" s="224"/>
    </row>
    <row r="47" spans="1:37" s="89" customFormat="1" ht="10.8" hidden="1" thickBot="1" x14ac:dyDescent="0.25">
      <c r="A47" s="240" t="s">
        <v>150</v>
      </c>
      <c r="B47" s="241" t="s">
        <v>74</v>
      </c>
      <c r="C47" s="242" t="e">
        <f t="array" ref="C47">#N/A</f>
        <v>#N/A</v>
      </c>
      <c r="D47" s="242" t="e">
        <f t="array" ref="D47">#N/A</f>
        <v>#N/A</v>
      </c>
      <c r="E47" s="242" t="e">
        <f t="array" ref="E47">#N/A</f>
        <v>#N/A</v>
      </c>
      <c r="F47" s="242" t="e">
        <f t="array" ref="F47">#N/A</f>
        <v>#N/A</v>
      </c>
      <c r="G47" s="242" t="e">
        <f t="array" ref="G47">#N/A</f>
        <v>#N/A</v>
      </c>
      <c r="H47" s="242"/>
      <c r="I47" s="242"/>
      <c r="J47" s="242"/>
      <c r="K47" s="242"/>
      <c r="L47" s="242"/>
      <c r="M47" s="242"/>
      <c r="N47" s="242"/>
      <c r="O47" s="242"/>
      <c r="P47" s="242"/>
      <c r="Q47" s="242"/>
      <c r="R47" s="242"/>
      <c r="S47" s="242"/>
      <c r="T47" s="242"/>
      <c r="U47" s="242"/>
      <c r="V47" s="242"/>
      <c r="W47" s="242"/>
      <c r="X47" s="242"/>
      <c r="Y47" s="242"/>
      <c r="Z47" s="242"/>
      <c r="AA47" s="243"/>
      <c r="AB47" s="243"/>
      <c r="AC47" s="243"/>
      <c r="AD47" s="243"/>
      <c r="AE47" s="222"/>
      <c r="AF47" s="245"/>
      <c r="AG47" s="244"/>
      <c r="AH47" s="224"/>
      <c r="AI47" s="224"/>
      <c r="AJ47" s="224"/>
      <c r="AK47" s="224"/>
    </row>
    <row r="48" spans="1:37" s="89" customFormat="1" x14ac:dyDescent="0.2">
      <c r="A48" s="225" t="s">
        <v>151</v>
      </c>
      <c r="B48" s="104"/>
      <c r="C48" s="219" t="e">
        <f t="shared" ref="C48:AD48" si="9">SUM(C46:C47)</f>
        <v>#N/A</v>
      </c>
      <c r="D48" s="219" t="e">
        <f t="shared" si="9"/>
        <v>#N/A</v>
      </c>
      <c r="E48" s="219" t="e">
        <f t="shared" si="9"/>
        <v>#N/A</v>
      </c>
      <c r="F48" s="219" t="e">
        <f t="shared" si="9"/>
        <v>#N/A</v>
      </c>
      <c r="G48" s="219" t="e">
        <f t="shared" si="9"/>
        <v>#N/A</v>
      </c>
      <c r="H48" s="219" t="e">
        <f t="shared" si="9"/>
        <v>#N/A</v>
      </c>
      <c r="I48" s="219" t="e">
        <f t="shared" si="9"/>
        <v>#N/A</v>
      </c>
      <c r="J48" s="219" t="e">
        <f t="shared" si="9"/>
        <v>#N/A</v>
      </c>
      <c r="K48" s="219" t="e">
        <f t="shared" si="9"/>
        <v>#N/A</v>
      </c>
      <c r="L48" s="219" t="e">
        <f t="shared" si="9"/>
        <v>#N/A</v>
      </c>
      <c r="M48" s="219" t="e">
        <f t="shared" si="9"/>
        <v>#N/A</v>
      </c>
      <c r="N48" s="219" t="e">
        <f t="shared" si="9"/>
        <v>#N/A</v>
      </c>
      <c r="O48" s="219" t="e">
        <f t="shared" si="9"/>
        <v>#N/A</v>
      </c>
      <c r="P48" s="219" t="e">
        <f t="shared" si="9"/>
        <v>#N/A</v>
      </c>
      <c r="Q48" s="219" t="e">
        <f t="shared" si="9"/>
        <v>#N/A</v>
      </c>
      <c r="R48" s="219" t="e">
        <f t="shared" si="9"/>
        <v>#N/A</v>
      </c>
      <c r="S48" s="219" t="e">
        <f t="shared" si="9"/>
        <v>#N/A</v>
      </c>
      <c r="T48" s="219" t="e">
        <f t="shared" si="9"/>
        <v>#N/A</v>
      </c>
      <c r="U48" s="219" t="e">
        <f t="shared" si="9"/>
        <v>#N/A</v>
      </c>
      <c r="V48" s="219" t="e">
        <f t="shared" si="9"/>
        <v>#N/A</v>
      </c>
      <c r="W48" s="219" t="e">
        <f t="shared" si="9"/>
        <v>#N/A</v>
      </c>
      <c r="X48" s="219" t="e">
        <f t="shared" si="9"/>
        <v>#N/A</v>
      </c>
      <c r="Y48" s="219" t="e">
        <f t="shared" si="9"/>
        <v>#N/A</v>
      </c>
      <c r="Z48" s="219" t="e">
        <f t="shared" si="9"/>
        <v>#N/A</v>
      </c>
      <c r="AA48" s="219" t="e">
        <f t="shared" si="9"/>
        <v>#N/A</v>
      </c>
      <c r="AB48" s="219" t="e">
        <f t="shared" si="9"/>
        <v>#N/A</v>
      </c>
      <c r="AC48" s="219" t="e">
        <f t="shared" si="9"/>
        <v>#N/A</v>
      </c>
      <c r="AD48" s="219" t="e">
        <f t="shared" si="9"/>
        <v>#N/A</v>
      </c>
      <c r="AE48" s="222" t="e">
        <f>SUM(C48:W48)</f>
        <v>#N/A</v>
      </c>
      <c r="AF48" s="223" t="e">
        <f>SUM(AF46:AF47)</f>
        <v>#N/A</v>
      </c>
      <c r="AG48" s="222" t="e">
        <f>SUM(AE48:AF48)</f>
        <v>#N/A</v>
      </c>
      <c r="AH48" s="224"/>
      <c r="AI48" s="224"/>
      <c r="AJ48" s="224"/>
      <c r="AK48" s="224"/>
    </row>
    <row r="49" spans="1:37" s="89" customFormat="1" x14ac:dyDescent="0.2">
      <c r="A49" s="225"/>
      <c r="B49" s="104"/>
      <c r="C49" s="219"/>
      <c r="D49" s="219"/>
      <c r="E49" s="219"/>
      <c r="F49" s="219"/>
      <c r="G49" s="219"/>
      <c r="H49" s="219"/>
      <c r="I49" s="219"/>
      <c r="J49" s="219"/>
      <c r="K49" s="219"/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  <c r="AA49" s="219"/>
      <c r="AB49" s="219"/>
      <c r="AC49" s="219"/>
      <c r="AD49" s="219"/>
      <c r="AE49" s="222"/>
      <c r="AF49" s="223"/>
      <c r="AG49" s="222"/>
      <c r="AH49" s="224"/>
      <c r="AI49" s="224"/>
      <c r="AJ49" s="224"/>
      <c r="AK49" s="224"/>
    </row>
    <row r="50" spans="1:37" s="89" customFormat="1" x14ac:dyDescent="0.2">
      <c r="A50" s="225" t="s">
        <v>75</v>
      </c>
      <c r="B50" s="104" t="s">
        <v>75</v>
      </c>
      <c r="C50" s="219" t="e">
        <f t="array" ref="C50">#N/A</f>
        <v>#N/A</v>
      </c>
      <c r="D50" s="219" t="e">
        <f t="array" ref="D50">#N/A</f>
        <v>#N/A</v>
      </c>
      <c r="E50" s="219" t="e">
        <f t="array" ref="E50">#N/A</f>
        <v>#N/A</v>
      </c>
      <c r="F50" s="219" t="e">
        <f t="array" ref="F50">#N/A</f>
        <v>#N/A</v>
      </c>
      <c r="G50" s="219" t="e">
        <f t="array" ref="G50">#N/A</f>
        <v>#N/A</v>
      </c>
      <c r="H50" s="219" t="e">
        <f t="array" ref="H50">#N/A</f>
        <v>#N/A</v>
      </c>
      <c r="I50" s="219" t="e">
        <f t="array" ref="I50">#N/A</f>
        <v>#N/A</v>
      </c>
      <c r="J50" s="219" t="e">
        <f t="array" ref="J50">#N/A</f>
        <v>#N/A</v>
      </c>
      <c r="K50" s="219" t="e">
        <f t="array" ref="K50">#N/A</f>
        <v>#N/A</v>
      </c>
      <c r="L50" s="219" t="e">
        <f t="array" ref="L50">#N/A</f>
        <v>#N/A</v>
      </c>
      <c r="M50" s="219" t="e">
        <f t="array" ref="M50">#N/A</f>
        <v>#N/A</v>
      </c>
      <c r="N50" s="219" t="e">
        <f t="array" ref="N50">#N/A</f>
        <v>#N/A</v>
      </c>
      <c r="O50" s="219" t="e">
        <f t="array" ref="O50">#N/A</f>
        <v>#N/A</v>
      </c>
      <c r="P50" s="219" t="e">
        <f t="array" ref="P50">#N/A</f>
        <v>#N/A</v>
      </c>
      <c r="Q50" s="219" t="e">
        <f t="array" ref="Q50">#N/A</f>
        <v>#N/A</v>
      </c>
      <c r="R50" s="219" t="e">
        <f t="array" ref="R50">#N/A</f>
        <v>#N/A</v>
      </c>
      <c r="S50" s="219" t="e">
        <f t="array" ref="S50">#N/A</f>
        <v>#N/A</v>
      </c>
      <c r="T50" s="219" t="e">
        <f t="array" ref="T50">#N/A</f>
        <v>#N/A</v>
      </c>
      <c r="U50" s="219" t="e">
        <f t="array" ref="U50">#N/A</f>
        <v>#N/A</v>
      </c>
      <c r="V50" s="219" t="e">
        <f t="array" ref="V50">#N/A</f>
        <v>#N/A</v>
      </c>
      <c r="W50" s="219" t="e">
        <f t="array" ref="W50">#N/A</f>
        <v>#N/A</v>
      </c>
      <c r="X50" s="219" t="e">
        <f t="array" ref="X50">#N/A</f>
        <v>#N/A</v>
      </c>
      <c r="Y50" s="219" t="e">
        <f t="array" ref="Y50">#N/A</f>
        <v>#N/A</v>
      </c>
      <c r="Z50" s="219" t="e">
        <f t="array" ref="Z50">#N/A</f>
        <v>#N/A</v>
      </c>
      <c r="AA50" s="219" t="e">
        <f t="array" ref="AA50">#N/A</f>
        <v>#N/A</v>
      </c>
      <c r="AB50" s="219" t="e">
        <f t="array" ref="AB50">#N/A</f>
        <v>#N/A</v>
      </c>
      <c r="AC50" s="219" t="e">
        <f t="array" ref="AC50">#N/A</f>
        <v>#N/A</v>
      </c>
      <c r="AD50" s="219" t="e">
        <f t="array" ref="AD50">#N/A</f>
        <v>#N/A</v>
      </c>
      <c r="AE50" s="222" t="e">
        <f>SUM(C50:W50)</f>
        <v>#N/A</v>
      </c>
      <c r="AF50" s="223" t="e">
        <f t="array" ref="AF50">#N/A</f>
        <v>#N/A</v>
      </c>
      <c r="AG50" s="222" t="e">
        <f>AE50+AF50</f>
        <v>#N/A</v>
      </c>
      <c r="AH50" s="224"/>
      <c r="AI50" s="224"/>
      <c r="AJ50" s="224"/>
      <c r="AK50" s="224"/>
    </row>
    <row r="51" spans="1:37" s="89" customFormat="1" x14ac:dyDescent="0.2">
      <c r="A51" s="226"/>
      <c r="B51" s="104"/>
      <c r="C51" s="219"/>
      <c r="D51" s="219"/>
      <c r="E51" s="219"/>
      <c r="F51" s="219"/>
      <c r="G51" s="219"/>
      <c r="H51" s="219"/>
      <c r="I51" s="219"/>
      <c r="J51" s="219"/>
      <c r="K51" s="219"/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19"/>
      <c r="Z51" s="219"/>
      <c r="AA51" s="219"/>
      <c r="AB51" s="219"/>
      <c r="AC51" s="219"/>
      <c r="AD51" s="219"/>
      <c r="AE51" s="222"/>
      <c r="AF51" s="223"/>
      <c r="AG51" s="222"/>
      <c r="AH51" s="224"/>
      <c r="AI51" s="224"/>
      <c r="AJ51" s="224"/>
      <c r="AK51" s="224"/>
    </row>
    <row r="52" spans="1:37" s="89" customFormat="1" x14ac:dyDescent="0.2">
      <c r="A52" s="225" t="s">
        <v>76</v>
      </c>
      <c r="B52" s="2" t="s">
        <v>76</v>
      </c>
      <c r="C52" s="219" t="e">
        <f t="array" ref="C52">#N/A</f>
        <v>#N/A</v>
      </c>
      <c r="D52" s="219" t="e">
        <f t="array" ref="D52">#N/A</f>
        <v>#N/A</v>
      </c>
      <c r="E52" s="219" t="e">
        <f t="array" ref="E52">#N/A</f>
        <v>#N/A</v>
      </c>
      <c r="F52" s="219" t="e">
        <f t="array" ref="F52">#N/A</f>
        <v>#N/A</v>
      </c>
      <c r="G52" s="219" t="e">
        <f t="array" ref="G52">#N/A</f>
        <v>#N/A</v>
      </c>
      <c r="H52" s="219" t="e">
        <f t="array" ref="H52">#N/A</f>
        <v>#N/A</v>
      </c>
      <c r="I52" s="219" t="e">
        <f t="array" ref="I52">#N/A</f>
        <v>#N/A</v>
      </c>
      <c r="J52" s="219" t="e">
        <f t="array" ref="J52">#N/A</f>
        <v>#N/A</v>
      </c>
      <c r="K52" s="219" t="e">
        <f t="array" ref="K52">#N/A</f>
        <v>#N/A</v>
      </c>
      <c r="L52" s="219" t="e">
        <f t="array" ref="L52">#N/A</f>
        <v>#N/A</v>
      </c>
      <c r="M52" s="219" t="e">
        <f t="array" ref="M52">#N/A</f>
        <v>#N/A</v>
      </c>
      <c r="N52" s="219" t="e">
        <f t="array" ref="N52">#N/A</f>
        <v>#N/A</v>
      </c>
      <c r="O52" s="219" t="e">
        <f t="array" ref="O52">#N/A</f>
        <v>#N/A</v>
      </c>
      <c r="P52" s="219" t="e">
        <f t="array" ref="P52">#N/A</f>
        <v>#N/A</v>
      </c>
      <c r="Q52" s="219" t="e">
        <f t="array" ref="Q52">#N/A</f>
        <v>#N/A</v>
      </c>
      <c r="R52" s="219" t="e">
        <f t="array" ref="R52">#N/A</f>
        <v>#N/A</v>
      </c>
      <c r="S52" s="219" t="e">
        <f t="array" ref="S52">#N/A</f>
        <v>#N/A</v>
      </c>
      <c r="T52" s="219" t="e">
        <f t="array" ref="T52">#N/A</f>
        <v>#N/A</v>
      </c>
      <c r="U52" s="219" t="e">
        <f t="array" ref="U52">#N/A</f>
        <v>#N/A</v>
      </c>
      <c r="V52" s="219" t="e">
        <f t="array" ref="V52">#N/A</f>
        <v>#N/A</v>
      </c>
      <c r="W52" s="219" t="e">
        <f t="array" ref="W52">#N/A</f>
        <v>#N/A</v>
      </c>
      <c r="X52" s="219" t="e">
        <f t="array" ref="X52">#N/A</f>
        <v>#N/A</v>
      </c>
      <c r="Y52" s="219" t="e">
        <f t="array" ref="Y52">#N/A</f>
        <v>#N/A</v>
      </c>
      <c r="Z52" s="219" t="e">
        <f t="array" ref="Z52">#N/A</f>
        <v>#N/A</v>
      </c>
      <c r="AA52" s="219" t="e">
        <f t="array" ref="AA52">#N/A</f>
        <v>#N/A</v>
      </c>
      <c r="AB52" s="219" t="e">
        <f t="array" ref="AB52">#N/A</f>
        <v>#N/A</v>
      </c>
      <c r="AC52" s="219" t="e">
        <f t="array" ref="AC52">#N/A</f>
        <v>#N/A</v>
      </c>
      <c r="AD52" s="219" t="e">
        <f t="array" ref="AD52">#N/A</f>
        <v>#N/A</v>
      </c>
      <c r="AE52" s="222" t="e">
        <f>SUM(C52:W52)</f>
        <v>#N/A</v>
      </c>
      <c r="AF52" s="223" t="e">
        <f t="array" ref="AF52">#N/A</f>
        <v>#N/A</v>
      </c>
      <c r="AG52" s="222" t="e">
        <f>AE52+AF52</f>
        <v>#N/A</v>
      </c>
      <c r="AH52" s="224"/>
      <c r="AI52" s="224"/>
      <c r="AJ52" s="224"/>
      <c r="AK52" s="224"/>
    </row>
    <row r="53" spans="1:37" s="89" customFormat="1" x14ac:dyDescent="0.2">
      <c r="A53" s="226"/>
      <c r="B53" s="104"/>
      <c r="C53" s="219"/>
      <c r="D53" s="219"/>
      <c r="E53" s="219"/>
      <c r="F53" s="219"/>
      <c r="G53" s="219"/>
      <c r="H53" s="219"/>
      <c r="I53" s="219"/>
      <c r="J53" s="219"/>
      <c r="K53" s="219"/>
      <c r="L53" s="219"/>
      <c r="M53" s="219"/>
      <c r="N53" s="219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19"/>
      <c r="Z53" s="219"/>
      <c r="AA53" s="219"/>
      <c r="AB53" s="219"/>
      <c r="AC53" s="219"/>
      <c r="AD53" s="219"/>
      <c r="AE53" s="222"/>
      <c r="AF53" s="223"/>
      <c r="AG53" s="222"/>
      <c r="AH53" s="224"/>
      <c r="AI53" s="224"/>
      <c r="AJ53" s="224"/>
      <c r="AK53" s="224"/>
    </row>
    <row r="54" spans="1:37" s="89" customFormat="1" x14ac:dyDescent="0.2">
      <c r="A54" s="225" t="s">
        <v>152</v>
      </c>
      <c r="B54" s="104" t="s">
        <v>78</v>
      </c>
      <c r="C54" s="219" t="e">
        <f t="array" ref="C54">#N/A</f>
        <v>#N/A</v>
      </c>
      <c r="D54" s="219" t="e">
        <f t="array" ref="D54">#N/A</f>
        <v>#N/A</v>
      </c>
      <c r="E54" s="219" t="e">
        <f t="array" ref="E54">#N/A</f>
        <v>#N/A</v>
      </c>
      <c r="F54" s="219" t="e">
        <f t="array" ref="F54">#N/A</f>
        <v>#N/A</v>
      </c>
      <c r="G54" s="219" t="e">
        <f t="array" ref="G54">#N/A</f>
        <v>#N/A</v>
      </c>
      <c r="H54" s="219" t="e">
        <f t="array" ref="H54">#N/A</f>
        <v>#N/A</v>
      </c>
      <c r="I54" s="219" t="e">
        <f t="array" ref="I54">#N/A</f>
        <v>#N/A</v>
      </c>
      <c r="J54" s="219" t="e">
        <f t="array" ref="J54">#N/A</f>
        <v>#N/A</v>
      </c>
      <c r="K54" s="219" t="e">
        <f t="array" ref="K54">#N/A</f>
        <v>#N/A</v>
      </c>
      <c r="L54" s="219" t="e">
        <f t="array" ref="L54">#N/A</f>
        <v>#N/A</v>
      </c>
      <c r="M54" s="219" t="e">
        <f t="array" ref="M54">#N/A</f>
        <v>#N/A</v>
      </c>
      <c r="N54" s="219" t="e">
        <f t="array" ref="N54">#N/A</f>
        <v>#N/A</v>
      </c>
      <c r="O54" s="219" t="e">
        <f t="array" ref="O54">#N/A</f>
        <v>#N/A</v>
      </c>
      <c r="P54" s="219" t="e">
        <f t="array" ref="P54">#N/A</f>
        <v>#N/A</v>
      </c>
      <c r="Q54" s="219" t="e">
        <f t="array" ref="Q54">#N/A</f>
        <v>#N/A</v>
      </c>
      <c r="R54" s="219" t="e">
        <f t="array" ref="R54">#N/A</f>
        <v>#N/A</v>
      </c>
      <c r="S54" s="219" t="e">
        <f t="array" ref="S54">#N/A</f>
        <v>#N/A</v>
      </c>
      <c r="T54" s="219" t="e">
        <f t="array" ref="T54">#N/A</f>
        <v>#N/A</v>
      </c>
      <c r="U54" s="219" t="e">
        <f t="array" ref="U54">#N/A</f>
        <v>#N/A</v>
      </c>
      <c r="V54" s="219" t="e">
        <f t="array" ref="V54">#N/A</f>
        <v>#N/A</v>
      </c>
      <c r="W54" s="219" t="e">
        <f t="array" ref="W54">#N/A</f>
        <v>#N/A</v>
      </c>
      <c r="X54" s="219"/>
      <c r="Y54" s="219"/>
      <c r="Z54" s="219"/>
      <c r="AA54" s="219"/>
      <c r="AB54" s="219"/>
      <c r="AC54" s="219"/>
      <c r="AD54" s="219"/>
      <c r="AE54" s="222" t="e">
        <f>SUM(C54:W54)</f>
        <v>#N/A</v>
      </c>
      <c r="AF54" s="223" t="e">
        <f t="array" ref="AF54">#N/A</f>
        <v>#N/A</v>
      </c>
      <c r="AG54" s="222" t="e">
        <f>AE54+AF54</f>
        <v>#N/A</v>
      </c>
      <c r="AH54" s="224"/>
      <c r="AI54" s="224"/>
      <c r="AJ54" s="224"/>
      <c r="AK54" s="224"/>
    </row>
    <row r="55" spans="1:37" s="89" customFormat="1" x14ac:dyDescent="0.2">
      <c r="A55" s="225" t="s">
        <v>79</v>
      </c>
      <c r="B55" s="104" t="s">
        <v>80</v>
      </c>
      <c r="C55" s="219" t="e">
        <f t="array" ref="C55">#N/A</f>
        <v>#N/A</v>
      </c>
      <c r="D55" s="219" t="e">
        <f t="array" ref="D55">#N/A</f>
        <v>#N/A</v>
      </c>
      <c r="E55" s="219" t="e">
        <f t="array" ref="E55">#N/A</f>
        <v>#N/A</v>
      </c>
      <c r="F55" s="219" t="e">
        <f t="array" ref="F55">#N/A</f>
        <v>#N/A</v>
      </c>
      <c r="G55" s="219" t="e">
        <f t="array" ref="G55">#N/A</f>
        <v>#N/A</v>
      </c>
      <c r="H55" s="219" t="e">
        <f t="array" ref="H55">#N/A</f>
        <v>#N/A</v>
      </c>
      <c r="I55" s="219" t="e">
        <f t="array" ref="I55">#N/A</f>
        <v>#N/A</v>
      </c>
      <c r="J55" s="219" t="e">
        <f t="array" ref="J55">#N/A</f>
        <v>#N/A</v>
      </c>
      <c r="K55" s="219" t="e">
        <f t="array" ref="K55">#N/A</f>
        <v>#N/A</v>
      </c>
      <c r="L55" s="219" t="e">
        <f t="array" ref="L55">#N/A</f>
        <v>#N/A</v>
      </c>
      <c r="M55" s="219" t="e">
        <f t="array" ref="M55">#N/A</f>
        <v>#N/A</v>
      </c>
      <c r="N55" s="219" t="e">
        <f t="array" ref="N55">#N/A</f>
        <v>#N/A</v>
      </c>
      <c r="O55" s="219" t="e">
        <f t="array" ref="O55">#N/A</f>
        <v>#N/A</v>
      </c>
      <c r="P55" s="219" t="e">
        <f t="array" ref="P55">#N/A</f>
        <v>#N/A</v>
      </c>
      <c r="Q55" s="219" t="e">
        <f t="array" ref="Q55">#N/A</f>
        <v>#N/A</v>
      </c>
      <c r="R55" s="219" t="e">
        <f t="array" ref="R55">#N/A</f>
        <v>#N/A</v>
      </c>
      <c r="S55" s="219" t="e">
        <f t="array" ref="S55">#N/A</f>
        <v>#N/A</v>
      </c>
      <c r="T55" s="219" t="e">
        <f t="array" ref="T55">#N/A</f>
        <v>#N/A</v>
      </c>
      <c r="U55" s="219" t="e">
        <f t="array" ref="U55">#N/A</f>
        <v>#N/A</v>
      </c>
      <c r="V55" s="219" t="e">
        <f t="array" ref="V55">#N/A</f>
        <v>#N/A</v>
      </c>
      <c r="W55" s="219" t="e">
        <f t="array" ref="W55">#N/A</f>
        <v>#N/A</v>
      </c>
      <c r="X55" s="219"/>
      <c r="Y55" s="219"/>
      <c r="Z55" s="219"/>
      <c r="AA55" s="219"/>
      <c r="AB55" s="219"/>
      <c r="AC55" s="219"/>
      <c r="AD55" s="219"/>
      <c r="AE55" s="222" t="e">
        <f>SUM(C55:W55)</f>
        <v>#N/A</v>
      </c>
      <c r="AF55" s="223" t="e">
        <f t="array" ref="AF55">#N/A</f>
        <v>#N/A</v>
      </c>
      <c r="AG55" s="222" t="e">
        <f>AE55+AF55</f>
        <v>#N/A</v>
      </c>
      <c r="AH55" s="224"/>
      <c r="AI55" s="224"/>
      <c r="AJ55" s="224"/>
      <c r="AK55" s="224"/>
    </row>
    <row r="56" spans="1:37" s="89" customFormat="1" hidden="1" x14ac:dyDescent="0.2">
      <c r="A56" s="246" t="s">
        <v>81</v>
      </c>
      <c r="B56" s="227"/>
      <c r="C56" s="228" t="e">
        <f t="shared" ref="C56:AE56" si="10">SUM(C38,C48,C44,C50,C52,C40,C55,C54)</f>
        <v>#N/A</v>
      </c>
      <c r="D56" s="228" t="e">
        <f t="shared" si="10"/>
        <v>#N/A</v>
      </c>
      <c r="E56" s="228" t="e">
        <f t="shared" si="10"/>
        <v>#N/A</v>
      </c>
      <c r="F56" s="228" t="e">
        <f t="shared" si="10"/>
        <v>#N/A</v>
      </c>
      <c r="G56" s="228" t="e">
        <f t="shared" si="10"/>
        <v>#N/A</v>
      </c>
      <c r="H56" s="228" t="e">
        <f t="shared" si="10"/>
        <v>#N/A</v>
      </c>
      <c r="I56" s="228" t="e">
        <f t="shared" si="10"/>
        <v>#N/A</v>
      </c>
      <c r="J56" s="228" t="e">
        <f t="shared" si="10"/>
        <v>#N/A</v>
      </c>
      <c r="K56" s="228" t="e">
        <f t="shared" si="10"/>
        <v>#N/A</v>
      </c>
      <c r="L56" s="228" t="e">
        <f t="shared" si="10"/>
        <v>#N/A</v>
      </c>
      <c r="M56" s="228" t="e">
        <f t="shared" si="10"/>
        <v>#N/A</v>
      </c>
      <c r="N56" s="228" t="e">
        <f t="shared" si="10"/>
        <v>#N/A</v>
      </c>
      <c r="O56" s="228" t="e">
        <f t="shared" si="10"/>
        <v>#N/A</v>
      </c>
      <c r="P56" s="228" t="e">
        <f t="shared" si="10"/>
        <v>#N/A</v>
      </c>
      <c r="Q56" s="228" t="e">
        <f t="shared" si="10"/>
        <v>#N/A</v>
      </c>
      <c r="R56" s="228" t="e">
        <f t="shared" si="10"/>
        <v>#N/A</v>
      </c>
      <c r="S56" s="228" t="e">
        <f t="shared" si="10"/>
        <v>#N/A</v>
      </c>
      <c r="T56" s="228" t="e">
        <f t="shared" si="10"/>
        <v>#N/A</v>
      </c>
      <c r="U56" s="228" t="e">
        <f t="shared" si="10"/>
        <v>#N/A</v>
      </c>
      <c r="V56" s="228" t="e">
        <f t="shared" si="10"/>
        <v>#N/A</v>
      </c>
      <c r="W56" s="228" t="e">
        <f t="shared" si="10"/>
        <v>#N/A</v>
      </c>
      <c r="X56" s="228" t="e">
        <f t="shared" si="10"/>
        <v>#N/A</v>
      </c>
      <c r="Y56" s="228" t="e">
        <f t="shared" si="10"/>
        <v>#N/A</v>
      </c>
      <c r="Z56" s="228" t="e">
        <f t="shared" si="10"/>
        <v>#N/A</v>
      </c>
      <c r="AA56" s="228" t="e">
        <f t="shared" si="10"/>
        <v>#N/A</v>
      </c>
      <c r="AB56" s="228" t="e">
        <f t="shared" si="10"/>
        <v>#N/A</v>
      </c>
      <c r="AC56" s="228" t="e">
        <f t="shared" si="10"/>
        <v>#N/A</v>
      </c>
      <c r="AD56" s="228" t="e">
        <f t="shared" si="10"/>
        <v>#N/A</v>
      </c>
      <c r="AE56" s="229" t="e">
        <f t="shared" si="10"/>
        <v>#N/A</v>
      </c>
      <c r="AF56" s="230" t="e">
        <f>SUM(AF38,AF48,AF44,AF50,AF52,AF40,AF55)</f>
        <v>#N/A</v>
      </c>
      <c r="AG56" s="229" t="e">
        <f>SUM(AG38,AG48,AG44,AG50,AG52,AG40,AG55)</f>
        <v>#N/A</v>
      </c>
      <c r="AH56" s="224"/>
      <c r="AI56" s="224"/>
      <c r="AJ56" s="224"/>
      <c r="AK56" s="224"/>
    </row>
    <row r="57" spans="1:37" s="89" customFormat="1" x14ac:dyDescent="0.2">
      <c r="A57" s="104"/>
      <c r="B57" s="104"/>
      <c r="C57" s="219"/>
      <c r="D57" s="219"/>
      <c r="E57" s="219"/>
      <c r="F57" s="219"/>
      <c r="G57" s="219"/>
      <c r="H57" s="219"/>
      <c r="I57" s="219"/>
      <c r="J57" s="219"/>
      <c r="K57" s="219"/>
      <c r="L57" s="219"/>
      <c r="M57" s="219"/>
      <c r="N57" s="219"/>
      <c r="O57" s="219"/>
      <c r="P57" s="219"/>
      <c r="Q57" s="219"/>
      <c r="R57" s="219"/>
      <c r="S57" s="219"/>
      <c r="T57" s="219"/>
      <c r="U57" s="219"/>
      <c r="V57" s="219"/>
      <c r="W57" s="219"/>
      <c r="X57" s="219"/>
      <c r="Y57" s="219"/>
      <c r="Z57" s="219"/>
      <c r="AA57" s="219"/>
      <c r="AB57" s="219"/>
      <c r="AC57" s="219"/>
      <c r="AD57" s="219"/>
      <c r="AE57" s="222"/>
      <c r="AF57" s="223"/>
      <c r="AG57" s="222"/>
      <c r="AH57" s="224"/>
      <c r="AI57" s="224"/>
      <c r="AJ57" s="224"/>
      <c r="AK57" s="224"/>
    </row>
    <row r="58" spans="1:37" s="238" customFormat="1" hidden="1" x14ac:dyDescent="0.2">
      <c r="A58" s="75" t="s">
        <v>153</v>
      </c>
      <c r="B58" s="247" t="s">
        <v>83</v>
      </c>
      <c r="C58" s="248" t="e">
        <f t="array" ref="C58">#N/A</f>
        <v>#N/A</v>
      </c>
      <c r="D58" s="248" t="e">
        <f t="array" ref="D58">#N/A</f>
        <v>#N/A</v>
      </c>
      <c r="E58" s="248" t="e">
        <f t="array" ref="E58">#N/A</f>
        <v>#N/A</v>
      </c>
      <c r="F58" s="248" t="e">
        <f t="array" ref="F58">#N/A</f>
        <v>#N/A</v>
      </c>
      <c r="G58" s="248" t="e">
        <f t="array" ref="G58">#N/A</f>
        <v>#N/A</v>
      </c>
      <c r="H58" s="248" t="e">
        <f t="array" ref="H58">#N/A</f>
        <v>#N/A</v>
      </c>
      <c r="I58" s="248" t="e">
        <f t="array" ref="I58">#N/A</f>
        <v>#N/A</v>
      </c>
      <c r="J58" s="248" t="e">
        <f t="array" ref="J58">#N/A</f>
        <v>#N/A</v>
      </c>
      <c r="K58" s="248" t="e">
        <f t="array" ref="K58">#N/A</f>
        <v>#N/A</v>
      </c>
      <c r="L58" s="248" t="e">
        <f t="array" ref="L58">#N/A</f>
        <v>#N/A</v>
      </c>
      <c r="M58" s="248" t="e">
        <f t="array" ref="M58">#N/A</f>
        <v>#N/A</v>
      </c>
      <c r="N58" s="248" t="e">
        <f t="array" ref="N58">#N/A</f>
        <v>#N/A</v>
      </c>
      <c r="O58" s="248" t="e">
        <f t="array" ref="O58">#N/A</f>
        <v>#N/A</v>
      </c>
      <c r="P58" s="248" t="e">
        <f t="array" ref="P58">#N/A</f>
        <v>#N/A</v>
      </c>
      <c r="Q58" s="248" t="e">
        <f t="array" ref="Q58">#N/A</f>
        <v>#N/A</v>
      </c>
      <c r="R58" s="248" t="e">
        <f t="array" ref="R58">#N/A</f>
        <v>#N/A</v>
      </c>
      <c r="S58" s="248" t="e">
        <f t="array" ref="S58">#N/A</f>
        <v>#N/A</v>
      </c>
      <c r="T58" s="248" t="e">
        <f t="array" ref="T58">#N/A</f>
        <v>#N/A</v>
      </c>
      <c r="U58" s="248" t="e">
        <f t="array" ref="U58">#N/A</f>
        <v>#N/A</v>
      </c>
      <c r="V58" s="248" t="e">
        <f t="array" ref="V58">#N/A</f>
        <v>#N/A</v>
      </c>
      <c r="W58" s="248" t="e">
        <f t="array" ref="W58">#N/A</f>
        <v>#N/A</v>
      </c>
      <c r="X58" s="248" t="e">
        <f t="array" ref="X58">#N/A</f>
        <v>#N/A</v>
      </c>
      <c r="Y58" s="248" t="e">
        <f t="array" ref="Y58">#N/A</f>
        <v>#N/A</v>
      </c>
      <c r="Z58" s="248" t="e">
        <f t="array" ref="Z58">#N/A</f>
        <v>#N/A</v>
      </c>
      <c r="AA58" s="248" t="e">
        <f t="array" ref="AA58">#N/A</f>
        <v>#N/A</v>
      </c>
      <c r="AB58" s="248" t="e">
        <f t="array" ref="AB58">#N/A</f>
        <v>#N/A</v>
      </c>
      <c r="AC58" s="248" t="e">
        <f t="array" ref="AC58">#N/A</f>
        <v>#N/A</v>
      </c>
      <c r="AD58" s="248" t="e">
        <f t="array" ref="AD58">#N/A</f>
        <v>#N/A</v>
      </c>
      <c r="AE58" s="249" t="e">
        <f>SUM(C58:S58)</f>
        <v>#N/A</v>
      </c>
      <c r="AF58" s="250" t="e">
        <f t="array" ref="AF58">#N/A</f>
        <v>#N/A</v>
      </c>
      <c r="AG58" s="249" t="e">
        <f>AE58+AF58</f>
        <v>#N/A</v>
      </c>
      <c r="AH58" s="237"/>
      <c r="AI58" s="237"/>
      <c r="AJ58" s="237"/>
      <c r="AK58" s="237"/>
    </row>
    <row r="59" spans="1:37" s="238" customFormat="1" hidden="1" x14ac:dyDescent="0.2">
      <c r="A59" s="63" t="s">
        <v>154</v>
      </c>
      <c r="B59" s="247" t="s">
        <v>85</v>
      </c>
      <c r="C59" s="251" t="e">
        <f t="array" ref="C59">#N/A</f>
        <v>#N/A</v>
      </c>
      <c r="D59" s="242" t="e">
        <f t="array" ref="D59">#N/A</f>
        <v>#N/A</v>
      </c>
      <c r="E59" s="242" t="e">
        <f t="array" ref="E59">#N/A</f>
        <v>#N/A</v>
      </c>
      <c r="F59" s="242" t="e">
        <f t="array" ref="F59">#N/A</f>
        <v>#N/A</v>
      </c>
      <c r="G59" s="242" t="e">
        <f t="array" ref="G59">#N/A</f>
        <v>#N/A</v>
      </c>
      <c r="H59" s="242" t="e">
        <f t="array" ref="H59">#N/A</f>
        <v>#N/A</v>
      </c>
      <c r="I59" s="242" t="e">
        <f t="array" ref="I59">#N/A</f>
        <v>#N/A</v>
      </c>
      <c r="J59" s="242" t="e">
        <f t="array" ref="J59">#N/A</f>
        <v>#N/A</v>
      </c>
      <c r="K59" s="242" t="e">
        <f t="array" ref="K59">#N/A</f>
        <v>#N/A</v>
      </c>
      <c r="L59" s="242" t="e">
        <f t="array" ref="L59">#N/A</f>
        <v>#N/A</v>
      </c>
      <c r="M59" s="242" t="e">
        <f t="array" ref="M59">#N/A</f>
        <v>#N/A</v>
      </c>
      <c r="N59" s="242" t="e">
        <f t="array" ref="N59">#N/A</f>
        <v>#N/A</v>
      </c>
      <c r="O59" s="242" t="e">
        <f t="array" ref="O59">#N/A</f>
        <v>#N/A</v>
      </c>
      <c r="P59" s="248" t="e">
        <f t="array" ref="P59">#N/A</f>
        <v>#N/A</v>
      </c>
      <c r="Q59" s="248" t="e">
        <f t="array" ref="Q59">#N/A</f>
        <v>#N/A</v>
      </c>
      <c r="R59" s="248" t="e">
        <f t="array" ref="R59">#N/A</f>
        <v>#N/A</v>
      </c>
      <c r="S59" s="248" t="e">
        <f t="array" ref="S59">#N/A</f>
        <v>#N/A</v>
      </c>
      <c r="T59" s="233"/>
      <c r="U59" s="233"/>
      <c r="V59" s="233"/>
      <c r="W59" s="233"/>
      <c r="X59" s="233"/>
      <c r="Y59" s="233"/>
      <c r="Z59" s="233"/>
      <c r="AA59" s="248"/>
      <c r="AB59" s="248"/>
      <c r="AC59" s="248"/>
      <c r="AD59" s="248"/>
      <c r="AE59" s="249" t="e">
        <f>SUM(C59:S59)</f>
        <v>#N/A</v>
      </c>
      <c r="AF59" s="252" t="e">
        <f t="array" ref="AF59">#N/A</f>
        <v>#N/A</v>
      </c>
      <c r="AG59" s="253" t="e">
        <f>AE59+AF59</f>
        <v>#N/A</v>
      </c>
      <c r="AH59" s="237"/>
      <c r="AI59" s="237"/>
      <c r="AJ59" s="237"/>
      <c r="AK59" s="237"/>
    </row>
    <row r="60" spans="1:37" s="89" customFormat="1" x14ac:dyDescent="0.2">
      <c r="A60" s="57" t="s">
        <v>155</v>
      </c>
      <c r="B60" s="232"/>
      <c r="C60" s="248" t="e">
        <f t="shared" ref="C60:AF60" si="11">SUM(C58:C59)</f>
        <v>#N/A</v>
      </c>
      <c r="D60" s="248" t="e">
        <f t="shared" si="11"/>
        <v>#N/A</v>
      </c>
      <c r="E60" s="248" t="e">
        <f t="shared" si="11"/>
        <v>#N/A</v>
      </c>
      <c r="F60" s="248" t="e">
        <f t="shared" si="11"/>
        <v>#N/A</v>
      </c>
      <c r="G60" s="248" t="e">
        <f t="shared" si="11"/>
        <v>#N/A</v>
      </c>
      <c r="H60" s="248" t="e">
        <f t="shared" si="11"/>
        <v>#N/A</v>
      </c>
      <c r="I60" s="248" t="e">
        <f t="shared" si="11"/>
        <v>#N/A</v>
      </c>
      <c r="J60" s="248" t="e">
        <f t="shared" si="11"/>
        <v>#N/A</v>
      </c>
      <c r="K60" s="248" t="e">
        <f t="shared" si="11"/>
        <v>#N/A</v>
      </c>
      <c r="L60" s="248" t="e">
        <f t="shared" si="11"/>
        <v>#N/A</v>
      </c>
      <c r="M60" s="248" t="e">
        <f t="shared" si="11"/>
        <v>#N/A</v>
      </c>
      <c r="N60" s="248" t="e">
        <f t="shared" si="11"/>
        <v>#N/A</v>
      </c>
      <c r="O60" s="248" t="e">
        <f t="shared" si="11"/>
        <v>#N/A</v>
      </c>
      <c r="P60" s="248" t="e">
        <f t="shared" si="11"/>
        <v>#N/A</v>
      </c>
      <c r="Q60" s="248" t="e">
        <f t="shared" si="11"/>
        <v>#N/A</v>
      </c>
      <c r="R60" s="248" t="e">
        <f t="shared" si="11"/>
        <v>#N/A</v>
      </c>
      <c r="S60" s="248" t="e">
        <f t="shared" si="11"/>
        <v>#N/A</v>
      </c>
      <c r="T60" s="248" t="e">
        <f t="shared" si="11"/>
        <v>#N/A</v>
      </c>
      <c r="U60" s="248" t="e">
        <f t="shared" si="11"/>
        <v>#N/A</v>
      </c>
      <c r="V60" s="248" t="e">
        <f t="shared" si="11"/>
        <v>#N/A</v>
      </c>
      <c r="W60" s="248" t="e">
        <f t="shared" si="11"/>
        <v>#N/A</v>
      </c>
      <c r="X60" s="248" t="e">
        <f t="shared" si="11"/>
        <v>#N/A</v>
      </c>
      <c r="Y60" s="248" t="e">
        <f t="shared" si="11"/>
        <v>#N/A</v>
      </c>
      <c r="Z60" s="248" t="e">
        <f t="shared" si="11"/>
        <v>#N/A</v>
      </c>
      <c r="AA60" s="248" t="e">
        <f t="shared" si="11"/>
        <v>#N/A</v>
      </c>
      <c r="AB60" s="248" t="e">
        <f t="shared" si="11"/>
        <v>#N/A</v>
      </c>
      <c r="AC60" s="248" t="e">
        <f t="shared" si="11"/>
        <v>#N/A</v>
      </c>
      <c r="AD60" s="248" t="e">
        <f t="shared" si="11"/>
        <v>#N/A</v>
      </c>
      <c r="AE60" s="222" t="e">
        <f t="shared" si="11"/>
        <v>#N/A</v>
      </c>
      <c r="AF60" s="250" t="e">
        <f t="shared" si="11"/>
        <v>#N/A</v>
      </c>
      <c r="AG60" s="249" t="e">
        <f>SUM(AE60:AF60)</f>
        <v>#N/A</v>
      </c>
      <c r="AH60" s="224"/>
      <c r="AI60" s="224"/>
      <c r="AJ60" s="224"/>
      <c r="AK60" s="224"/>
    </row>
    <row r="61" spans="1:37" s="89" customFormat="1" hidden="1" x14ac:dyDescent="0.2">
      <c r="A61" s="57"/>
      <c r="B61" s="232"/>
      <c r="C61" s="248"/>
      <c r="D61" s="248"/>
      <c r="E61" s="248"/>
      <c r="F61" s="248"/>
      <c r="G61" s="248"/>
      <c r="H61" s="248"/>
      <c r="I61" s="248"/>
      <c r="J61" s="248"/>
      <c r="K61" s="248"/>
      <c r="L61" s="248"/>
      <c r="M61" s="248"/>
      <c r="N61" s="248"/>
      <c r="O61" s="248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  <c r="AA61" s="248"/>
      <c r="AB61" s="248"/>
      <c r="AC61" s="248"/>
      <c r="AD61" s="248"/>
      <c r="AE61" s="222"/>
      <c r="AF61" s="250"/>
      <c r="AG61" s="249"/>
      <c r="AH61" s="224"/>
      <c r="AI61" s="224"/>
      <c r="AJ61" s="224"/>
      <c r="AK61" s="224"/>
    </row>
    <row r="62" spans="1:37" s="89" customFormat="1" hidden="1" x14ac:dyDescent="0.2">
      <c r="A62" s="75" t="s">
        <v>86</v>
      </c>
      <c r="B62" s="104" t="s">
        <v>86</v>
      </c>
      <c r="C62" s="219" t="e">
        <f t="array" ref="C62">#N/A</f>
        <v>#N/A</v>
      </c>
      <c r="D62" s="219" t="e">
        <f t="array" ref="D62">#N/A</f>
        <v>#N/A</v>
      </c>
      <c r="E62" s="219" t="e">
        <f t="array" ref="E62">#N/A</f>
        <v>#N/A</v>
      </c>
      <c r="F62" s="219" t="e">
        <f t="array" ref="F62">#N/A</f>
        <v>#N/A</v>
      </c>
      <c r="G62" s="219" t="e">
        <f t="array" ref="G62">#N/A</f>
        <v>#N/A</v>
      </c>
      <c r="H62" s="219" t="e">
        <f t="array" ref="H62">#N/A</f>
        <v>#N/A</v>
      </c>
      <c r="I62" s="219" t="e">
        <f t="array" ref="I62">#N/A</f>
        <v>#N/A</v>
      </c>
      <c r="J62" s="219" t="e">
        <f t="array" ref="J62">#N/A</f>
        <v>#N/A</v>
      </c>
      <c r="K62" s="219" t="e">
        <f t="array" ref="K62">#N/A</f>
        <v>#N/A</v>
      </c>
      <c r="L62" s="219" t="e">
        <f t="array" ref="L62">#N/A</f>
        <v>#N/A</v>
      </c>
      <c r="M62" s="219" t="e">
        <f t="array" ref="M62">#N/A</f>
        <v>#N/A</v>
      </c>
      <c r="N62" s="219" t="e">
        <f t="array" ref="N62">#N/A</f>
        <v>#N/A</v>
      </c>
      <c r="O62" s="219" t="e">
        <f t="array" ref="O62">#N/A</f>
        <v>#N/A</v>
      </c>
      <c r="P62" s="219" t="e">
        <f t="array" ref="P62">#N/A</f>
        <v>#N/A</v>
      </c>
      <c r="Q62" s="219" t="e">
        <f t="array" ref="Q62">#N/A</f>
        <v>#N/A</v>
      </c>
      <c r="R62" s="219" t="e">
        <f t="array" ref="R62">#N/A</f>
        <v>#N/A</v>
      </c>
      <c r="S62" s="219" t="e">
        <f t="array" ref="S62">#N/A</f>
        <v>#N/A</v>
      </c>
      <c r="T62" s="219" t="e">
        <f t="array" ref="T62">#N/A</f>
        <v>#N/A</v>
      </c>
      <c r="U62" s="219" t="e">
        <f t="array" ref="U62">#N/A</f>
        <v>#N/A</v>
      </c>
      <c r="V62" s="219" t="e">
        <f t="array" ref="V62">#N/A</f>
        <v>#N/A</v>
      </c>
      <c r="W62" s="219" t="e">
        <f t="array" ref="W62">#N/A</f>
        <v>#N/A</v>
      </c>
      <c r="X62" s="219" t="e">
        <f t="array" ref="X62">#N/A</f>
        <v>#N/A</v>
      </c>
      <c r="Y62" s="219" t="e">
        <f t="array" ref="Y62">#N/A</f>
        <v>#N/A</v>
      </c>
      <c r="Z62" s="219" t="e">
        <f t="array" ref="Z62">#N/A</f>
        <v>#N/A</v>
      </c>
      <c r="AA62" s="219" t="e">
        <f t="array" ref="AA62">#N/A</f>
        <v>#N/A</v>
      </c>
      <c r="AB62" s="219" t="e">
        <f t="array" ref="AB62">#N/A</f>
        <v>#N/A</v>
      </c>
      <c r="AC62" s="219" t="e">
        <f t="array" ref="AC62">#N/A</f>
        <v>#N/A</v>
      </c>
      <c r="AD62" s="219" t="e">
        <f t="array" ref="AD62">#N/A</f>
        <v>#N/A</v>
      </c>
      <c r="AE62" s="222" t="e">
        <f>SUM(C62:AD62)</f>
        <v>#N/A</v>
      </c>
      <c r="AF62" s="223" t="e">
        <f t="array" ref="AF62">#N/A</f>
        <v>#N/A</v>
      </c>
      <c r="AG62" s="222" t="e">
        <f>AE62+AF62</f>
        <v>#N/A</v>
      </c>
      <c r="AH62" s="224"/>
      <c r="AI62" s="224"/>
      <c r="AJ62" s="224"/>
      <c r="AK62" s="224"/>
    </row>
    <row r="63" spans="1:37" s="89" customFormat="1" ht="10.8" hidden="1" thickBot="1" x14ac:dyDescent="0.25">
      <c r="A63" s="75" t="s">
        <v>156</v>
      </c>
      <c r="B63" s="241" t="s">
        <v>88</v>
      </c>
      <c r="C63" s="242" t="e">
        <f t="array" ref="C63">#N/A</f>
        <v>#N/A</v>
      </c>
      <c r="D63" s="242" t="e">
        <f t="array" ref="D63">#N/A</f>
        <v>#N/A</v>
      </c>
      <c r="E63" s="242" t="e">
        <f t="array" ref="E63">#N/A</f>
        <v>#N/A</v>
      </c>
      <c r="F63" s="242" t="e">
        <f t="array" ref="F63">#N/A</f>
        <v>#N/A</v>
      </c>
      <c r="G63" s="242" t="e">
        <f t="array" ref="G63">#N/A</f>
        <v>#N/A</v>
      </c>
      <c r="H63" s="242" t="e">
        <f t="array" ref="H63">#N/A</f>
        <v>#N/A</v>
      </c>
      <c r="I63" s="242" t="e">
        <f t="array" ref="I63">#N/A</f>
        <v>#N/A</v>
      </c>
      <c r="J63" s="242" t="e">
        <f t="array" ref="J63">#N/A</f>
        <v>#N/A</v>
      </c>
      <c r="K63" s="242" t="e">
        <f t="array" ref="K63">#N/A</f>
        <v>#N/A</v>
      </c>
      <c r="L63" s="242" t="e">
        <f t="array" ref="L63">#N/A</f>
        <v>#N/A</v>
      </c>
      <c r="M63" s="242" t="e">
        <f t="array" ref="M63">#N/A</f>
        <v>#N/A</v>
      </c>
      <c r="N63" s="242" t="e">
        <f t="array" ref="N63">#N/A</f>
        <v>#N/A</v>
      </c>
      <c r="O63" s="242" t="e">
        <f t="array" ref="O63">#N/A</f>
        <v>#N/A</v>
      </c>
      <c r="P63" s="242" t="e">
        <f t="array" ref="P63">#N/A</f>
        <v>#N/A</v>
      </c>
      <c r="Q63" s="242" t="e">
        <f t="array" ref="Q63">#N/A</f>
        <v>#N/A</v>
      </c>
      <c r="R63" s="219" t="e">
        <f t="array" ref="R63">#N/A</f>
        <v>#N/A</v>
      </c>
      <c r="S63" s="219" t="e">
        <f t="array" ref="S63">#N/A</f>
        <v>#N/A</v>
      </c>
      <c r="T63" s="242" t="e">
        <f t="array" ref="T63">#N/A</f>
        <v>#N/A</v>
      </c>
      <c r="U63" s="242" t="e">
        <f t="array" ref="U63">#N/A</f>
        <v>#N/A</v>
      </c>
      <c r="V63" s="242" t="e">
        <f t="array" ref="V63">#N/A</f>
        <v>#N/A</v>
      </c>
      <c r="W63" s="242" t="e">
        <f t="array" ref="W63">#N/A</f>
        <v>#N/A</v>
      </c>
      <c r="X63" s="242" t="e">
        <f t="array" ref="X63">#N/A</f>
        <v>#N/A</v>
      </c>
      <c r="Y63" s="242" t="e">
        <f t="array" ref="Y63">#N/A</f>
        <v>#N/A</v>
      </c>
      <c r="Z63" s="242" t="e">
        <f t="array" ref="Z63">#N/A</f>
        <v>#N/A</v>
      </c>
      <c r="AA63" s="243" t="e">
        <f t="array" ref="AA63">#N/A</f>
        <v>#N/A</v>
      </c>
      <c r="AB63" s="243" t="e">
        <f t="array" ref="AB63">#N/A</f>
        <v>#N/A</v>
      </c>
      <c r="AC63" s="243" t="e">
        <f t="array" ref="AC63">#N/A</f>
        <v>#N/A</v>
      </c>
      <c r="AD63" s="243" t="e">
        <f t="array" ref="AD63">#N/A</f>
        <v>#N/A</v>
      </c>
      <c r="AE63" s="222" t="e">
        <f>SUM(C63:AD63)</f>
        <v>#N/A</v>
      </c>
      <c r="AF63" s="245" t="e">
        <f t="array" ref="AF63">#N/A</f>
        <v>#N/A</v>
      </c>
      <c r="AG63" s="244" t="e">
        <f>AE63+AF63</f>
        <v>#N/A</v>
      </c>
      <c r="AH63" s="224"/>
      <c r="AI63" s="224"/>
      <c r="AJ63" s="224"/>
      <c r="AK63" s="224"/>
    </row>
    <row r="64" spans="1:37" s="89" customFormat="1" x14ac:dyDescent="0.2">
      <c r="A64" s="57" t="s">
        <v>86</v>
      </c>
      <c r="B64" s="104"/>
      <c r="C64" s="219" t="e">
        <f t="shared" ref="C64:AD64" si="12">SUM(C62:C63)</f>
        <v>#N/A</v>
      </c>
      <c r="D64" s="219" t="e">
        <f t="shared" si="12"/>
        <v>#N/A</v>
      </c>
      <c r="E64" s="219" t="e">
        <f t="shared" si="12"/>
        <v>#N/A</v>
      </c>
      <c r="F64" s="219" t="e">
        <f t="shared" si="12"/>
        <v>#N/A</v>
      </c>
      <c r="G64" s="219" t="e">
        <f t="shared" si="12"/>
        <v>#N/A</v>
      </c>
      <c r="H64" s="219" t="e">
        <f t="shared" si="12"/>
        <v>#N/A</v>
      </c>
      <c r="I64" s="219" t="e">
        <f t="shared" si="12"/>
        <v>#N/A</v>
      </c>
      <c r="J64" s="219" t="e">
        <f t="shared" si="12"/>
        <v>#N/A</v>
      </c>
      <c r="K64" s="219" t="e">
        <f t="shared" si="12"/>
        <v>#N/A</v>
      </c>
      <c r="L64" s="219" t="e">
        <f t="shared" si="12"/>
        <v>#N/A</v>
      </c>
      <c r="M64" s="219" t="e">
        <f t="shared" si="12"/>
        <v>#N/A</v>
      </c>
      <c r="N64" s="219" t="e">
        <f t="shared" si="12"/>
        <v>#N/A</v>
      </c>
      <c r="O64" s="219" t="e">
        <f t="shared" si="12"/>
        <v>#N/A</v>
      </c>
      <c r="P64" s="219" t="e">
        <f t="shared" si="12"/>
        <v>#N/A</v>
      </c>
      <c r="Q64" s="219" t="e">
        <f t="shared" si="12"/>
        <v>#N/A</v>
      </c>
      <c r="R64" s="219" t="e">
        <f t="shared" si="12"/>
        <v>#N/A</v>
      </c>
      <c r="S64" s="219" t="e">
        <f t="shared" si="12"/>
        <v>#N/A</v>
      </c>
      <c r="T64" s="219" t="e">
        <f t="shared" si="12"/>
        <v>#N/A</v>
      </c>
      <c r="U64" s="219" t="e">
        <f t="shared" si="12"/>
        <v>#N/A</v>
      </c>
      <c r="V64" s="219" t="e">
        <f t="shared" si="12"/>
        <v>#N/A</v>
      </c>
      <c r="W64" s="219" t="e">
        <f t="shared" si="12"/>
        <v>#N/A</v>
      </c>
      <c r="X64" s="219" t="e">
        <f t="shared" si="12"/>
        <v>#N/A</v>
      </c>
      <c r="Y64" s="219" t="e">
        <f t="shared" si="12"/>
        <v>#N/A</v>
      </c>
      <c r="Z64" s="219" t="e">
        <f t="shared" si="12"/>
        <v>#N/A</v>
      </c>
      <c r="AA64" s="219" t="e">
        <f t="shared" si="12"/>
        <v>#N/A</v>
      </c>
      <c r="AB64" s="219" t="e">
        <f t="shared" si="12"/>
        <v>#N/A</v>
      </c>
      <c r="AC64" s="219" t="e">
        <f t="shared" si="12"/>
        <v>#N/A</v>
      </c>
      <c r="AD64" s="219" t="e">
        <f t="shared" si="12"/>
        <v>#N/A</v>
      </c>
      <c r="AE64" s="222" t="e">
        <f>SUM(C64:W64)</f>
        <v>#N/A</v>
      </c>
      <c r="AF64" s="223" t="e">
        <f>SUM(AF62:AF63)</f>
        <v>#N/A</v>
      </c>
      <c r="AG64" s="222" t="e">
        <f>SUM(AG62:AG63)</f>
        <v>#N/A</v>
      </c>
      <c r="AH64" s="224"/>
      <c r="AI64" s="224"/>
      <c r="AJ64" s="224"/>
      <c r="AK64" s="224"/>
    </row>
    <row r="65" spans="1:37" s="89" customFormat="1" hidden="1" x14ac:dyDescent="0.2">
      <c r="A65" s="57"/>
      <c r="B65" s="232"/>
      <c r="C65" s="248"/>
      <c r="D65" s="248"/>
      <c r="E65" s="248"/>
      <c r="F65" s="248"/>
      <c r="G65" s="248"/>
      <c r="H65" s="248"/>
      <c r="I65" s="248"/>
      <c r="J65" s="248"/>
      <c r="K65" s="248"/>
      <c r="L65" s="248"/>
      <c r="M65" s="248"/>
      <c r="N65" s="248"/>
      <c r="O65" s="248"/>
      <c r="P65" s="248"/>
      <c r="Q65" s="248"/>
      <c r="R65" s="248"/>
      <c r="S65" s="248"/>
      <c r="T65" s="248"/>
      <c r="U65" s="248"/>
      <c r="V65" s="248"/>
      <c r="W65" s="248"/>
      <c r="X65" s="248"/>
      <c r="Y65" s="248"/>
      <c r="Z65" s="248"/>
      <c r="AA65" s="248"/>
      <c r="AB65" s="248"/>
      <c r="AC65" s="248"/>
      <c r="AD65" s="248"/>
      <c r="AE65" s="222"/>
      <c r="AF65" s="250"/>
      <c r="AG65" s="249"/>
      <c r="AH65" s="224"/>
      <c r="AI65" s="224"/>
      <c r="AJ65" s="224"/>
      <c r="AK65" s="224"/>
    </row>
    <row r="66" spans="1:37" s="89" customFormat="1" hidden="1" x14ac:dyDescent="0.2">
      <c r="A66" s="75" t="s">
        <v>89</v>
      </c>
      <c r="B66" s="104" t="s">
        <v>89</v>
      </c>
      <c r="C66" s="219" t="e">
        <f t="array" ref="C66">#N/A</f>
        <v>#N/A</v>
      </c>
      <c r="D66" s="219" t="e">
        <f t="array" ref="D66">#N/A</f>
        <v>#N/A</v>
      </c>
      <c r="E66" s="219" t="e">
        <f t="array" ref="E66">#N/A</f>
        <v>#N/A</v>
      </c>
      <c r="F66" s="219" t="e">
        <f t="array" ref="F66">#N/A</f>
        <v>#N/A</v>
      </c>
      <c r="G66" s="219" t="e">
        <f t="array" ref="G66">#N/A</f>
        <v>#N/A</v>
      </c>
      <c r="H66" s="219" t="e">
        <f t="array" ref="H66">#N/A</f>
        <v>#N/A</v>
      </c>
      <c r="I66" s="219" t="e">
        <f t="array" ref="I66">#N/A</f>
        <v>#N/A</v>
      </c>
      <c r="J66" s="219" t="e">
        <f t="array" ref="J66">#N/A</f>
        <v>#N/A</v>
      </c>
      <c r="K66" s="219" t="e">
        <f t="array" ref="K66">#N/A</f>
        <v>#N/A</v>
      </c>
      <c r="L66" s="219" t="e">
        <f t="array" ref="L66">#N/A</f>
        <v>#N/A</v>
      </c>
      <c r="M66" s="219" t="e">
        <f t="array" ref="M66">#N/A</f>
        <v>#N/A</v>
      </c>
      <c r="N66" s="219" t="e">
        <f t="array" ref="N66">#N/A</f>
        <v>#N/A</v>
      </c>
      <c r="O66" s="219" t="e">
        <f t="array" ref="O66">#N/A</f>
        <v>#N/A</v>
      </c>
      <c r="P66" s="219" t="e">
        <f t="array" ref="P66">#N/A</f>
        <v>#N/A</v>
      </c>
      <c r="Q66" s="219" t="e">
        <f t="array" ref="Q66">#N/A</f>
        <v>#N/A</v>
      </c>
      <c r="R66" s="219" t="e">
        <f t="array" ref="R66">#N/A</f>
        <v>#N/A</v>
      </c>
      <c r="S66" s="219" t="e">
        <f t="array" ref="S66">#N/A</f>
        <v>#N/A</v>
      </c>
      <c r="T66" s="219" t="e">
        <f t="array" ref="T66">#N/A</f>
        <v>#N/A</v>
      </c>
      <c r="U66" s="219" t="e">
        <f t="array" ref="U66">#N/A</f>
        <v>#N/A</v>
      </c>
      <c r="V66" s="219" t="e">
        <f t="array" ref="V66">#N/A</f>
        <v>#N/A</v>
      </c>
      <c r="W66" s="219" t="e">
        <f t="array" ref="W66">#N/A</f>
        <v>#N/A</v>
      </c>
      <c r="X66" s="219" t="e">
        <f t="array" ref="X66">#N/A</f>
        <v>#N/A</v>
      </c>
      <c r="Y66" s="219" t="e">
        <f t="array" ref="Y66">#N/A</f>
        <v>#N/A</v>
      </c>
      <c r="Z66" s="219" t="e">
        <f t="array" ref="Z66">#N/A</f>
        <v>#N/A</v>
      </c>
      <c r="AA66" s="219" t="e">
        <f t="array" ref="AA66">#N/A</f>
        <v>#N/A</v>
      </c>
      <c r="AB66" s="219" t="e">
        <f t="array" ref="AB66">#N/A</f>
        <v>#N/A</v>
      </c>
      <c r="AC66" s="219" t="e">
        <f t="array" ref="AC66">#N/A</f>
        <v>#N/A</v>
      </c>
      <c r="AD66" s="219" t="e">
        <f t="array" ref="AD66">#N/A</f>
        <v>#N/A</v>
      </c>
      <c r="AE66" s="222" t="e">
        <f>SUM(C66:AD66)</f>
        <v>#N/A</v>
      </c>
      <c r="AF66" s="223" t="e">
        <f t="array" ref="AF66">#N/A</f>
        <v>#N/A</v>
      </c>
      <c r="AG66" s="222" t="e">
        <f>AE66+AF66</f>
        <v>#N/A</v>
      </c>
      <c r="AH66" s="224"/>
      <c r="AI66" s="224"/>
      <c r="AJ66" s="224"/>
      <c r="AK66" s="224"/>
    </row>
    <row r="67" spans="1:37" s="89" customFormat="1" ht="10.8" hidden="1" thickBot="1" x14ac:dyDescent="0.25">
      <c r="A67" s="75" t="s">
        <v>157</v>
      </c>
      <c r="B67" s="241" t="s">
        <v>91</v>
      </c>
      <c r="C67" s="242" t="e">
        <f t="array" ref="C67">#N/A</f>
        <v>#N/A</v>
      </c>
      <c r="D67" s="242" t="e">
        <f t="array" ref="D67">#N/A</f>
        <v>#N/A</v>
      </c>
      <c r="E67" s="242" t="e">
        <f t="array" ref="E67">#N/A</f>
        <v>#N/A</v>
      </c>
      <c r="F67" s="242" t="e">
        <f t="array" ref="F67">#N/A</f>
        <v>#N/A</v>
      </c>
      <c r="G67" s="242" t="e">
        <f t="array" ref="G67">#N/A</f>
        <v>#N/A</v>
      </c>
      <c r="H67" s="242" t="e">
        <f t="array" ref="H67">#N/A</f>
        <v>#N/A</v>
      </c>
      <c r="I67" s="242" t="e">
        <f t="array" ref="I67">#N/A</f>
        <v>#N/A</v>
      </c>
      <c r="J67" s="242" t="e">
        <f t="array" ref="J67">#N/A</f>
        <v>#N/A</v>
      </c>
      <c r="K67" s="242" t="e">
        <f t="array" ref="K67">#N/A</f>
        <v>#N/A</v>
      </c>
      <c r="L67" s="242" t="e">
        <f t="array" ref="L67">#N/A</f>
        <v>#N/A</v>
      </c>
      <c r="M67" s="242" t="e">
        <f t="array" ref="M67">#N/A</f>
        <v>#N/A</v>
      </c>
      <c r="N67" s="242" t="e">
        <f t="array" ref="N67">#N/A</f>
        <v>#N/A</v>
      </c>
      <c r="O67" s="242" t="e">
        <f t="array" ref="O67">#N/A</f>
        <v>#N/A</v>
      </c>
      <c r="P67" s="242" t="e">
        <f t="array" ref="P67">#N/A</f>
        <v>#N/A</v>
      </c>
      <c r="Q67" s="242" t="e">
        <f t="array" ref="Q67">#N/A</f>
        <v>#N/A</v>
      </c>
      <c r="R67" s="219" t="e">
        <f t="array" ref="R67">#N/A</f>
        <v>#N/A</v>
      </c>
      <c r="S67" s="219" t="e">
        <f t="array" ref="S67">#N/A</f>
        <v>#N/A</v>
      </c>
      <c r="T67" s="242" t="e">
        <f t="array" ref="T67">#N/A</f>
        <v>#N/A</v>
      </c>
      <c r="U67" s="242" t="e">
        <f t="array" ref="U67">#N/A</f>
        <v>#N/A</v>
      </c>
      <c r="V67" s="242" t="e">
        <f t="array" ref="V67">#N/A</f>
        <v>#N/A</v>
      </c>
      <c r="W67" s="242" t="e">
        <f t="array" ref="W67">#N/A</f>
        <v>#N/A</v>
      </c>
      <c r="X67" s="242" t="e">
        <f t="array" ref="X67">#N/A</f>
        <v>#N/A</v>
      </c>
      <c r="Y67" s="242" t="e">
        <f t="array" ref="Y67">#N/A</f>
        <v>#N/A</v>
      </c>
      <c r="Z67" s="242" t="e">
        <f t="array" ref="Z67">#N/A</f>
        <v>#N/A</v>
      </c>
      <c r="AA67" s="243" t="e">
        <f t="array" ref="AA67">#N/A</f>
        <v>#N/A</v>
      </c>
      <c r="AB67" s="243" t="e">
        <f t="array" ref="AB67">#N/A</f>
        <v>#N/A</v>
      </c>
      <c r="AC67" s="243" t="e">
        <f t="array" ref="AC67">#N/A</f>
        <v>#N/A</v>
      </c>
      <c r="AD67" s="243" t="e">
        <f t="array" ref="AD67">#N/A</f>
        <v>#N/A</v>
      </c>
      <c r="AE67" s="222" t="e">
        <f>SUM(C67:AD67)</f>
        <v>#N/A</v>
      </c>
      <c r="AF67" s="245" t="e">
        <f t="array" ref="AF67">#N/A</f>
        <v>#N/A</v>
      </c>
      <c r="AG67" s="244" t="e">
        <f>AE67+AF67</f>
        <v>#N/A</v>
      </c>
      <c r="AH67" s="224"/>
      <c r="AI67" s="224"/>
      <c r="AJ67" s="224"/>
      <c r="AK67" s="224"/>
    </row>
    <row r="68" spans="1:37" s="89" customFormat="1" ht="10.8" thickBot="1" x14ac:dyDescent="0.25">
      <c r="A68" s="57" t="s">
        <v>89</v>
      </c>
      <c r="B68" s="104"/>
      <c r="C68" s="219" t="e">
        <f t="shared" ref="C68:AD68" si="13">SUM(C66:C67)</f>
        <v>#N/A</v>
      </c>
      <c r="D68" s="219" t="e">
        <f t="shared" si="13"/>
        <v>#N/A</v>
      </c>
      <c r="E68" s="219" t="e">
        <f t="shared" si="13"/>
        <v>#N/A</v>
      </c>
      <c r="F68" s="219" t="e">
        <f t="shared" si="13"/>
        <v>#N/A</v>
      </c>
      <c r="G68" s="219" t="e">
        <f t="shared" si="13"/>
        <v>#N/A</v>
      </c>
      <c r="H68" s="219" t="e">
        <f t="shared" si="13"/>
        <v>#N/A</v>
      </c>
      <c r="I68" s="219" t="e">
        <f t="shared" si="13"/>
        <v>#N/A</v>
      </c>
      <c r="J68" s="219" t="e">
        <f t="shared" si="13"/>
        <v>#N/A</v>
      </c>
      <c r="K68" s="219" t="e">
        <f t="shared" si="13"/>
        <v>#N/A</v>
      </c>
      <c r="L68" s="219" t="e">
        <f t="shared" si="13"/>
        <v>#N/A</v>
      </c>
      <c r="M68" s="219" t="e">
        <f t="shared" si="13"/>
        <v>#N/A</v>
      </c>
      <c r="N68" s="219" t="e">
        <f t="shared" si="13"/>
        <v>#N/A</v>
      </c>
      <c r="O68" s="219" t="e">
        <f t="shared" si="13"/>
        <v>#N/A</v>
      </c>
      <c r="P68" s="219" t="e">
        <f t="shared" si="13"/>
        <v>#N/A</v>
      </c>
      <c r="Q68" s="219" t="e">
        <f t="shared" si="13"/>
        <v>#N/A</v>
      </c>
      <c r="R68" s="243" t="e">
        <f t="shared" si="13"/>
        <v>#N/A</v>
      </c>
      <c r="S68" s="243" t="e">
        <f t="shared" si="13"/>
        <v>#N/A</v>
      </c>
      <c r="T68" s="219" t="e">
        <f t="shared" si="13"/>
        <v>#N/A</v>
      </c>
      <c r="U68" s="219" t="e">
        <f t="shared" si="13"/>
        <v>#N/A</v>
      </c>
      <c r="V68" s="219" t="e">
        <f t="shared" si="13"/>
        <v>#N/A</v>
      </c>
      <c r="W68" s="219" t="e">
        <f t="shared" si="13"/>
        <v>#N/A</v>
      </c>
      <c r="X68" s="219" t="e">
        <f t="shared" si="13"/>
        <v>#N/A</v>
      </c>
      <c r="Y68" s="219" t="e">
        <f t="shared" si="13"/>
        <v>#N/A</v>
      </c>
      <c r="Z68" s="219" t="e">
        <f t="shared" si="13"/>
        <v>#N/A</v>
      </c>
      <c r="AA68" s="219" t="e">
        <f t="shared" si="13"/>
        <v>#N/A</v>
      </c>
      <c r="AB68" s="219" t="e">
        <f t="shared" si="13"/>
        <v>#N/A</v>
      </c>
      <c r="AC68" s="219" t="e">
        <f t="shared" si="13"/>
        <v>#N/A</v>
      </c>
      <c r="AD68" s="219" t="e">
        <f t="shared" si="13"/>
        <v>#N/A</v>
      </c>
      <c r="AE68" s="254" t="e">
        <f>SUM(C68:W68)</f>
        <v>#N/A</v>
      </c>
      <c r="AF68" s="223" t="e">
        <f>SUM(AF66:AF67)</f>
        <v>#N/A</v>
      </c>
      <c r="AG68" s="222" t="e">
        <f>SUM(AG66:AG67)</f>
        <v>#N/A</v>
      </c>
      <c r="AH68" s="224"/>
      <c r="AI68" s="224"/>
      <c r="AJ68" s="224"/>
      <c r="AK68" s="224"/>
    </row>
    <row r="69" spans="1:37" ht="10.8" thickBot="1" x14ac:dyDescent="0.25">
      <c r="A69" s="255" t="s">
        <v>158</v>
      </c>
      <c r="B69" s="255"/>
      <c r="C69" s="256" t="e">
        <f t="shared" ref="C69:U69" si="14">SUM(C33,C56,C60,C64,C68)</f>
        <v>#N/A</v>
      </c>
      <c r="D69" s="257" t="e">
        <f t="shared" si="14"/>
        <v>#N/A</v>
      </c>
      <c r="E69" s="257" t="e">
        <f t="shared" si="14"/>
        <v>#N/A</v>
      </c>
      <c r="F69" s="257" t="e">
        <f t="shared" si="14"/>
        <v>#N/A</v>
      </c>
      <c r="G69" s="257" t="e">
        <f t="shared" si="14"/>
        <v>#N/A</v>
      </c>
      <c r="H69" s="257" t="e">
        <f t="shared" si="14"/>
        <v>#N/A</v>
      </c>
      <c r="I69" s="257" t="e">
        <f t="shared" si="14"/>
        <v>#N/A</v>
      </c>
      <c r="J69" s="257" t="e">
        <f t="shared" si="14"/>
        <v>#N/A</v>
      </c>
      <c r="K69" s="257" t="e">
        <f t="shared" si="14"/>
        <v>#N/A</v>
      </c>
      <c r="L69" s="257" t="e">
        <f t="shared" si="14"/>
        <v>#N/A</v>
      </c>
      <c r="M69" s="257" t="e">
        <f t="shared" si="14"/>
        <v>#N/A</v>
      </c>
      <c r="N69" s="257" t="e">
        <f t="shared" si="14"/>
        <v>#N/A</v>
      </c>
      <c r="O69" s="257" t="e">
        <f t="shared" si="14"/>
        <v>#N/A</v>
      </c>
      <c r="P69" s="257" t="e">
        <f t="shared" si="14"/>
        <v>#N/A</v>
      </c>
      <c r="Q69" s="257" t="e">
        <f t="shared" si="14"/>
        <v>#N/A</v>
      </c>
      <c r="R69" s="258" t="e">
        <f t="shared" si="14"/>
        <v>#N/A</v>
      </c>
      <c r="S69" s="258" t="e">
        <f t="shared" si="14"/>
        <v>#N/A</v>
      </c>
      <c r="T69" s="257" t="e">
        <f t="shared" si="14"/>
        <v>#N/A</v>
      </c>
      <c r="U69" s="259" t="e">
        <f t="shared" si="14"/>
        <v>#N/A</v>
      </c>
      <c r="V69" s="260" t="e">
        <f>('[3]E. VaR &amp; Off-Peak Pos By Trader'!$AB$8-R69)+('[3]E. VaR &amp; Peak Pos By Trader'!$AC$8-(Q69+Q112))</f>
        <v>#N/A</v>
      </c>
      <c r="W69" s="260" t="e">
        <f t="shared" ref="W69:AE69" si="15">SUM(W33,W56,W60,W64,W68)</f>
        <v>#N/A</v>
      </c>
      <c r="X69" s="260" t="e">
        <f t="shared" si="15"/>
        <v>#N/A</v>
      </c>
      <c r="Y69" s="260" t="e">
        <f t="shared" si="15"/>
        <v>#N/A</v>
      </c>
      <c r="Z69" s="260" t="e">
        <f t="shared" si="15"/>
        <v>#N/A</v>
      </c>
      <c r="AA69" s="260" t="e">
        <f t="shared" si="15"/>
        <v>#N/A</v>
      </c>
      <c r="AB69" s="260" t="e">
        <f t="shared" si="15"/>
        <v>#N/A</v>
      </c>
      <c r="AC69" s="260" t="e">
        <f t="shared" si="15"/>
        <v>#N/A</v>
      </c>
      <c r="AD69" s="260" t="e">
        <f t="shared" si="15"/>
        <v>#N/A</v>
      </c>
      <c r="AE69" s="261" t="e">
        <f t="shared" si="15"/>
        <v>#N/A</v>
      </c>
      <c r="AF69" s="262" t="e">
        <f>SUM(AF33,AF56,AF60)</f>
        <v>#N/A</v>
      </c>
      <c r="AG69" s="263" t="e">
        <f>SUM(AG33,AG56,AG60)</f>
        <v>#N/A</v>
      </c>
      <c r="AH69" s="202"/>
      <c r="AI69" s="202"/>
      <c r="AJ69" s="202"/>
      <c r="AK69" s="202"/>
    </row>
    <row r="70" spans="1:37" x14ac:dyDescent="0.2">
      <c r="C70" s="202"/>
      <c r="D70" s="224"/>
      <c r="E70" s="224"/>
      <c r="F70" s="224"/>
      <c r="G70" s="224"/>
      <c r="H70" s="224"/>
      <c r="I70" s="224"/>
      <c r="J70" s="224"/>
      <c r="K70" s="224"/>
      <c r="L70" s="224"/>
      <c r="M70" s="224"/>
      <c r="N70" s="224"/>
      <c r="O70" s="224"/>
      <c r="P70" s="224"/>
      <c r="Q70" s="224"/>
      <c r="R70" s="224"/>
      <c r="S70" s="224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  <c r="AD70" s="202"/>
      <c r="AE70" s="202"/>
      <c r="AF70" s="202"/>
      <c r="AG70" s="202"/>
      <c r="AH70" s="202"/>
      <c r="AI70" s="202"/>
      <c r="AJ70" s="202"/>
      <c r="AK70" s="202"/>
    </row>
    <row r="71" spans="1:37" ht="10.8" hidden="1" thickBot="1" x14ac:dyDescent="0.25">
      <c r="A71" s="144" t="s">
        <v>96</v>
      </c>
      <c r="B71" s="92"/>
      <c r="C71" s="264">
        <f t="shared" ref="C71:T71" si="16">C8</f>
        <v>37215</v>
      </c>
      <c r="D71" s="265">
        <f t="shared" si="16"/>
        <v>37216</v>
      </c>
      <c r="E71" s="265">
        <f t="shared" si="16"/>
        <v>37218</v>
      </c>
      <c r="F71" s="265">
        <f t="shared" si="16"/>
        <v>37221</v>
      </c>
      <c r="G71" s="265">
        <f t="shared" si="16"/>
        <v>37222</v>
      </c>
      <c r="H71" s="265">
        <f t="shared" si="16"/>
        <v>37223</v>
      </c>
      <c r="I71" s="265">
        <f t="shared" si="16"/>
        <v>37224</v>
      </c>
      <c r="J71" s="265">
        <f t="shared" si="16"/>
        <v>37225</v>
      </c>
      <c r="K71" s="265">
        <f t="shared" si="16"/>
        <v>37228</v>
      </c>
      <c r="L71" s="266">
        <f t="shared" si="16"/>
        <v>37229</v>
      </c>
      <c r="M71" s="266">
        <f t="shared" si="16"/>
        <v>37230</v>
      </c>
      <c r="N71" s="267">
        <f t="shared" si="16"/>
        <v>37231</v>
      </c>
      <c r="O71" s="266">
        <f t="shared" si="16"/>
        <v>37232</v>
      </c>
      <c r="P71" s="266">
        <f t="shared" si="16"/>
        <v>37235</v>
      </c>
      <c r="Q71" s="266">
        <f t="shared" si="16"/>
        <v>37236</v>
      </c>
      <c r="R71" s="266">
        <f t="shared" si="16"/>
        <v>37237</v>
      </c>
      <c r="S71" s="268">
        <f t="shared" si="16"/>
        <v>37238</v>
      </c>
      <c r="T71" s="269">
        <f t="shared" si="16"/>
        <v>37239</v>
      </c>
      <c r="U71" s="269">
        <f>U86/10000</f>
        <v>0</v>
      </c>
      <c r="V71" s="269">
        <f t="shared" ref="V71:AD71" si="17">V8</f>
        <v>37243</v>
      </c>
      <c r="W71" s="269">
        <f t="shared" si="17"/>
        <v>37244</v>
      </c>
      <c r="X71" s="269">
        <f t="shared" si="17"/>
        <v>37245</v>
      </c>
      <c r="Y71" s="269">
        <f t="shared" si="17"/>
        <v>37246</v>
      </c>
      <c r="Z71" s="269">
        <f t="shared" si="17"/>
        <v>37249</v>
      </c>
      <c r="AA71" s="269">
        <f t="shared" si="17"/>
        <v>37251</v>
      </c>
      <c r="AB71" s="269">
        <f t="shared" si="17"/>
        <v>37252</v>
      </c>
      <c r="AC71" s="265">
        <f t="shared" si="17"/>
        <v>37253</v>
      </c>
      <c r="AD71" s="265">
        <f t="shared" si="17"/>
        <v>37256</v>
      </c>
      <c r="AE71" s="270" t="s">
        <v>97</v>
      </c>
      <c r="AF71" s="202"/>
      <c r="AG71" s="202"/>
      <c r="AH71" s="202"/>
      <c r="AI71" s="202"/>
      <c r="AJ71" s="202"/>
      <c r="AK71" s="202"/>
    </row>
    <row r="72" spans="1:37" s="89" customFormat="1" hidden="1" x14ac:dyDescent="0.2">
      <c r="A72" s="46" t="s">
        <v>159</v>
      </c>
      <c r="B72" s="44" t="s">
        <v>99</v>
      </c>
      <c r="C72" s="271" t="e">
        <f t="shared" ref="C72:AD72" si="18">C77/10000</f>
        <v>#N/A</v>
      </c>
      <c r="D72" s="219" t="e">
        <f t="shared" si="18"/>
        <v>#N/A</v>
      </c>
      <c r="E72" s="219" t="e">
        <f t="shared" si="18"/>
        <v>#N/A</v>
      </c>
      <c r="F72" s="219" t="e">
        <f t="shared" si="18"/>
        <v>#N/A</v>
      </c>
      <c r="G72" s="219" t="e">
        <f t="shared" si="18"/>
        <v>#N/A</v>
      </c>
      <c r="H72" s="219" t="e">
        <f t="shared" si="18"/>
        <v>#N/A</v>
      </c>
      <c r="I72" s="219" t="e">
        <f t="shared" si="18"/>
        <v>#N/A</v>
      </c>
      <c r="J72" s="219" t="e">
        <f t="shared" si="18"/>
        <v>#N/A</v>
      </c>
      <c r="K72" s="219" t="e">
        <f t="shared" si="18"/>
        <v>#N/A</v>
      </c>
      <c r="L72" s="219" t="e">
        <f t="shared" si="18"/>
        <v>#N/A</v>
      </c>
      <c r="M72" s="219" t="e">
        <f t="shared" si="18"/>
        <v>#N/A</v>
      </c>
      <c r="N72" s="219" t="e">
        <f t="shared" si="18"/>
        <v>#N/A</v>
      </c>
      <c r="O72" s="219" t="e">
        <f t="shared" si="18"/>
        <v>#N/A</v>
      </c>
      <c r="P72" s="219" t="e">
        <f t="shared" si="18"/>
        <v>#N/A</v>
      </c>
      <c r="Q72" s="219" t="e">
        <f t="shared" si="18"/>
        <v>#N/A</v>
      </c>
      <c r="R72" s="219" t="e">
        <f t="shared" si="18"/>
        <v>#N/A</v>
      </c>
      <c r="S72" s="223" t="e">
        <f t="shared" si="18"/>
        <v>#N/A</v>
      </c>
      <c r="T72" s="224" t="e">
        <f t="shared" si="18"/>
        <v>#N/A</v>
      </c>
      <c r="U72" s="224" t="e">
        <f t="shared" si="18"/>
        <v>#N/A</v>
      </c>
      <c r="V72" s="224" t="e">
        <f t="shared" si="18"/>
        <v>#N/A</v>
      </c>
      <c r="W72" s="224" t="e">
        <f t="shared" si="18"/>
        <v>#N/A</v>
      </c>
      <c r="X72" s="224" t="e">
        <f t="shared" si="18"/>
        <v>#N/A</v>
      </c>
      <c r="Y72" s="224" t="e">
        <f t="shared" si="18"/>
        <v>#N/A</v>
      </c>
      <c r="Z72" s="224" t="e">
        <f t="shared" si="18"/>
        <v>#N/A</v>
      </c>
      <c r="AA72" s="224" t="e">
        <f t="shared" si="18"/>
        <v>#N/A</v>
      </c>
      <c r="AB72" s="224" t="e">
        <f t="shared" si="18"/>
        <v>#N/A</v>
      </c>
      <c r="AC72" s="224" t="e">
        <f t="shared" si="18"/>
        <v>#N/A</v>
      </c>
      <c r="AD72" s="224" t="e">
        <f t="shared" si="18"/>
        <v>#N/A</v>
      </c>
      <c r="AE72" s="222" t="e">
        <f>SUM(C72:AD72)</f>
        <v>#N/A</v>
      </c>
      <c r="AF72" s="224"/>
      <c r="AG72" s="224"/>
      <c r="AH72" s="224"/>
      <c r="AI72" s="224"/>
      <c r="AJ72" s="224"/>
      <c r="AK72" s="224"/>
    </row>
    <row r="73" spans="1:37" s="89" customFormat="1" hidden="1" x14ac:dyDescent="0.2">
      <c r="A73" s="46" t="s">
        <v>112</v>
      </c>
      <c r="B73" s="44" t="s">
        <v>113</v>
      </c>
      <c r="C73" s="271" t="e">
        <f t="shared" ref="C73:W73" si="19">C78/10000</f>
        <v>#N/A</v>
      </c>
      <c r="D73" s="219" t="e">
        <f t="shared" si="19"/>
        <v>#N/A</v>
      </c>
      <c r="E73" s="219" t="e">
        <f t="shared" si="19"/>
        <v>#N/A</v>
      </c>
      <c r="F73" s="219" t="e">
        <f t="shared" si="19"/>
        <v>#N/A</v>
      </c>
      <c r="G73" s="219" t="e">
        <f t="shared" si="19"/>
        <v>#N/A</v>
      </c>
      <c r="H73" s="219" t="e">
        <f t="shared" si="19"/>
        <v>#N/A</v>
      </c>
      <c r="I73" s="219" t="e">
        <f t="shared" si="19"/>
        <v>#N/A</v>
      </c>
      <c r="J73" s="219" t="e">
        <f t="shared" si="19"/>
        <v>#N/A</v>
      </c>
      <c r="K73" s="219" t="e">
        <f t="shared" si="19"/>
        <v>#N/A</v>
      </c>
      <c r="L73" s="219" t="e">
        <f t="shared" si="19"/>
        <v>#N/A</v>
      </c>
      <c r="M73" s="219" t="e">
        <f t="shared" si="19"/>
        <v>#N/A</v>
      </c>
      <c r="N73" s="219" t="e">
        <f t="shared" si="19"/>
        <v>#N/A</v>
      </c>
      <c r="O73" s="219" t="e">
        <f t="shared" si="19"/>
        <v>#N/A</v>
      </c>
      <c r="P73" s="219" t="e">
        <f t="shared" si="19"/>
        <v>#N/A</v>
      </c>
      <c r="Q73" s="219" t="e">
        <f t="shared" si="19"/>
        <v>#N/A</v>
      </c>
      <c r="R73" s="219" t="e">
        <f t="shared" si="19"/>
        <v>#N/A</v>
      </c>
      <c r="S73" s="223" t="e">
        <f t="shared" si="19"/>
        <v>#N/A</v>
      </c>
      <c r="T73" s="224" t="e">
        <f t="shared" si="19"/>
        <v>#N/A</v>
      </c>
      <c r="U73" s="224" t="e">
        <f t="shared" si="19"/>
        <v>#N/A</v>
      </c>
      <c r="V73" s="224" t="e">
        <f t="shared" si="19"/>
        <v>#N/A</v>
      </c>
      <c r="W73" s="224" t="e">
        <f t="shared" si="19"/>
        <v>#N/A</v>
      </c>
      <c r="X73" s="224">
        <f>(SUM(U70:U71))+U91/10000-'[3]E. VaR &amp; Peak Pos By Trader'!$AD$141</f>
        <v>0</v>
      </c>
      <c r="Y73" s="224" t="e">
        <f t="shared" ref="Y73:AD74" si="20">Y78/10000</f>
        <v>#N/A</v>
      </c>
      <c r="Z73" s="224" t="e">
        <f t="shared" si="20"/>
        <v>#N/A</v>
      </c>
      <c r="AA73" s="224" t="e">
        <f t="shared" si="20"/>
        <v>#N/A</v>
      </c>
      <c r="AB73" s="224" t="e">
        <f t="shared" si="20"/>
        <v>#N/A</v>
      </c>
      <c r="AC73" s="224" t="e">
        <f t="shared" si="20"/>
        <v>#N/A</v>
      </c>
      <c r="AD73" s="224" t="e">
        <f t="shared" si="20"/>
        <v>#N/A</v>
      </c>
      <c r="AE73" s="222" t="e">
        <f>SUM(C73:AD73)</f>
        <v>#N/A</v>
      </c>
      <c r="AF73" s="224"/>
      <c r="AG73" s="224"/>
      <c r="AH73" s="224"/>
      <c r="AI73" s="224"/>
      <c r="AJ73" s="224"/>
      <c r="AK73" s="224"/>
    </row>
    <row r="74" spans="1:37" ht="10.8" hidden="1" thickBot="1" x14ac:dyDescent="0.25">
      <c r="A74" s="272" t="s">
        <v>115</v>
      </c>
      <c r="B74" s="273"/>
      <c r="C74" s="274" t="e">
        <f t="shared" ref="C74:W74" si="21">C79/10000</f>
        <v>#N/A</v>
      </c>
      <c r="D74" s="275" t="e">
        <f t="shared" si="21"/>
        <v>#N/A</v>
      </c>
      <c r="E74" s="275" t="e">
        <f t="shared" si="21"/>
        <v>#N/A</v>
      </c>
      <c r="F74" s="275" t="e">
        <f t="shared" si="21"/>
        <v>#N/A</v>
      </c>
      <c r="G74" s="275" t="e">
        <f t="shared" si="21"/>
        <v>#N/A</v>
      </c>
      <c r="H74" s="275" t="e">
        <f t="shared" si="21"/>
        <v>#N/A</v>
      </c>
      <c r="I74" s="275" t="e">
        <f t="shared" si="21"/>
        <v>#N/A</v>
      </c>
      <c r="J74" s="275" t="e">
        <f t="shared" si="21"/>
        <v>#N/A</v>
      </c>
      <c r="K74" s="275" t="e">
        <f t="shared" si="21"/>
        <v>#N/A</v>
      </c>
      <c r="L74" s="275" t="e">
        <f t="shared" si="21"/>
        <v>#N/A</v>
      </c>
      <c r="M74" s="275" t="e">
        <f t="shared" si="21"/>
        <v>#N/A</v>
      </c>
      <c r="N74" s="275" t="e">
        <f t="shared" si="21"/>
        <v>#N/A</v>
      </c>
      <c r="O74" s="275" t="e">
        <f t="shared" si="21"/>
        <v>#N/A</v>
      </c>
      <c r="P74" s="275" t="e">
        <f t="shared" si="21"/>
        <v>#N/A</v>
      </c>
      <c r="Q74" s="275" t="e">
        <f t="shared" si="21"/>
        <v>#N/A</v>
      </c>
      <c r="R74" s="275" t="e">
        <f t="shared" si="21"/>
        <v>#N/A</v>
      </c>
      <c r="S74" s="276" t="e">
        <f t="shared" si="21"/>
        <v>#N/A</v>
      </c>
      <c r="T74" s="260" t="e">
        <f t="shared" si="21"/>
        <v>#N/A</v>
      </c>
      <c r="U74" s="260" t="e">
        <f t="shared" si="21"/>
        <v>#N/A</v>
      </c>
      <c r="V74" s="260" t="e">
        <f t="shared" si="21"/>
        <v>#N/A</v>
      </c>
      <c r="W74" s="260" t="e">
        <f t="shared" si="21"/>
        <v>#N/A</v>
      </c>
      <c r="X74" s="260" t="e">
        <f>X79/10000</f>
        <v>#N/A</v>
      </c>
      <c r="Y74" s="260" t="e">
        <f t="shared" si="20"/>
        <v>#N/A</v>
      </c>
      <c r="Z74" s="260" t="e">
        <f t="shared" si="20"/>
        <v>#N/A</v>
      </c>
      <c r="AA74" s="260" t="e">
        <f t="shared" si="20"/>
        <v>#N/A</v>
      </c>
      <c r="AB74" s="260" t="e">
        <f t="shared" si="20"/>
        <v>#N/A</v>
      </c>
      <c r="AC74" s="260" t="e">
        <f t="shared" si="20"/>
        <v>#N/A</v>
      </c>
      <c r="AD74" s="260" t="e">
        <f t="shared" si="20"/>
        <v>#N/A</v>
      </c>
      <c r="AE74" s="263" t="e">
        <f>AE79/10000</f>
        <v>#N/A</v>
      </c>
      <c r="AF74" s="202"/>
      <c r="AG74" s="202"/>
      <c r="AH74" s="202"/>
      <c r="AI74" s="202"/>
      <c r="AJ74" s="202"/>
      <c r="AK74" s="202"/>
    </row>
    <row r="75" spans="1:37" hidden="1" x14ac:dyDescent="0.2">
      <c r="A75" s="70"/>
      <c r="B75" s="102"/>
      <c r="C75" s="277"/>
      <c r="D75" s="219"/>
      <c r="E75" s="219"/>
      <c r="F75" s="219"/>
      <c r="G75" s="219"/>
      <c r="H75" s="219"/>
      <c r="I75" s="219"/>
      <c r="J75" s="219"/>
      <c r="K75" s="219"/>
      <c r="L75" s="219"/>
      <c r="M75" s="219"/>
      <c r="N75" s="219"/>
      <c r="O75" s="219"/>
      <c r="P75" s="219"/>
      <c r="Q75" s="219"/>
      <c r="R75" s="219"/>
      <c r="S75" s="223"/>
      <c r="T75" s="202">
        <f>R75-'[3]E. VaR &amp; Off-Peak Pos By Trader'!$Q$106</f>
        <v>0</v>
      </c>
      <c r="U75" s="202"/>
      <c r="V75" s="202" t="e">
        <f>(SUM(S72:S73))+(S95)/10000-'[3]E. VaR &amp; Peak Pos By Trader'!$AD$163</f>
        <v>#N/A</v>
      </c>
      <c r="W75" s="202"/>
      <c r="X75" s="202"/>
      <c r="Y75" s="202"/>
      <c r="Z75" s="202"/>
      <c r="AA75" s="202"/>
      <c r="AB75" s="202"/>
      <c r="AC75" s="202"/>
      <c r="AD75" s="202"/>
      <c r="AE75" s="202"/>
      <c r="AF75" s="202"/>
      <c r="AG75" s="202"/>
      <c r="AH75" s="202"/>
      <c r="AI75" s="202"/>
      <c r="AJ75" s="202"/>
      <c r="AK75" s="202"/>
    </row>
    <row r="76" spans="1:37" ht="10.8" hidden="1" thickBot="1" x14ac:dyDescent="0.25">
      <c r="A76" s="144" t="s">
        <v>116</v>
      </c>
      <c r="B76" s="92"/>
      <c r="C76" s="278">
        <f t="shared" ref="C76:AD76" si="22">C8</f>
        <v>37215</v>
      </c>
      <c r="D76" s="265">
        <f t="shared" si="22"/>
        <v>37216</v>
      </c>
      <c r="E76" s="265">
        <f t="shared" si="22"/>
        <v>37218</v>
      </c>
      <c r="F76" s="265">
        <f t="shared" si="22"/>
        <v>37221</v>
      </c>
      <c r="G76" s="265">
        <f t="shared" si="22"/>
        <v>37222</v>
      </c>
      <c r="H76" s="265">
        <f t="shared" si="22"/>
        <v>37223</v>
      </c>
      <c r="I76" s="265">
        <f t="shared" si="22"/>
        <v>37224</v>
      </c>
      <c r="J76" s="265">
        <f t="shared" si="22"/>
        <v>37225</v>
      </c>
      <c r="K76" s="265">
        <f t="shared" si="22"/>
        <v>37228</v>
      </c>
      <c r="L76" s="266">
        <f t="shared" si="22"/>
        <v>37229</v>
      </c>
      <c r="M76" s="266">
        <f t="shared" si="22"/>
        <v>37230</v>
      </c>
      <c r="N76" s="266">
        <f t="shared" si="22"/>
        <v>37231</v>
      </c>
      <c r="O76" s="266">
        <f t="shared" si="22"/>
        <v>37232</v>
      </c>
      <c r="P76" s="266">
        <f t="shared" si="22"/>
        <v>37235</v>
      </c>
      <c r="Q76" s="266">
        <f t="shared" si="22"/>
        <v>37236</v>
      </c>
      <c r="R76" s="266">
        <f t="shared" si="22"/>
        <v>37237</v>
      </c>
      <c r="S76" s="279">
        <f t="shared" si="22"/>
        <v>37238</v>
      </c>
      <c r="T76" s="269">
        <f t="shared" si="22"/>
        <v>37239</v>
      </c>
      <c r="U76" s="269">
        <f t="shared" si="22"/>
        <v>37242</v>
      </c>
      <c r="V76" s="280">
        <f t="shared" si="22"/>
        <v>37243</v>
      </c>
      <c r="W76" s="269">
        <f t="shared" si="22"/>
        <v>37244</v>
      </c>
      <c r="X76" s="269">
        <f t="shared" si="22"/>
        <v>37245</v>
      </c>
      <c r="Y76" s="269">
        <f t="shared" si="22"/>
        <v>37246</v>
      </c>
      <c r="Z76" s="269">
        <f t="shared" si="22"/>
        <v>37249</v>
      </c>
      <c r="AA76" s="269">
        <f t="shared" si="22"/>
        <v>37251</v>
      </c>
      <c r="AB76" s="269">
        <f t="shared" si="22"/>
        <v>37252</v>
      </c>
      <c r="AC76" s="265">
        <f t="shared" si="22"/>
        <v>37253</v>
      </c>
      <c r="AD76" s="265">
        <f t="shared" si="22"/>
        <v>37256</v>
      </c>
      <c r="AE76" s="270" t="s">
        <v>97</v>
      </c>
      <c r="AF76" s="202"/>
      <c r="AG76" s="202"/>
      <c r="AH76" s="202"/>
      <c r="AI76" s="202"/>
      <c r="AJ76" s="202"/>
      <c r="AK76" s="202"/>
    </row>
    <row r="77" spans="1:37" s="89" customFormat="1" hidden="1" x14ac:dyDescent="0.2">
      <c r="A77" s="46" t="s">
        <v>159</v>
      </c>
      <c r="B77" s="44" t="s">
        <v>99</v>
      </c>
      <c r="C77" s="271" t="e">
        <f t="array" ref="C77">#N/A</f>
        <v>#N/A</v>
      </c>
      <c r="D77" s="219" t="e">
        <f t="array" ref="D77">#N/A</f>
        <v>#N/A</v>
      </c>
      <c r="E77" s="219" t="e">
        <f t="array" ref="E77">#N/A</f>
        <v>#N/A</v>
      </c>
      <c r="F77" s="219" t="e">
        <f t="array" ref="F77">#N/A</f>
        <v>#N/A</v>
      </c>
      <c r="G77" s="219" t="e">
        <f t="array" ref="G77">#N/A</f>
        <v>#N/A</v>
      </c>
      <c r="H77" s="219" t="e">
        <f t="array" ref="H77">#N/A</f>
        <v>#N/A</v>
      </c>
      <c r="I77" s="219" t="e">
        <f t="array" ref="I77">#N/A</f>
        <v>#N/A</v>
      </c>
      <c r="J77" s="219" t="e">
        <f t="array" ref="J77">#N/A</f>
        <v>#N/A</v>
      </c>
      <c r="K77" s="219" t="e">
        <f t="array" ref="K77">#N/A</f>
        <v>#N/A</v>
      </c>
      <c r="L77" s="219" t="e">
        <f t="array" ref="L77">#N/A</f>
        <v>#N/A</v>
      </c>
      <c r="M77" s="219" t="e">
        <f t="array" ref="M77">#N/A</f>
        <v>#N/A</v>
      </c>
      <c r="N77" s="219" t="e">
        <f t="array" ref="N77">#N/A</f>
        <v>#N/A</v>
      </c>
      <c r="O77" s="219" t="e">
        <f t="array" ref="O77">#N/A</f>
        <v>#N/A</v>
      </c>
      <c r="P77" s="219" t="e">
        <f t="array" ref="P77">#N/A</f>
        <v>#N/A</v>
      </c>
      <c r="Q77" s="219" t="e">
        <f t="array" ref="Q77">#N/A</f>
        <v>#N/A</v>
      </c>
      <c r="R77" s="219" t="e">
        <f t="array" ref="R77">#N/A</f>
        <v>#N/A</v>
      </c>
      <c r="S77" s="281" t="e">
        <f t="array" ref="S77">#N/A</f>
        <v>#N/A</v>
      </c>
      <c r="T77" s="219" t="e">
        <f t="array" ref="T77">#N/A</f>
        <v>#N/A</v>
      </c>
      <c r="U77" s="219" t="e">
        <f t="array" ref="U77">#N/A</f>
        <v>#N/A</v>
      </c>
      <c r="V77" s="223" t="e">
        <f t="array" ref="V77">#N/A</f>
        <v>#N/A</v>
      </c>
      <c r="W77" s="219" t="e">
        <f t="array" ref="W77">#N/A</f>
        <v>#N/A</v>
      </c>
      <c r="X77" s="219" t="e">
        <f t="array" ref="X77">#N/A</f>
        <v>#N/A</v>
      </c>
      <c r="Y77" s="219" t="e">
        <f t="array" ref="Y77">#N/A</f>
        <v>#N/A</v>
      </c>
      <c r="Z77" s="219" t="e">
        <f t="array" ref="Z77">#N/A</f>
        <v>#N/A</v>
      </c>
      <c r="AA77" s="219" t="e">
        <f t="array" ref="AA77">#N/A</f>
        <v>#N/A</v>
      </c>
      <c r="AB77" s="219" t="e">
        <f t="array" ref="AB77">#N/A</f>
        <v>#N/A</v>
      </c>
      <c r="AC77" s="219" t="e">
        <f t="array" ref="AC77">#N/A</f>
        <v>#N/A</v>
      </c>
      <c r="AD77" s="219" t="e">
        <f t="array" ref="AD77">#N/A</f>
        <v>#N/A</v>
      </c>
      <c r="AE77" s="222" t="e">
        <f>SUM(C77:AD77)</f>
        <v>#N/A</v>
      </c>
      <c r="AF77" s="224"/>
      <c r="AG77" s="224"/>
      <c r="AH77" s="224"/>
      <c r="AI77" s="224"/>
      <c r="AJ77" s="224"/>
      <c r="AK77" s="224"/>
    </row>
    <row r="78" spans="1:37" s="89" customFormat="1" hidden="1" x14ac:dyDescent="0.2">
      <c r="A78" s="46" t="s">
        <v>112</v>
      </c>
      <c r="B78" s="44" t="s">
        <v>113</v>
      </c>
      <c r="C78" s="271" t="e">
        <f t="array" ref="C78">#N/A</f>
        <v>#N/A</v>
      </c>
      <c r="D78" s="219" t="e">
        <f t="array" ref="D78">#N/A</f>
        <v>#N/A</v>
      </c>
      <c r="E78" s="219" t="e">
        <f t="array" ref="E78">#N/A</f>
        <v>#N/A</v>
      </c>
      <c r="F78" s="219" t="e">
        <f t="array" ref="F78">#N/A</f>
        <v>#N/A</v>
      </c>
      <c r="G78" s="219" t="e">
        <f t="array" ref="G78">#N/A</f>
        <v>#N/A</v>
      </c>
      <c r="H78" s="219" t="e">
        <f t="array" ref="H78">#N/A</f>
        <v>#N/A</v>
      </c>
      <c r="I78" s="219" t="e">
        <f t="array" ref="I78">#N/A</f>
        <v>#N/A</v>
      </c>
      <c r="J78" s="219" t="e">
        <f t="array" ref="J78">#N/A</f>
        <v>#N/A</v>
      </c>
      <c r="K78" s="219" t="e">
        <f t="array" ref="K78">#N/A</f>
        <v>#N/A</v>
      </c>
      <c r="L78" s="219" t="e">
        <f t="array" ref="L78">#N/A</f>
        <v>#N/A</v>
      </c>
      <c r="M78" s="219" t="e">
        <f t="array" ref="M78">#N/A</f>
        <v>#N/A</v>
      </c>
      <c r="N78" s="219" t="e">
        <f t="array" ref="N78">#N/A</f>
        <v>#N/A</v>
      </c>
      <c r="O78" s="219" t="e">
        <f t="array" ref="O78">#N/A</f>
        <v>#N/A</v>
      </c>
      <c r="P78" s="219" t="e">
        <f t="array" ref="P78">#N/A</f>
        <v>#N/A</v>
      </c>
      <c r="Q78" s="219" t="e">
        <f t="array" ref="Q78">#N/A</f>
        <v>#N/A</v>
      </c>
      <c r="R78" s="219" t="e">
        <f t="array" ref="R78">#N/A</f>
        <v>#N/A</v>
      </c>
      <c r="S78" s="281" t="e">
        <f t="array" ref="S78">#N/A</f>
        <v>#N/A</v>
      </c>
      <c r="T78" s="219" t="e">
        <f t="array" ref="T78">#N/A</f>
        <v>#N/A</v>
      </c>
      <c r="U78" s="219" t="e">
        <f t="array" ref="U78">#N/A</f>
        <v>#N/A</v>
      </c>
      <c r="V78" s="223" t="e">
        <f t="array" ref="V78">#N/A</f>
        <v>#N/A</v>
      </c>
      <c r="W78" s="219" t="e">
        <f t="array" ref="W78">#N/A</f>
        <v>#N/A</v>
      </c>
      <c r="X78" s="219" t="e">
        <f t="array" ref="X78">#N/A</f>
        <v>#N/A</v>
      </c>
      <c r="Y78" s="219" t="e">
        <f t="array" ref="Y78">#N/A</f>
        <v>#N/A</v>
      </c>
      <c r="Z78" s="219" t="e">
        <f t="array" ref="Z78">#N/A</f>
        <v>#N/A</v>
      </c>
      <c r="AA78" s="219" t="e">
        <f t="array" ref="AA78">#N/A</f>
        <v>#N/A</v>
      </c>
      <c r="AB78" s="219" t="e">
        <f t="array" ref="AB78">#N/A</f>
        <v>#N/A</v>
      </c>
      <c r="AC78" s="219" t="e">
        <f t="array" ref="AC78">#N/A</f>
        <v>#N/A</v>
      </c>
      <c r="AD78" s="219" t="e">
        <f t="array" ref="AD78">#N/A</f>
        <v>#N/A</v>
      </c>
      <c r="AE78" s="222" t="e">
        <f>SUM(C78:AD78)</f>
        <v>#N/A</v>
      </c>
      <c r="AF78" s="224"/>
      <c r="AG78" s="224"/>
      <c r="AH78" s="224"/>
      <c r="AI78" s="224"/>
      <c r="AJ78" s="224"/>
      <c r="AK78" s="224"/>
    </row>
    <row r="79" spans="1:37" ht="10.8" hidden="1" thickBot="1" x14ac:dyDescent="0.25">
      <c r="A79" s="272" t="s">
        <v>115</v>
      </c>
      <c r="B79" s="273"/>
      <c r="C79" s="282" t="e">
        <f t="shared" ref="C79:AE79" si="23">SUM(C77:C78)</f>
        <v>#N/A</v>
      </c>
      <c r="D79" s="283" t="e">
        <f t="shared" si="23"/>
        <v>#N/A</v>
      </c>
      <c r="E79" s="283" t="e">
        <f t="shared" si="23"/>
        <v>#N/A</v>
      </c>
      <c r="F79" s="283" t="e">
        <f t="shared" si="23"/>
        <v>#N/A</v>
      </c>
      <c r="G79" s="283" t="e">
        <f t="shared" si="23"/>
        <v>#N/A</v>
      </c>
      <c r="H79" s="283" t="e">
        <f t="shared" si="23"/>
        <v>#N/A</v>
      </c>
      <c r="I79" s="283" t="e">
        <f t="shared" si="23"/>
        <v>#N/A</v>
      </c>
      <c r="J79" s="283" t="e">
        <f t="shared" si="23"/>
        <v>#N/A</v>
      </c>
      <c r="K79" s="283" t="e">
        <f t="shared" si="23"/>
        <v>#N/A</v>
      </c>
      <c r="L79" s="283" t="e">
        <f t="shared" si="23"/>
        <v>#N/A</v>
      </c>
      <c r="M79" s="283" t="e">
        <f t="shared" si="23"/>
        <v>#N/A</v>
      </c>
      <c r="N79" s="283" t="e">
        <f t="shared" si="23"/>
        <v>#N/A</v>
      </c>
      <c r="O79" s="283" t="e">
        <f t="shared" si="23"/>
        <v>#N/A</v>
      </c>
      <c r="P79" s="283" t="e">
        <f t="shared" si="23"/>
        <v>#N/A</v>
      </c>
      <c r="Q79" s="283" t="e">
        <f t="shared" si="23"/>
        <v>#N/A</v>
      </c>
      <c r="R79" s="283" t="e">
        <f t="shared" si="23"/>
        <v>#N/A</v>
      </c>
      <c r="S79" s="284" t="e">
        <f t="shared" si="23"/>
        <v>#N/A</v>
      </c>
      <c r="T79" s="285" t="e">
        <f t="shared" si="23"/>
        <v>#N/A</v>
      </c>
      <c r="U79" s="285" t="e">
        <f t="shared" si="23"/>
        <v>#N/A</v>
      </c>
      <c r="V79" s="286" t="e">
        <f t="shared" si="23"/>
        <v>#N/A</v>
      </c>
      <c r="W79" s="260" t="e">
        <f t="shared" si="23"/>
        <v>#N/A</v>
      </c>
      <c r="X79" s="260" t="e">
        <f t="shared" si="23"/>
        <v>#N/A</v>
      </c>
      <c r="Y79" s="260" t="e">
        <f t="shared" si="23"/>
        <v>#N/A</v>
      </c>
      <c r="Z79" s="260" t="e">
        <f t="shared" si="23"/>
        <v>#N/A</v>
      </c>
      <c r="AA79" s="260" t="e">
        <f t="shared" si="23"/>
        <v>#N/A</v>
      </c>
      <c r="AB79" s="260" t="e">
        <f t="shared" si="23"/>
        <v>#N/A</v>
      </c>
      <c r="AC79" s="260" t="e">
        <f t="shared" si="23"/>
        <v>#N/A</v>
      </c>
      <c r="AD79" s="260" t="e">
        <f t="shared" si="23"/>
        <v>#N/A</v>
      </c>
      <c r="AE79" s="263" t="e">
        <f t="shared" si="23"/>
        <v>#N/A</v>
      </c>
      <c r="AF79" s="202"/>
      <c r="AG79" s="202"/>
      <c r="AH79" s="202"/>
      <c r="AI79" s="202"/>
      <c r="AJ79" s="202"/>
      <c r="AK79" s="202"/>
    </row>
    <row r="80" spans="1:37" ht="10.8" thickBot="1" x14ac:dyDescent="0.25">
      <c r="A80" s="70"/>
      <c r="B80" s="102"/>
      <c r="C80" s="277"/>
      <c r="D80" s="219"/>
      <c r="E80" s="219"/>
      <c r="F80" s="219"/>
      <c r="G80" s="219"/>
      <c r="H80" s="219"/>
      <c r="I80" s="219"/>
      <c r="J80" s="219"/>
      <c r="K80" s="219"/>
      <c r="L80" s="219"/>
      <c r="M80" s="219"/>
      <c r="N80" s="219"/>
      <c r="O80" s="219"/>
      <c r="P80" s="219"/>
      <c r="Q80" s="219"/>
      <c r="R80" s="219"/>
      <c r="S80" s="243"/>
      <c r="T80" s="202"/>
      <c r="U80" s="202"/>
      <c r="V80" s="202"/>
      <c r="W80" s="202"/>
      <c r="X80" s="202"/>
      <c r="Y80" s="202"/>
      <c r="Z80" s="202"/>
      <c r="AA80" s="202"/>
      <c r="AB80" s="202"/>
      <c r="AC80" s="202"/>
      <c r="AD80" s="202"/>
      <c r="AE80" s="202"/>
      <c r="AF80" s="202"/>
      <c r="AG80" s="202"/>
      <c r="AH80" s="202"/>
      <c r="AI80" s="202"/>
      <c r="AJ80" s="202"/>
      <c r="AK80" s="202"/>
    </row>
    <row r="81" spans="1:37" ht="10.8" thickBot="1" x14ac:dyDescent="0.25">
      <c r="A81" s="144" t="s">
        <v>160</v>
      </c>
      <c r="B81" s="92"/>
      <c r="C81" s="278">
        <f t="shared" ref="C81:AD81" si="24">C7</f>
        <v>37215</v>
      </c>
      <c r="D81" s="265">
        <f t="shared" si="24"/>
        <v>37216</v>
      </c>
      <c r="E81" s="265">
        <f t="shared" si="24"/>
        <v>37218</v>
      </c>
      <c r="F81" s="265">
        <f t="shared" si="24"/>
        <v>37221</v>
      </c>
      <c r="G81" s="265">
        <f t="shared" si="24"/>
        <v>37222</v>
      </c>
      <c r="H81" s="265">
        <f t="shared" si="24"/>
        <v>37223</v>
      </c>
      <c r="I81" s="265">
        <f t="shared" si="24"/>
        <v>37224</v>
      </c>
      <c r="J81" s="265">
        <f t="shared" si="24"/>
        <v>37225</v>
      </c>
      <c r="K81" s="265">
        <f t="shared" si="24"/>
        <v>37228</v>
      </c>
      <c r="L81" s="265">
        <f t="shared" si="24"/>
        <v>37229</v>
      </c>
      <c r="M81" s="265">
        <f t="shared" si="24"/>
        <v>37230</v>
      </c>
      <c r="N81" s="265">
        <f t="shared" si="24"/>
        <v>37231</v>
      </c>
      <c r="O81" s="265">
        <f t="shared" si="24"/>
        <v>37232</v>
      </c>
      <c r="P81" s="265">
        <f t="shared" si="24"/>
        <v>37235</v>
      </c>
      <c r="Q81" s="265">
        <f t="shared" si="24"/>
        <v>37236</v>
      </c>
      <c r="R81" s="265">
        <f t="shared" si="24"/>
        <v>37237</v>
      </c>
      <c r="S81" s="287">
        <f t="shared" si="24"/>
        <v>37238</v>
      </c>
      <c r="T81" s="264">
        <f t="shared" si="24"/>
        <v>37239</v>
      </c>
      <c r="U81" s="264">
        <f t="shared" si="24"/>
        <v>37242</v>
      </c>
      <c r="V81" s="288">
        <f t="shared" si="24"/>
        <v>37243</v>
      </c>
      <c r="W81" s="264">
        <f t="shared" si="24"/>
        <v>37244</v>
      </c>
      <c r="X81" s="264">
        <f t="shared" si="24"/>
        <v>37245</v>
      </c>
      <c r="Y81" s="264">
        <f t="shared" si="24"/>
        <v>37246</v>
      </c>
      <c r="Z81" s="264">
        <f t="shared" si="24"/>
        <v>37249</v>
      </c>
      <c r="AA81" s="264">
        <f t="shared" si="24"/>
        <v>37251</v>
      </c>
      <c r="AB81" s="264">
        <f t="shared" si="24"/>
        <v>37252</v>
      </c>
      <c r="AC81" s="265">
        <f t="shared" si="24"/>
        <v>37253</v>
      </c>
      <c r="AD81" s="265">
        <f t="shared" si="24"/>
        <v>37256</v>
      </c>
      <c r="AE81" s="270" t="s">
        <v>161</v>
      </c>
      <c r="AF81" s="202"/>
      <c r="AG81" s="202"/>
      <c r="AH81" s="202"/>
      <c r="AI81" s="202"/>
      <c r="AJ81" s="202"/>
      <c r="AK81" s="202"/>
    </row>
    <row r="82" spans="1:37" s="89" customFormat="1" ht="10.8" hidden="1" thickBot="1" x14ac:dyDescent="0.25">
      <c r="A82" s="109" t="s">
        <v>162</v>
      </c>
      <c r="B82" s="111" t="s">
        <v>163</v>
      </c>
      <c r="C82" s="289" t="e">
        <f t="array" ref="C82">#N/A</f>
        <v>#N/A</v>
      </c>
      <c r="D82" s="243" t="e">
        <f t="array" ref="D82">#N/A</f>
        <v>#N/A</v>
      </c>
      <c r="E82" s="243" t="e">
        <f t="array" ref="E82">#N/A</f>
        <v>#N/A</v>
      </c>
      <c r="F82" s="243" t="e">
        <f t="array" ref="F82">#N/A</f>
        <v>#N/A</v>
      </c>
      <c r="G82" s="243" t="e">
        <f t="array" ref="G82">#N/A</f>
        <v>#N/A</v>
      </c>
      <c r="H82" s="243" t="e">
        <f t="array" ref="H82">#N/A</f>
        <v>#N/A</v>
      </c>
      <c r="I82" s="243" t="e">
        <f t="array" ref="I82">#N/A</f>
        <v>#N/A</v>
      </c>
      <c r="J82" s="243" t="e">
        <f t="array" ref="J82">#N/A</f>
        <v>#N/A</v>
      </c>
      <c r="K82" s="243" t="e">
        <f t="array" ref="K82">#N/A</f>
        <v>#N/A</v>
      </c>
      <c r="L82" s="243" t="e">
        <f t="array" ref="L82">#N/A</f>
        <v>#N/A</v>
      </c>
      <c r="M82" s="243" t="e">
        <f t="array" ref="M82">#N/A</f>
        <v>#N/A</v>
      </c>
      <c r="N82" s="243" t="e">
        <f t="array" ref="N82">#N/A</f>
        <v>#N/A</v>
      </c>
      <c r="O82" s="243" t="e">
        <f t="array" ref="O82">#N/A</f>
        <v>#N/A</v>
      </c>
      <c r="P82" s="243" t="e">
        <f t="array" ref="P82">#N/A</f>
        <v>#N/A</v>
      </c>
      <c r="Q82" s="243" t="e">
        <f t="array" ref="Q82">#N/A</f>
        <v>#N/A</v>
      </c>
      <c r="R82" s="243" t="e">
        <f t="array" ref="R82">#N/A</f>
        <v>#N/A</v>
      </c>
      <c r="S82" s="290" t="e">
        <f t="array" ref="S82">#N/A</f>
        <v>#N/A</v>
      </c>
      <c r="T82" s="219" t="e">
        <f t="array" ref="T82">#N/A</f>
        <v>#N/A</v>
      </c>
      <c r="U82" s="219" t="e">
        <f t="array" ref="U82">#N/A</f>
        <v>#N/A</v>
      </c>
      <c r="V82" s="223" t="e">
        <f>(S82+S81)+(S104)/10000-'[3]E. VaR &amp; Peak Pos By Trader'!$AD$165</f>
        <v>#N/A</v>
      </c>
      <c r="W82" s="219" t="e">
        <f t="array" ref="W82">#N/A</f>
        <v>#N/A</v>
      </c>
      <c r="X82" s="219" t="e">
        <f t="array" ref="X82">#N/A</f>
        <v>#N/A</v>
      </c>
      <c r="Y82" s="219" t="e">
        <f t="array" ref="Y82">#N/A</f>
        <v>#N/A</v>
      </c>
      <c r="Z82" s="219" t="e">
        <f t="array" ref="Z82">#N/A</f>
        <v>#N/A</v>
      </c>
      <c r="AA82" s="219" t="e">
        <f t="array" ref="AA82">#N/A</f>
        <v>#N/A</v>
      </c>
      <c r="AB82" s="219" t="e">
        <f t="array" ref="AB82">#N/A</f>
        <v>#N/A</v>
      </c>
      <c r="AC82" s="219" t="e">
        <f t="array" ref="AC82">#N/A</f>
        <v>#N/A</v>
      </c>
      <c r="AD82" s="219" t="e">
        <f t="array" ref="AD82">#N/A</f>
        <v>#N/A</v>
      </c>
      <c r="AE82" s="222" t="e">
        <f>SUM(C82:AD82)</f>
        <v>#N/A</v>
      </c>
      <c r="AF82" s="224"/>
      <c r="AG82" s="224"/>
      <c r="AH82" s="224"/>
      <c r="AI82" s="224"/>
      <c r="AJ82" s="224"/>
      <c r="AK82" s="224"/>
    </row>
    <row r="83" spans="1:37" ht="10.8" thickBot="1" x14ac:dyDescent="0.25">
      <c r="A83" s="272" t="s">
        <v>164</v>
      </c>
      <c r="B83" s="273"/>
      <c r="C83" s="291" t="e">
        <f t="shared" ref="C83:AE83" si="25">SUM(C82:C82)</f>
        <v>#N/A</v>
      </c>
      <c r="D83" s="283" t="e">
        <f t="shared" si="25"/>
        <v>#N/A</v>
      </c>
      <c r="E83" s="283" t="e">
        <f t="shared" si="25"/>
        <v>#N/A</v>
      </c>
      <c r="F83" s="283" t="e">
        <f t="shared" si="25"/>
        <v>#N/A</v>
      </c>
      <c r="G83" s="283" t="e">
        <f t="shared" si="25"/>
        <v>#N/A</v>
      </c>
      <c r="H83" s="283" t="e">
        <f t="shared" si="25"/>
        <v>#N/A</v>
      </c>
      <c r="I83" s="283" t="e">
        <f t="shared" si="25"/>
        <v>#N/A</v>
      </c>
      <c r="J83" s="283" t="e">
        <f t="shared" si="25"/>
        <v>#N/A</v>
      </c>
      <c r="K83" s="283" t="e">
        <f t="shared" si="25"/>
        <v>#N/A</v>
      </c>
      <c r="L83" s="283" t="e">
        <f t="shared" si="25"/>
        <v>#N/A</v>
      </c>
      <c r="M83" s="283" t="e">
        <f t="shared" si="25"/>
        <v>#N/A</v>
      </c>
      <c r="N83" s="283" t="e">
        <f t="shared" si="25"/>
        <v>#N/A</v>
      </c>
      <c r="O83" s="283" t="e">
        <f t="shared" si="25"/>
        <v>#N/A</v>
      </c>
      <c r="P83" s="283" t="e">
        <f t="shared" si="25"/>
        <v>#N/A</v>
      </c>
      <c r="Q83" s="283" t="e">
        <f t="shared" si="25"/>
        <v>#N/A</v>
      </c>
      <c r="R83" s="283" t="e">
        <f t="shared" si="25"/>
        <v>#N/A</v>
      </c>
      <c r="S83" s="292" t="e">
        <f t="shared" si="25"/>
        <v>#N/A</v>
      </c>
      <c r="T83" s="285" t="e">
        <f t="shared" si="25"/>
        <v>#N/A</v>
      </c>
      <c r="U83" s="285" t="e">
        <f t="shared" si="25"/>
        <v>#N/A</v>
      </c>
      <c r="V83" s="286" t="e">
        <f t="shared" si="25"/>
        <v>#N/A</v>
      </c>
      <c r="W83" s="260" t="e">
        <f t="shared" si="25"/>
        <v>#N/A</v>
      </c>
      <c r="X83" s="260" t="e">
        <f t="shared" si="25"/>
        <v>#N/A</v>
      </c>
      <c r="Y83" s="260" t="e">
        <f t="shared" si="25"/>
        <v>#N/A</v>
      </c>
      <c r="Z83" s="260" t="e">
        <f t="shared" si="25"/>
        <v>#N/A</v>
      </c>
      <c r="AA83" s="260" t="e">
        <f t="shared" si="25"/>
        <v>#N/A</v>
      </c>
      <c r="AB83" s="260" t="e">
        <f t="shared" si="25"/>
        <v>#N/A</v>
      </c>
      <c r="AC83" s="260" t="e">
        <f t="shared" si="25"/>
        <v>#N/A</v>
      </c>
      <c r="AD83" s="260" t="e">
        <f t="shared" si="25"/>
        <v>#N/A</v>
      </c>
      <c r="AE83" s="263" t="e">
        <f t="shared" si="25"/>
        <v>#N/A</v>
      </c>
      <c r="AF83" s="202"/>
      <c r="AG83" s="202"/>
      <c r="AH83" s="202"/>
      <c r="AI83" s="202"/>
      <c r="AJ83" s="202"/>
      <c r="AK83" s="202"/>
    </row>
    <row r="84" spans="1:37" x14ac:dyDescent="0.2">
      <c r="U84" s="2">
        <f>(R84)+(R108)/10000-'[3]E. VaR &amp; Peak Pos By Trader'!$AC$172</f>
        <v>0</v>
      </c>
    </row>
    <row r="90" spans="1:37" x14ac:dyDescent="0.2">
      <c r="A90" s="293" t="s">
        <v>165</v>
      </c>
    </row>
    <row r="91" spans="1:37" ht="10.8" thickBot="1" x14ac:dyDescent="0.25"/>
    <row r="92" spans="1:37" x14ac:dyDescent="0.2">
      <c r="A92" s="20" t="s">
        <v>27</v>
      </c>
      <c r="B92" s="197" t="s">
        <v>28</v>
      </c>
      <c r="C92" s="213">
        <v>0</v>
      </c>
      <c r="D92" s="198">
        <v>-922.03247369725204</v>
      </c>
      <c r="E92" s="198">
        <v>-943.998991818695</v>
      </c>
      <c r="F92" s="198">
        <v>-942.99245933352108</v>
      </c>
      <c r="G92" s="198">
        <v>0</v>
      </c>
      <c r="H92" s="198">
        <v>0</v>
      </c>
      <c r="I92" s="198">
        <v>0</v>
      </c>
      <c r="J92" s="198">
        <v>0</v>
      </c>
      <c r="K92" s="198">
        <v>0</v>
      </c>
      <c r="L92" s="198">
        <v>0</v>
      </c>
      <c r="M92" s="198">
        <v>0</v>
      </c>
      <c r="N92" s="198">
        <v>0</v>
      </c>
      <c r="O92" s="198">
        <v>0</v>
      </c>
      <c r="P92" s="198">
        <v>0</v>
      </c>
      <c r="Q92" s="198">
        <v>0</v>
      </c>
      <c r="R92" s="198">
        <v>0</v>
      </c>
      <c r="S92" s="198">
        <v>0</v>
      </c>
      <c r="T92" s="199">
        <v>0</v>
      </c>
      <c r="U92" s="199">
        <v>0</v>
      </c>
      <c r="V92" s="198">
        <v>0</v>
      </c>
      <c r="W92" s="199">
        <v>0</v>
      </c>
      <c r="X92" s="199">
        <v>0</v>
      </c>
      <c r="Y92" s="199">
        <v>0</v>
      </c>
      <c r="Z92" s="199">
        <v>0</v>
      </c>
      <c r="AA92" s="199">
        <v>0</v>
      </c>
      <c r="AB92" s="199">
        <v>0</v>
      </c>
      <c r="AC92" s="199">
        <v>0</v>
      </c>
      <c r="AD92" s="199">
        <v>0</v>
      </c>
      <c r="AE92" s="213">
        <v>-2809.0239248494681</v>
      </c>
      <c r="AF92" s="201">
        <v>-1624.4037258795611</v>
      </c>
      <c r="AG92" s="200">
        <v>-4433.4276507290288</v>
      </c>
    </row>
    <row r="93" spans="1:37" x14ac:dyDescent="0.2">
      <c r="A93" s="30" t="s">
        <v>29</v>
      </c>
      <c r="B93" s="203" t="s">
        <v>142</v>
      </c>
      <c r="C93" s="204">
        <v>-133.91908558536903</v>
      </c>
      <c r="D93" s="205">
        <v>-119.93949230365604</v>
      </c>
      <c r="E93" s="205">
        <v>-143.90323659746906</v>
      </c>
      <c r="F93" s="205">
        <v>-139.90086485374002</v>
      </c>
      <c r="G93" s="205">
        <v>0</v>
      </c>
      <c r="H93" s="205">
        <v>0</v>
      </c>
      <c r="I93" s="205">
        <v>0</v>
      </c>
      <c r="J93" s="205">
        <v>0</v>
      </c>
      <c r="K93" s="205">
        <v>0</v>
      </c>
      <c r="L93" s="205">
        <v>0</v>
      </c>
      <c r="M93" s="205">
        <v>0</v>
      </c>
      <c r="N93" s="205">
        <v>0</v>
      </c>
      <c r="O93" s="205">
        <v>0</v>
      </c>
      <c r="P93" s="205">
        <v>0</v>
      </c>
      <c r="Q93" s="205">
        <v>0</v>
      </c>
      <c r="R93" s="205">
        <v>0</v>
      </c>
      <c r="S93" s="205">
        <v>0</v>
      </c>
      <c r="T93" s="206">
        <v>0</v>
      </c>
      <c r="U93" s="206">
        <v>0</v>
      </c>
      <c r="V93" s="205">
        <v>0</v>
      </c>
      <c r="W93" s="206">
        <v>0</v>
      </c>
      <c r="X93" s="206">
        <v>0</v>
      </c>
      <c r="Y93" s="206">
        <v>0</v>
      </c>
      <c r="Z93" s="206">
        <v>0</v>
      </c>
      <c r="AA93" s="206">
        <v>0</v>
      </c>
      <c r="AB93" s="206">
        <v>0</v>
      </c>
      <c r="AC93" s="206">
        <v>0</v>
      </c>
      <c r="AD93" s="206">
        <v>0</v>
      </c>
      <c r="AE93" s="204">
        <v>-537.66267934023415</v>
      </c>
      <c r="AF93" s="208">
        <v>-25.210828523294936</v>
      </c>
      <c r="AG93" s="207">
        <v>-562.87350786352908</v>
      </c>
    </row>
    <row r="94" spans="1:37" x14ac:dyDescent="0.2">
      <c r="A94" s="30" t="s">
        <v>31</v>
      </c>
      <c r="B94" s="209" t="s">
        <v>32</v>
      </c>
      <c r="C94" s="206">
        <v>-695.53637878418601</v>
      </c>
      <c r="D94" s="205">
        <v>-686.54985093339701</v>
      </c>
      <c r="E94" s="205">
        <v>-703.52330362391695</v>
      </c>
      <c r="F94" s="205">
        <v>-704.51399731111201</v>
      </c>
      <c r="G94" s="205">
        <v>0</v>
      </c>
      <c r="H94" s="205">
        <v>0</v>
      </c>
      <c r="I94" s="205">
        <v>0</v>
      </c>
      <c r="J94" s="205">
        <v>0</v>
      </c>
      <c r="K94" s="205">
        <v>0</v>
      </c>
      <c r="L94" s="205">
        <v>0</v>
      </c>
      <c r="M94" s="205">
        <v>0</v>
      </c>
      <c r="N94" s="205">
        <v>0</v>
      </c>
      <c r="O94" s="205">
        <v>0</v>
      </c>
      <c r="P94" s="205">
        <v>0</v>
      </c>
      <c r="Q94" s="205">
        <v>0</v>
      </c>
      <c r="R94" s="205">
        <v>0</v>
      </c>
      <c r="S94" s="205">
        <v>0</v>
      </c>
      <c r="T94" s="206">
        <v>0</v>
      </c>
      <c r="U94" s="206">
        <v>0</v>
      </c>
      <c r="V94" s="205">
        <v>0</v>
      </c>
      <c r="W94" s="206">
        <v>0</v>
      </c>
      <c r="X94" s="206">
        <v>0</v>
      </c>
      <c r="Y94" s="206">
        <v>0</v>
      </c>
      <c r="Z94" s="206">
        <v>0</v>
      </c>
      <c r="AA94" s="206">
        <v>0</v>
      </c>
      <c r="AB94" s="206">
        <v>0</v>
      </c>
      <c r="AC94" s="206">
        <v>0</v>
      </c>
      <c r="AD94" s="206">
        <v>0</v>
      </c>
      <c r="AE94" s="204">
        <v>-2790.1235306526123</v>
      </c>
      <c r="AF94" s="208">
        <v>-1191.3857776268721</v>
      </c>
      <c r="AG94" s="207">
        <v>-3981.5093082794847</v>
      </c>
    </row>
    <row r="95" spans="1:37" x14ac:dyDescent="0.2">
      <c r="A95" s="30" t="s">
        <v>33</v>
      </c>
      <c r="B95" s="203" t="s">
        <v>33</v>
      </c>
      <c r="C95" s="204">
        <v>-638.66294926559101</v>
      </c>
      <c r="D95" s="205">
        <v>-613.69861203584605</v>
      </c>
      <c r="E95" s="205">
        <v>-588.73031510660599</v>
      </c>
      <c r="F95" s="205">
        <v>-649.63779396488701</v>
      </c>
      <c r="G95" s="205">
        <v>0</v>
      </c>
      <c r="H95" s="205">
        <v>0</v>
      </c>
      <c r="I95" s="205">
        <v>0</v>
      </c>
      <c r="J95" s="205">
        <v>0</v>
      </c>
      <c r="K95" s="205">
        <v>0</v>
      </c>
      <c r="L95" s="205">
        <v>0</v>
      </c>
      <c r="M95" s="205">
        <v>0</v>
      </c>
      <c r="N95" s="205">
        <v>0</v>
      </c>
      <c r="O95" s="205">
        <v>0</v>
      </c>
      <c r="P95" s="205">
        <v>0</v>
      </c>
      <c r="Q95" s="205">
        <v>0</v>
      </c>
      <c r="R95" s="205">
        <v>0</v>
      </c>
      <c r="S95" s="205">
        <v>0</v>
      </c>
      <c r="T95" s="206">
        <v>0</v>
      </c>
      <c r="U95" s="206">
        <v>0</v>
      </c>
      <c r="V95" s="205">
        <v>0</v>
      </c>
      <c r="W95" s="206">
        <v>0</v>
      </c>
      <c r="X95" s="206">
        <v>0</v>
      </c>
      <c r="Y95" s="206">
        <v>0</v>
      </c>
      <c r="Z95" s="206">
        <v>0</v>
      </c>
      <c r="AA95" s="206">
        <v>0</v>
      </c>
      <c r="AB95" s="206">
        <v>0</v>
      </c>
      <c r="AC95" s="206">
        <v>0</v>
      </c>
      <c r="AD95" s="206">
        <v>0</v>
      </c>
      <c r="AE95" s="204">
        <v>-2490.7296703729303</v>
      </c>
      <c r="AF95" s="208">
        <v>-1055.6694306936186</v>
      </c>
      <c r="AG95" s="207">
        <v>-3546.3991010665486</v>
      </c>
    </row>
    <row r="96" spans="1:37" x14ac:dyDescent="0.2">
      <c r="A96" s="30" t="s">
        <v>34</v>
      </c>
      <c r="B96" s="31" t="s">
        <v>35</v>
      </c>
      <c r="C96" s="204">
        <v>-10407.026537550601</v>
      </c>
      <c r="D96" s="205">
        <v>-10742.6904149157</v>
      </c>
      <c r="E96" s="205">
        <v>-15303.9983985418</v>
      </c>
      <c r="F96" s="205">
        <v>-14122.8125755492</v>
      </c>
      <c r="G96" s="205">
        <v>0</v>
      </c>
      <c r="H96" s="205">
        <v>0</v>
      </c>
      <c r="I96" s="205">
        <v>0</v>
      </c>
      <c r="J96" s="205">
        <v>0</v>
      </c>
      <c r="K96" s="205">
        <v>0</v>
      </c>
      <c r="L96" s="205">
        <v>0</v>
      </c>
      <c r="M96" s="205">
        <v>0</v>
      </c>
      <c r="N96" s="205">
        <v>0</v>
      </c>
      <c r="O96" s="205">
        <v>0</v>
      </c>
      <c r="P96" s="205">
        <v>0</v>
      </c>
      <c r="Q96" s="205">
        <v>0</v>
      </c>
      <c r="R96" s="205">
        <v>0</v>
      </c>
      <c r="S96" s="205">
        <v>0</v>
      </c>
      <c r="T96" s="206">
        <v>0</v>
      </c>
      <c r="U96" s="206">
        <v>0</v>
      </c>
      <c r="V96" s="205">
        <v>0</v>
      </c>
      <c r="W96" s="206">
        <v>0</v>
      </c>
      <c r="X96" s="206">
        <v>0</v>
      </c>
      <c r="Y96" s="206">
        <v>0</v>
      </c>
      <c r="Z96" s="206">
        <v>0</v>
      </c>
      <c r="AA96" s="206">
        <v>0</v>
      </c>
      <c r="AB96" s="206">
        <v>0</v>
      </c>
      <c r="AC96" s="206">
        <v>0</v>
      </c>
      <c r="AD96" s="206">
        <v>0</v>
      </c>
      <c r="AE96" s="204">
        <v>-50576.527926557297</v>
      </c>
      <c r="AF96" s="208">
        <v>-15851.11348056838</v>
      </c>
      <c r="AG96" s="207">
        <v>-66427.641407125673</v>
      </c>
    </row>
    <row r="97" spans="1:33" ht="10.8" thickBot="1" x14ac:dyDescent="0.25">
      <c r="A97" s="211" t="s">
        <v>36</v>
      </c>
      <c r="B97" s="294" t="s">
        <v>36</v>
      </c>
      <c r="C97" s="204">
        <v>4054.3405275682017</v>
      </c>
      <c r="D97" s="205">
        <v>4054.3405275682017</v>
      </c>
      <c r="E97" s="205">
        <v>4054.3405275682017</v>
      </c>
      <c r="F97" s="205">
        <v>4054.3405275682017</v>
      </c>
      <c r="G97" s="205">
        <v>0</v>
      </c>
      <c r="H97" s="205">
        <v>0</v>
      </c>
      <c r="I97" s="205">
        <v>0</v>
      </c>
      <c r="J97" s="205">
        <v>0</v>
      </c>
      <c r="K97" s="205">
        <v>0</v>
      </c>
      <c r="L97" s="205">
        <v>0</v>
      </c>
      <c r="M97" s="205">
        <v>0</v>
      </c>
      <c r="N97" s="205">
        <v>0</v>
      </c>
      <c r="O97" s="205">
        <v>0</v>
      </c>
      <c r="P97" s="205">
        <v>0</v>
      </c>
      <c r="Q97" s="205">
        <v>0</v>
      </c>
      <c r="R97" s="205">
        <v>0</v>
      </c>
      <c r="S97" s="205">
        <v>0</v>
      </c>
      <c r="T97" s="206">
        <v>0</v>
      </c>
      <c r="U97" s="206">
        <v>0</v>
      </c>
      <c r="V97" s="205">
        <v>0</v>
      </c>
      <c r="W97" s="206">
        <v>0</v>
      </c>
      <c r="X97" s="206">
        <v>0</v>
      </c>
      <c r="Y97" s="206">
        <v>0</v>
      </c>
      <c r="Z97" s="206">
        <v>0</v>
      </c>
      <c r="AA97" s="206">
        <v>0</v>
      </c>
      <c r="AB97" s="206">
        <v>0</v>
      </c>
      <c r="AC97" s="206">
        <v>0</v>
      </c>
      <c r="AD97" s="206">
        <v>0</v>
      </c>
      <c r="AE97" s="204">
        <v>16217.362110272807</v>
      </c>
      <c r="AF97" s="208">
        <v>8108.6810551364033</v>
      </c>
      <c r="AG97" s="207">
        <v>24326.04316540921</v>
      </c>
    </row>
    <row r="98" spans="1:33" ht="10.8" thickBot="1" x14ac:dyDescent="0.25">
      <c r="A98" s="20" t="s">
        <v>37</v>
      </c>
      <c r="B98" s="31" t="s">
        <v>38</v>
      </c>
      <c r="C98" s="213">
        <v>-2.4541529768252301</v>
      </c>
      <c r="D98" s="198">
        <v>-2.4541529768252301</v>
      </c>
      <c r="E98" s="198">
        <v>-2.4541529768252301</v>
      </c>
      <c r="F98" s="198">
        <v>-2.4541529768252301</v>
      </c>
      <c r="G98" s="198">
        <v>0</v>
      </c>
      <c r="H98" s="198">
        <v>0</v>
      </c>
      <c r="I98" s="198">
        <v>0</v>
      </c>
      <c r="J98" s="198">
        <v>0</v>
      </c>
      <c r="K98" s="198">
        <v>0</v>
      </c>
      <c r="L98" s="198">
        <v>0</v>
      </c>
      <c r="M98" s="198">
        <v>0</v>
      </c>
      <c r="N98" s="198">
        <v>0</v>
      </c>
      <c r="O98" s="198">
        <v>0</v>
      </c>
      <c r="P98" s="198">
        <v>0</v>
      </c>
      <c r="Q98" s="198">
        <v>0</v>
      </c>
      <c r="R98" s="198">
        <v>0</v>
      </c>
      <c r="S98" s="198">
        <v>0</v>
      </c>
      <c r="T98" s="199">
        <v>0</v>
      </c>
      <c r="U98" s="199">
        <v>0</v>
      </c>
      <c r="V98" s="198">
        <v>0</v>
      </c>
      <c r="W98" s="199">
        <v>0</v>
      </c>
      <c r="X98" s="199">
        <v>0</v>
      </c>
      <c r="Y98" s="199">
        <v>0</v>
      </c>
      <c r="Z98" s="199">
        <v>0</v>
      </c>
      <c r="AA98" s="199">
        <v>0</v>
      </c>
      <c r="AB98" s="199">
        <v>0</v>
      </c>
      <c r="AC98" s="199">
        <v>0</v>
      </c>
      <c r="AD98" s="199">
        <v>0</v>
      </c>
      <c r="AE98" s="213">
        <v>-9.8166119073009206</v>
      </c>
      <c r="AF98" s="201">
        <v>0</v>
      </c>
      <c r="AG98" s="200">
        <v>-9.8166119073009206</v>
      </c>
    </row>
    <row r="99" spans="1:33" x14ac:dyDescent="0.2">
      <c r="A99" s="20" t="s">
        <v>39</v>
      </c>
      <c r="B99" s="21" t="s">
        <v>40</v>
      </c>
      <c r="C99" s="295">
        <v>-2.4541529768252301</v>
      </c>
      <c r="D99" s="198">
        <v>-2.4541529768252301</v>
      </c>
      <c r="E99" s="198">
        <v>-2.4541529768252301</v>
      </c>
      <c r="F99" s="198">
        <v>-2.4541529768252301</v>
      </c>
      <c r="G99" s="198">
        <v>0</v>
      </c>
      <c r="H99" s="198">
        <v>0</v>
      </c>
      <c r="I99" s="198">
        <v>0</v>
      </c>
      <c r="J99" s="198">
        <v>0</v>
      </c>
      <c r="K99" s="198">
        <v>0</v>
      </c>
      <c r="L99" s="198">
        <v>0</v>
      </c>
      <c r="M99" s="198">
        <v>0</v>
      </c>
      <c r="N99" s="198">
        <v>0</v>
      </c>
      <c r="O99" s="198">
        <v>0</v>
      </c>
      <c r="P99" s="198">
        <v>0</v>
      </c>
      <c r="Q99" s="198">
        <v>0</v>
      </c>
      <c r="R99" s="198">
        <v>0</v>
      </c>
      <c r="S99" s="296">
        <v>0</v>
      </c>
      <c r="T99" s="206">
        <v>0</v>
      </c>
      <c r="U99" s="206">
        <v>0</v>
      </c>
      <c r="V99" s="205">
        <v>0</v>
      </c>
      <c r="W99" s="206">
        <v>0</v>
      </c>
      <c r="X99" s="206">
        <v>0</v>
      </c>
      <c r="Y99" s="206">
        <v>0</v>
      </c>
      <c r="Z99" s="206">
        <v>0</v>
      </c>
      <c r="AA99" s="206">
        <v>0</v>
      </c>
      <c r="AB99" s="206">
        <v>0</v>
      </c>
      <c r="AC99" s="206">
        <v>0</v>
      </c>
      <c r="AD99" s="206">
        <v>0</v>
      </c>
      <c r="AE99" s="204">
        <v>-9.8166119073009206</v>
      </c>
      <c r="AF99" s="208">
        <v>0</v>
      </c>
      <c r="AG99" s="207">
        <v>-9.8166119073009206</v>
      </c>
    </row>
    <row r="100" spans="1:33" x14ac:dyDescent="0.2">
      <c r="A100" s="30" t="s">
        <v>41</v>
      </c>
      <c r="B100" s="31" t="s">
        <v>42</v>
      </c>
      <c r="C100" s="297">
        <v>-5.6066421665682196</v>
      </c>
      <c r="D100" s="205">
        <v>-5.6066421665682196</v>
      </c>
      <c r="E100" s="205">
        <v>-5.6066421665682098</v>
      </c>
      <c r="F100" s="205">
        <v>-5.8360954936697702</v>
      </c>
      <c r="G100" s="205">
        <v>0</v>
      </c>
      <c r="H100" s="205">
        <v>0</v>
      </c>
      <c r="I100" s="205">
        <v>0</v>
      </c>
      <c r="J100" s="205">
        <v>0</v>
      </c>
      <c r="K100" s="205">
        <v>0</v>
      </c>
      <c r="L100" s="205">
        <v>0</v>
      </c>
      <c r="M100" s="205">
        <v>0</v>
      </c>
      <c r="N100" s="205">
        <v>0</v>
      </c>
      <c r="O100" s="205">
        <v>0</v>
      </c>
      <c r="P100" s="205">
        <v>0</v>
      </c>
      <c r="Q100" s="205">
        <v>0</v>
      </c>
      <c r="R100" s="205">
        <v>0</v>
      </c>
      <c r="S100" s="298">
        <v>0</v>
      </c>
      <c r="T100" s="206">
        <v>0</v>
      </c>
      <c r="U100" s="206">
        <v>0</v>
      </c>
      <c r="V100" s="205">
        <v>0</v>
      </c>
      <c r="W100" s="206">
        <v>0</v>
      </c>
      <c r="X100" s="206">
        <v>0</v>
      </c>
      <c r="Y100" s="206">
        <v>0</v>
      </c>
      <c r="Z100" s="206">
        <v>0</v>
      </c>
      <c r="AA100" s="206">
        <v>0</v>
      </c>
      <c r="AB100" s="206">
        <v>0</v>
      </c>
      <c r="AC100" s="206">
        <v>0</v>
      </c>
      <c r="AD100" s="206">
        <v>0</v>
      </c>
      <c r="AE100" s="204">
        <v>-22.65602199337442</v>
      </c>
      <c r="AF100" s="208">
        <v>0</v>
      </c>
      <c r="AG100" s="207">
        <v>-22.65602199337442</v>
      </c>
    </row>
    <row r="101" spans="1:33" x14ac:dyDescent="0.2">
      <c r="A101" s="30" t="s">
        <v>43</v>
      </c>
      <c r="B101" s="31" t="s">
        <v>44</v>
      </c>
      <c r="C101" s="297">
        <v>-3.6313483071723001</v>
      </c>
      <c r="D101" s="205">
        <v>-3.6313483071723001</v>
      </c>
      <c r="E101" s="205">
        <v>-3.6313483071723001</v>
      </c>
      <c r="F101" s="205">
        <v>-3.6313483071723001</v>
      </c>
      <c r="G101" s="205">
        <v>0</v>
      </c>
      <c r="H101" s="205">
        <v>0</v>
      </c>
      <c r="I101" s="205">
        <v>0</v>
      </c>
      <c r="J101" s="205">
        <v>0</v>
      </c>
      <c r="K101" s="205">
        <v>0</v>
      </c>
      <c r="L101" s="205">
        <v>0</v>
      </c>
      <c r="M101" s="205">
        <v>0</v>
      </c>
      <c r="N101" s="205">
        <v>0</v>
      </c>
      <c r="O101" s="205">
        <v>0</v>
      </c>
      <c r="P101" s="205">
        <v>0</v>
      </c>
      <c r="Q101" s="205">
        <v>0</v>
      </c>
      <c r="R101" s="205">
        <v>0</v>
      </c>
      <c r="S101" s="298">
        <v>0</v>
      </c>
      <c r="T101" s="206">
        <v>0</v>
      </c>
      <c r="U101" s="206">
        <v>0</v>
      </c>
      <c r="V101" s="205">
        <v>0</v>
      </c>
      <c r="W101" s="206">
        <v>0</v>
      </c>
      <c r="X101" s="206">
        <v>0</v>
      </c>
      <c r="Y101" s="206">
        <v>0</v>
      </c>
      <c r="Z101" s="206">
        <v>0</v>
      </c>
      <c r="AA101" s="206">
        <v>0</v>
      </c>
      <c r="AB101" s="206">
        <v>0</v>
      </c>
      <c r="AC101" s="206">
        <v>0</v>
      </c>
      <c r="AD101" s="206">
        <v>0</v>
      </c>
      <c r="AE101" s="204">
        <v>-14.5253932286892</v>
      </c>
      <c r="AF101" s="208">
        <v>0</v>
      </c>
      <c r="AG101" s="207">
        <v>-14.5253932286892</v>
      </c>
    </row>
    <row r="102" spans="1:33" ht="10.8" thickBot="1" x14ac:dyDescent="0.25">
      <c r="A102" s="37" t="s">
        <v>45</v>
      </c>
      <c r="B102" s="31" t="s">
        <v>46</v>
      </c>
      <c r="C102" s="299">
        <v>-140.14610170097899</v>
      </c>
      <c r="D102" s="215">
        <v>-140.14610170097899</v>
      </c>
      <c r="E102" s="215">
        <v>-140.14610170097899</v>
      </c>
      <c r="F102" s="215">
        <v>-140.14610170097899</v>
      </c>
      <c r="G102" s="215">
        <v>0</v>
      </c>
      <c r="H102" s="215">
        <v>0</v>
      </c>
      <c r="I102" s="215">
        <v>0</v>
      </c>
      <c r="J102" s="215">
        <v>0</v>
      </c>
      <c r="K102" s="215">
        <v>0</v>
      </c>
      <c r="L102" s="215">
        <v>0</v>
      </c>
      <c r="M102" s="215">
        <v>0</v>
      </c>
      <c r="N102" s="215">
        <v>0</v>
      </c>
      <c r="O102" s="215">
        <v>0</v>
      </c>
      <c r="P102" s="215">
        <v>0</v>
      </c>
      <c r="Q102" s="215">
        <v>0</v>
      </c>
      <c r="R102" s="215">
        <v>0</v>
      </c>
      <c r="S102" s="300">
        <v>0</v>
      </c>
      <c r="T102" s="216">
        <v>0</v>
      </c>
      <c r="U102" s="216">
        <v>0</v>
      </c>
      <c r="V102" s="215">
        <v>0</v>
      </c>
      <c r="W102" s="216">
        <v>0</v>
      </c>
      <c r="X102" s="216">
        <v>0</v>
      </c>
      <c r="Y102" s="216">
        <v>0</v>
      </c>
      <c r="Z102" s="216">
        <v>0</v>
      </c>
      <c r="AA102" s="216">
        <v>0</v>
      </c>
      <c r="AB102" s="216">
        <v>0</v>
      </c>
      <c r="AC102" s="216">
        <v>0</v>
      </c>
      <c r="AD102" s="216">
        <v>0</v>
      </c>
      <c r="AE102" s="214">
        <v>-560.58440680391595</v>
      </c>
      <c r="AF102" s="218">
        <v>0</v>
      </c>
      <c r="AG102" s="217">
        <v>-560.58440680391595</v>
      </c>
    </row>
    <row r="103" spans="1:33" x14ac:dyDescent="0.2">
      <c r="A103" s="43"/>
      <c r="B103" s="70"/>
      <c r="C103" s="277"/>
      <c r="D103" s="219"/>
      <c r="E103" s="219"/>
      <c r="F103" s="219"/>
      <c r="G103" s="219"/>
      <c r="H103" s="219"/>
      <c r="I103" s="219"/>
      <c r="J103" s="219"/>
      <c r="K103" s="219"/>
      <c r="L103" s="219"/>
      <c r="M103" s="219"/>
      <c r="N103" s="219"/>
      <c r="O103" s="219"/>
      <c r="P103" s="219"/>
      <c r="Q103" s="219"/>
      <c r="R103" s="219"/>
      <c r="S103" s="223"/>
      <c r="T103" s="210"/>
      <c r="U103" s="210"/>
      <c r="V103" s="210"/>
      <c r="W103" s="210"/>
      <c r="X103" s="210"/>
      <c r="Y103" s="210"/>
      <c r="Z103" s="210"/>
      <c r="AA103" s="210"/>
      <c r="AB103" s="210"/>
      <c r="AC103" s="210"/>
      <c r="AD103" s="210"/>
      <c r="AE103" s="301"/>
      <c r="AF103" s="221"/>
      <c r="AG103" s="220"/>
    </row>
    <row r="104" spans="1:33" ht="10.8" thickBot="1" x14ac:dyDescent="0.25">
      <c r="A104" s="302" t="s">
        <v>143</v>
      </c>
      <c r="B104" s="303"/>
      <c r="C104" s="304">
        <v>-10407.026537550601</v>
      </c>
      <c r="D104" s="243">
        <v>-10742.6904149157</v>
      </c>
      <c r="E104" s="243">
        <v>-15303.9983985418</v>
      </c>
      <c r="F104" s="243">
        <v>-14122.8125755492</v>
      </c>
      <c r="G104" s="243">
        <v>0</v>
      </c>
      <c r="H104" s="243">
        <v>0</v>
      </c>
      <c r="I104" s="243">
        <v>0</v>
      </c>
      <c r="J104" s="243">
        <v>0</v>
      </c>
      <c r="K104" s="243">
        <v>0</v>
      </c>
      <c r="L104" s="243">
        <v>0</v>
      </c>
      <c r="M104" s="243"/>
      <c r="N104" s="243"/>
      <c r="O104" s="243"/>
      <c r="P104" s="243"/>
      <c r="Q104" s="243"/>
      <c r="R104" s="243"/>
      <c r="S104" s="305"/>
      <c r="T104" s="210"/>
      <c r="U104" s="210"/>
      <c r="V104" s="210"/>
      <c r="W104" s="210"/>
      <c r="X104" s="210"/>
      <c r="Y104" s="210"/>
      <c r="Z104" s="210"/>
      <c r="AA104" s="210"/>
      <c r="AB104" s="210"/>
      <c r="AC104" s="210"/>
      <c r="AD104" s="210"/>
      <c r="AE104" s="306">
        <v>-50576.527926557297</v>
      </c>
      <c r="AF104" s="221">
        <v>-15851.11348056838</v>
      </c>
      <c r="AG104" s="222">
        <v>-66427.641407125673</v>
      </c>
    </row>
    <row r="105" spans="1:33" ht="10.8" thickBot="1" x14ac:dyDescent="0.25">
      <c r="A105" s="43" t="s">
        <v>47</v>
      </c>
      <c r="B105" s="104" t="s">
        <v>47</v>
      </c>
      <c r="C105" s="219">
        <v>0</v>
      </c>
      <c r="D105" s="219">
        <v>243.63770131073699</v>
      </c>
      <c r="E105" s="219">
        <v>256.178589810424</v>
      </c>
      <c r="F105" s="219">
        <v>267.99346286880001</v>
      </c>
      <c r="G105" s="219">
        <v>0</v>
      </c>
      <c r="H105" s="219">
        <v>0</v>
      </c>
      <c r="I105" s="219">
        <v>0</v>
      </c>
      <c r="J105" s="219">
        <v>0</v>
      </c>
      <c r="K105" s="219">
        <v>0</v>
      </c>
      <c r="L105" s="219">
        <v>0</v>
      </c>
      <c r="M105" s="219">
        <v>0</v>
      </c>
      <c r="N105" s="219">
        <v>0</v>
      </c>
      <c r="O105" s="219">
        <v>0</v>
      </c>
      <c r="P105" s="219">
        <v>0</v>
      </c>
      <c r="Q105" s="219">
        <v>0</v>
      </c>
      <c r="R105" s="219">
        <v>0</v>
      </c>
      <c r="S105" s="219">
        <v>0</v>
      </c>
      <c r="T105" s="219">
        <v>0</v>
      </c>
      <c r="U105" s="219">
        <v>0</v>
      </c>
      <c r="V105" s="219">
        <v>0</v>
      </c>
      <c r="W105" s="219">
        <v>0</v>
      </c>
      <c r="X105" s="219">
        <v>0</v>
      </c>
      <c r="Y105" s="219">
        <v>0</v>
      </c>
      <c r="Z105" s="219">
        <v>0</v>
      </c>
      <c r="AA105" s="219">
        <v>0</v>
      </c>
      <c r="AB105" s="219">
        <v>0</v>
      </c>
      <c r="AC105" s="219">
        <v>0</v>
      </c>
      <c r="AD105" s="219">
        <v>0</v>
      </c>
      <c r="AE105" s="306">
        <v>767.809753989961</v>
      </c>
      <c r="AF105" s="223">
        <v>0</v>
      </c>
      <c r="AG105" s="222">
        <v>767.809753989961</v>
      </c>
    </row>
    <row r="106" spans="1:33" x14ac:dyDescent="0.2">
      <c r="A106" s="307" t="s">
        <v>144</v>
      </c>
      <c r="B106" s="50" t="s">
        <v>48</v>
      </c>
      <c r="C106" s="308">
        <v>7815.5741916305196</v>
      </c>
      <c r="D106" s="309">
        <v>7817.7798485304802</v>
      </c>
      <c r="E106" s="309">
        <v>8321.2563754523508</v>
      </c>
      <c r="F106" s="309">
        <v>7013.6401727984003</v>
      </c>
      <c r="G106" s="309">
        <v>0</v>
      </c>
      <c r="H106" s="309">
        <v>0</v>
      </c>
      <c r="I106" s="309">
        <v>0</v>
      </c>
      <c r="J106" s="309">
        <v>0</v>
      </c>
      <c r="K106" s="309">
        <v>0</v>
      </c>
      <c r="L106" s="309">
        <v>0</v>
      </c>
      <c r="M106" s="309">
        <v>0</v>
      </c>
      <c r="N106" s="309">
        <v>0</v>
      </c>
      <c r="O106" s="309">
        <v>0</v>
      </c>
      <c r="P106" s="309">
        <v>0</v>
      </c>
      <c r="Q106" s="309">
        <v>0</v>
      </c>
      <c r="R106" s="309">
        <v>0</v>
      </c>
      <c r="S106" s="310">
        <v>0</v>
      </c>
      <c r="T106" s="219">
        <v>0</v>
      </c>
      <c r="U106" s="219">
        <v>0</v>
      </c>
      <c r="V106" s="219">
        <v>0</v>
      </c>
      <c r="W106" s="219">
        <v>0</v>
      </c>
      <c r="X106" s="219">
        <v>0</v>
      </c>
      <c r="Y106" s="219">
        <v>0</v>
      </c>
      <c r="Z106" s="219">
        <v>0</v>
      </c>
      <c r="AA106" s="219">
        <v>0</v>
      </c>
      <c r="AB106" s="219">
        <v>0</v>
      </c>
      <c r="AC106" s="219">
        <v>0</v>
      </c>
      <c r="AD106" s="219">
        <v>0</v>
      </c>
      <c r="AE106" s="306">
        <v>30968.250588411753</v>
      </c>
      <c r="AF106" s="223">
        <v>15173.462457118769</v>
      </c>
      <c r="AG106" s="222">
        <v>46141.713045530523</v>
      </c>
    </row>
    <row r="107" spans="1:33" x14ac:dyDescent="0.2">
      <c r="A107" s="49" t="s">
        <v>48</v>
      </c>
      <c r="B107" s="46" t="s">
        <v>48</v>
      </c>
      <c r="C107" s="271">
        <v>-2591.4523459200809</v>
      </c>
      <c r="D107" s="219">
        <v>-2681.2728650744821</v>
      </c>
      <c r="E107" s="219">
        <v>-6726.563433279025</v>
      </c>
      <c r="F107" s="219">
        <v>-6841.1789398819992</v>
      </c>
      <c r="G107" s="219">
        <v>0</v>
      </c>
      <c r="H107" s="219">
        <v>0</v>
      </c>
      <c r="I107" s="219">
        <v>0</v>
      </c>
      <c r="J107" s="219">
        <v>0</v>
      </c>
      <c r="K107" s="219">
        <v>0</v>
      </c>
      <c r="L107" s="219">
        <v>0</v>
      </c>
      <c r="M107" s="219">
        <v>0</v>
      </c>
      <c r="N107" s="219">
        <v>0</v>
      </c>
      <c r="O107" s="219">
        <v>0</v>
      </c>
      <c r="P107" s="219">
        <v>0</v>
      </c>
      <c r="Q107" s="219">
        <v>0</v>
      </c>
      <c r="R107" s="219">
        <v>0</v>
      </c>
      <c r="S107" s="223">
        <v>0</v>
      </c>
      <c r="T107" s="219">
        <v>0</v>
      </c>
      <c r="U107" s="219">
        <v>0</v>
      </c>
      <c r="V107" s="219">
        <v>0</v>
      </c>
      <c r="W107" s="219">
        <v>0</v>
      </c>
      <c r="X107" s="219">
        <v>0</v>
      </c>
      <c r="Y107" s="219">
        <v>0</v>
      </c>
      <c r="Z107" s="219">
        <v>0</v>
      </c>
      <c r="AA107" s="219">
        <v>0</v>
      </c>
      <c r="AB107" s="219">
        <v>0</v>
      </c>
      <c r="AC107" s="219">
        <v>0</v>
      </c>
      <c r="AD107" s="219">
        <v>0</v>
      </c>
      <c r="AE107" s="306">
        <v>-18840.467584155587</v>
      </c>
      <c r="AF107" s="223">
        <v>-677.65102344961088</v>
      </c>
      <c r="AG107" s="222">
        <v>-19518.118607605196</v>
      </c>
    </row>
    <row r="108" spans="1:33" ht="10.8" thickBot="1" x14ac:dyDescent="0.25">
      <c r="A108" s="311"/>
      <c r="B108" s="109"/>
      <c r="C108" s="289"/>
      <c r="D108" s="243"/>
      <c r="E108" s="243"/>
      <c r="F108" s="243"/>
      <c r="G108" s="243"/>
      <c r="H108" s="243"/>
      <c r="I108" s="243"/>
      <c r="J108" s="243"/>
      <c r="K108" s="243"/>
      <c r="L108" s="243"/>
      <c r="M108" s="243"/>
      <c r="N108" s="243"/>
      <c r="O108" s="243"/>
      <c r="P108" s="243"/>
      <c r="Q108" s="243"/>
      <c r="R108" s="243"/>
      <c r="S108" s="305"/>
      <c r="T108" s="219"/>
      <c r="U108" s="219"/>
      <c r="V108" s="219"/>
      <c r="W108" s="219"/>
      <c r="X108" s="219"/>
      <c r="Y108" s="219"/>
      <c r="Z108" s="219"/>
      <c r="AA108" s="219"/>
      <c r="AB108" s="219"/>
      <c r="AC108" s="219"/>
      <c r="AD108" s="219"/>
      <c r="AE108" s="306"/>
      <c r="AF108" s="223"/>
      <c r="AG108" s="222"/>
    </row>
    <row r="109" spans="1:33" x14ac:dyDescent="0.2">
      <c r="A109" s="43" t="s">
        <v>50</v>
      </c>
      <c r="B109" s="104" t="s">
        <v>50</v>
      </c>
      <c r="C109" s="219">
        <v>3595.00711026513</v>
      </c>
      <c r="D109" s="219">
        <v>3595.00711026513</v>
      </c>
      <c r="E109" s="219">
        <v>3595.00711026513</v>
      </c>
      <c r="F109" s="219">
        <v>3595.00711026513</v>
      </c>
      <c r="G109" s="219">
        <v>0</v>
      </c>
      <c r="H109" s="219">
        <v>0</v>
      </c>
      <c r="I109" s="219">
        <v>0</v>
      </c>
      <c r="J109" s="219">
        <v>0</v>
      </c>
      <c r="K109" s="219">
        <v>0</v>
      </c>
      <c r="L109" s="219">
        <v>0</v>
      </c>
      <c r="M109" s="219">
        <v>0</v>
      </c>
      <c r="N109" s="219">
        <v>0</v>
      </c>
      <c r="O109" s="219">
        <v>0</v>
      </c>
      <c r="P109" s="219">
        <v>0</v>
      </c>
      <c r="Q109" s="219">
        <v>0</v>
      </c>
      <c r="R109" s="219">
        <v>0</v>
      </c>
      <c r="S109" s="219">
        <v>0</v>
      </c>
      <c r="T109" s="219">
        <v>0</v>
      </c>
      <c r="U109" s="219">
        <v>0</v>
      </c>
      <c r="V109" s="219">
        <v>0</v>
      </c>
      <c r="W109" s="219">
        <v>0</v>
      </c>
      <c r="X109" s="219">
        <v>0</v>
      </c>
      <c r="Y109" s="219">
        <v>0</v>
      </c>
      <c r="Z109" s="219">
        <v>0</v>
      </c>
      <c r="AA109" s="219">
        <v>0</v>
      </c>
      <c r="AB109" s="219">
        <v>0</v>
      </c>
      <c r="AC109" s="219">
        <v>0</v>
      </c>
      <c r="AD109" s="219">
        <v>0</v>
      </c>
      <c r="AE109" s="306">
        <v>14380.02844106052</v>
      </c>
      <c r="AF109" s="223">
        <v>0</v>
      </c>
      <c r="AG109" s="222">
        <v>14380.02844106052</v>
      </c>
    </row>
    <row r="110" spans="1:33" x14ac:dyDescent="0.2">
      <c r="A110" s="43" t="s">
        <v>52</v>
      </c>
      <c r="B110" s="104" t="s">
        <v>52</v>
      </c>
      <c r="C110" s="219">
        <v>-12669.609570945051</v>
      </c>
      <c r="D110" s="219">
        <v>-13729.57434502765</v>
      </c>
      <c r="E110" s="219">
        <v>-13704.41585592565</v>
      </c>
      <c r="F110" s="219">
        <v>-13676.671244239651</v>
      </c>
      <c r="G110" s="219">
        <v>0</v>
      </c>
      <c r="H110" s="219">
        <v>0</v>
      </c>
      <c r="I110" s="219">
        <v>0</v>
      </c>
      <c r="J110" s="219">
        <v>0</v>
      </c>
      <c r="K110" s="219">
        <v>0</v>
      </c>
      <c r="L110" s="219">
        <v>0</v>
      </c>
      <c r="M110" s="219">
        <v>0</v>
      </c>
      <c r="N110" s="219">
        <v>0</v>
      </c>
      <c r="O110" s="219">
        <v>0</v>
      </c>
      <c r="P110" s="219">
        <v>0</v>
      </c>
      <c r="Q110" s="219">
        <v>0</v>
      </c>
      <c r="R110" s="219">
        <v>0</v>
      </c>
      <c r="S110" s="219">
        <v>0</v>
      </c>
      <c r="T110" s="219">
        <v>0</v>
      </c>
      <c r="U110" s="219">
        <v>0</v>
      </c>
      <c r="V110" s="219">
        <v>0</v>
      </c>
      <c r="W110" s="219">
        <v>0</v>
      </c>
      <c r="X110" s="219">
        <v>0</v>
      </c>
      <c r="Y110" s="219">
        <v>0</v>
      </c>
      <c r="Z110" s="219">
        <v>0</v>
      </c>
      <c r="AA110" s="219">
        <v>0</v>
      </c>
      <c r="AB110" s="219">
        <v>0</v>
      </c>
      <c r="AC110" s="219">
        <v>0</v>
      </c>
      <c r="AD110" s="219">
        <v>0</v>
      </c>
      <c r="AE110" s="306">
        <v>-53780.271016138009</v>
      </c>
      <c r="AF110" s="223">
        <v>4518.9161447795577</v>
      </c>
      <c r="AG110" s="222">
        <v>-49261.354871358453</v>
      </c>
    </row>
    <row r="111" spans="1:33" x14ac:dyDescent="0.2">
      <c r="A111" s="49" t="s">
        <v>166</v>
      </c>
      <c r="B111" s="104"/>
      <c r="C111" s="219">
        <v>-9074.6024606799219</v>
      </c>
      <c r="D111" s="219">
        <v>-10134.567234762519</v>
      </c>
      <c r="E111" s="219">
        <v>-10109.408745660519</v>
      </c>
      <c r="F111" s="219">
        <v>-10081.664133974522</v>
      </c>
      <c r="G111" s="219">
        <v>0</v>
      </c>
      <c r="H111" s="219">
        <v>0</v>
      </c>
      <c r="I111" s="219">
        <v>0</v>
      </c>
      <c r="J111" s="219">
        <v>0</v>
      </c>
      <c r="K111" s="219">
        <v>0</v>
      </c>
      <c r="L111" s="219">
        <v>0</v>
      </c>
      <c r="M111" s="219">
        <v>0</v>
      </c>
      <c r="N111" s="219">
        <v>0</v>
      </c>
      <c r="O111" s="219">
        <v>0</v>
      </c>
      <c r="P111" s="219">
        <v>0</v>
      </c>
      <c r="Q111" s="219">
        <v>0</v>
      </c>
      <c r="R111" s="219">
        <v>0</v>
      </c>
      <c r="S111" s="219">
        <v>0</v>
      </c>
      <c r="T111" s="219">
        <v>0</v>
      </c>
      <c r="U111" s="219">
        <v>0</v>
      </c>
      <c r="V111" s="219">
        <v>0</v>
      </c>
      <c r="W111" s="219">
        <v>0</v>
      </c>
      <c r="X111" s="219">
        <v>0</v>
      </c>
      <c r="Y111" s="219">
        <v>0</v>
      </c>
      <c r="Z111" s="219">
        <v>0</v>
      </c>
      <c r="AA111" s="219">
        <v>0</v>
      </c>
      <c r="AB111" s="219">
        <v>0</v>
      </c>
      <c r="AC111" s="219">
        <v>0</v>
      </c>
      <c r="AD111" s="219">
        <v>0</v>
      </c>
      <c r="AE111" s="306">
        <v>-39400.242575077486</v>
      </c>
      <c r="AF111" s="223">
        <v>4518.9161447795577</v>
      </c>
      <c r="AG111" s="222">
        <v>-34881.326430297937</v>
      </c>
    </row>
    <row r="112" spans="1:33" x14ac:dyDescent="0.2">
      <c r="A112" s="49"/>
      <c r="B112" s="104"/>
      <c r="C112" s="219"/>
      <c r="D112" s="219"/>
      <c r="E112" s="219"/>
      <c r="F112" s="219"/>
      <c r="G112" s="219"/>
      <c r="H112" s="219"/>
      <c r="I112" s="219"/>
      <c r="J112" s="219"/>
      <c r="K112" s="219"/>
      <c r="L112" s="219"/>
      <c r="M112" s="219"/>
      <c r="N112" s="219"/>
      <c r="O112" s="219"/>
      <c r="P112" s="219"/>
      <c r="Q112" s="219"/>
      <c r="R112" s="219"/>
      <c r="S112" s="219"/>
      <c r="T112" s="219"/>
      <c r="U112" s="219"/>
      <c r="V112" s="219"/>
      <c r="W112" s="219"/>
      <c r="X112" s="219"/>
      <c r="Y112" s="219"/>
      <c r="Z112" s="219"/>
      <c r="AA112" s="219"/>
      <c r="AB112" s="219"/>
      <c r="AC112" s="219"/>
      <c r="AD112" s="219"/>
      <c r="AE112" s="306"/>
      <c r="AF112" s="223"/>
      <c r="AG112" s="222"/>
    </row>
    <row r="113" spans="1:33" x14ac:dyDescent="0.2">
      <c r="A113" s="49" t="s">
        <v>53</v>
      </c>
      <c r="B113" s="102" t="s">
        <v>54</v>
      </c>
      <c r="C113" s="219">
        <v>3806.75659005429</v>
      </c>
      <c r="D113" s="219">
        <v>2208.9756521586801</v>
      </c>
      <c r="E113" s="219">
        <v>2208.9756521586801</v>
      </c>
      <c r="F113" s="219">
        <v>2208.9756521586801</v>
      </c>
      <c r="G113" s="219">
        <v>0</v>
      </c>
      <c r="H113" s="219">
        <v>0</v>
      </c>
      <c r="I113" s="219">
        <v>0</v>
      </c>
      <c r="J113" s="219">
        <v>0</v>
      </c>
      <c r="K113" s="219">
        <v>0</v>
      </c>
      <c r="L113" s="219">
        <v>0</v>
      </c>
      <c r="M113" s="219">
        <v>0</v>
      </c>
      <c r="N113" s="219">
        <v>0</v>
      </c>
      <c r="O113" s="219">
        <v>0</v>
      </c>
      <c r="P113" s="219">
        <v>0</v>
      </c>
      <c r="Q113" s="219">
        <v>0</v>
      </c>
      <c r="R113" s="219">
        <v>0</v>
      </c>
      <c r="S113" s="219">
        <v>0</v>
      </c>
      <c r="T113" s="219">
        <v>0</v>
      </c>
      <c r="U113" s="219">
        <v>0</v>
      </c>
      <c r="V113" s="219">
        <v>0</v>
      </c>
      <c r="W113" s="219">
        <v>0</v>
      </c>
      <c r="X113" s="219">
        <v>0</v>
      </c>
      <c r="Y113" s="219">
        <v>0</v>
      </c>
      <c r="Z113" s="219">
        <v>0</v>
      </c>
      <c r="AA113" s="219">
        <v>0</v>
      </c>
      <c r="AB113" s="219">
        <v>0</v>
      </c>
      <c r="AC113" s="219">
        <v>0</v>
      </c>
      <c r="AD113" s="219">
        <v>0</v>
      </c>
      <c r="AE113" s="306">
        <v>10433.68354653033</v>
      </c>
      <c r="AF113" s="223">
        <v>2820.1703664217362</v>
      </c>
      <c r="AG113" s="222">
        <v>13253.853912952067</v>
      </c>
    </row>
    <row r="114" spans="1:33" x14ac:dyDescent="0.2">
      <c r="A114" s="49" t="s">
        <v>55</v>
      </c>
      <c r="B114" s="102" t="s">
        <v>56</v>
      </c>
      <c r="C114" s="219">
        <v>-3195.5618757912298</v>
      </c>
      <c r="D114" s="219">
        <v>798.89046894780699</v>
      </c>
      <c r="E114" s="219">
        <v>0</v>
      </c>
      <c r="F114" s="219">
        <v>0</v>
      </c>
      <c r="G114" s="219">
        <v>0</v>
      </c>
      <c r="H114" s="219">
        <v>0</v>
      </c>
      <c r="I114" s="219">
        <v>0</v>
      </c>
      <c r="J114" s="219">
        <v>0</v>
      </c>
      <c r="K114" s="219">
        <v>0</v>
      </c>
      <c r="L114" s="219">
        <v>0</v>
      </c>
      <c r="M114" s="219">
        <v>0</v>
      </c>
      <c r="N114" s="219">
        <v>0</v>
      </c>
      <c r="O114" s="219">
        <v>0</v>
      </c>
      <c r="P114" s="219">
        <v>0</v>
      </c>
      <c r="Q114" s="219">
        <v>0</v>
      </c>
      <c r="R114" s="219">
        <v>0</v>
      </c>
      <c r="S114" s="219">
        <v>0</v>
      </c>
      <c r="T114" s="219">
        <v>0</v>
      </c>
      <c r="U114" s="219">
        <v>0</v>
      </c>
      <c r="V114" s="219">
        <v>0</v>
      </c>
      <c r="W114" s="219">
        <v>0</v>
      </c>
      <c r="X114" s="219">
        <v>0</v>
      </c>
      <c r="Y114" s="219">
        <v>0</v>
      </c>
      <c r="Z114" s="219">
        <v>0</v>
      </c>
      <c r="AA114" s="219">
        <v>0</v>
      </c>
      <c r="AB114" s="219">
        <v>0</v>
      </c>
      <c r="AC114" s="219">
        <v>0</v>
      </c>
      <c r="AD114" s="219">
        <v>0</v>
      </c>
      <c r="AE114" s="306">
        <v>-2396.671406843423</v>
      </c>
      <c r="AF114" s="223">
        <v>0</v>
      </c>
      <c r="AG114" s="222">
        <v>-2396.671406843423</v>
      </c>
    </row>
    <row r="115" spans="1:33" x14ac:dyDescent="0.2">
      <c r="A115" s="49" t="s">
        <v>57</v>
      </c>
      <c r="B115" s="102" t="s">
        <v>58</v>
      </c>
      <c r="C115" s="219">
        <v>0</v>
      </c>
      <c r="D115" s="219">
        <v>-798.89046894780699</v>
      </c>
      <c r="E115" s="219">
        <v>-1597.7809378956099</v>
      </c>
      <c r="F115" s="219">
        <v>-1597.78093781191</v>
      </c>
      <c r="G115" s="219">
        <v>0</v>
      </c>
      <c r="H115" s="219">
        <v>0</v>
      </c>
      <c r="I115" s="219">
        <v>0</v>
      </c>
      <c r="J115" s="219">
        <v>0</v>
      </c>
      <c r="K115" s="219">
        <v>0</v>
      </c>
      <c r="L115" s="219">
        <v>0</v>
      </c>
      <c r="M115" s="219">
        <v>0</v>
      </c>
      <c r="N115" s="219">
        <v>0</v>
      </c>
      <c r="O115" s="219">
        <v>0</v>
      </c>
      <c r="P115" s="219">
        <v>0</v>
      </c>
      <c r="Q115" s="219">
        <v>0</v>
      </c>
      <c r="R115" s="219">
        <v>0</v>
      </c>
      <c r="S115" s="219">
        <v>0</v>
      </c>
      <c r="T115" s="219">
        <v>0</v>
      </c>
      <c r="U115" s="219">
        <v>0</v>
      </c>
      <c r="V115" s="219">
        <v>0</v>
      </c>
      <c r="W115" s="219">
        <v>0</v>
      </c>
      <c r="X115" s="219">
        <v>0</v>
      </c>
      <c r="Y115" s="219">
        <v>0</v>
      </c>
      <c r="Z115" s="219">
        <v>0</v>
      </c>
      <c r="AA115" s="219">
        <v>0</v>
      </c>
      <c r="AB115" s="219">
        <v>0</v>
      </c>
      <c r="AC115" s="219">
        <v>0</v>
      </c>
      <c r="AD115" s="219">
        <v>0</v>
      </c>
      <c r="AE115" s="306">
        <v>-3994.4523446553267</v>
      </c>
      <c r="AF115" s="223">
        <v>0</v>
      </c>
      <c r="AG115" s="222">
        <v>-3994.4523446553267</v>
      </c>
    </row>
    <row r="116" spans="1:33" x14ac:dyDescent="0.2">
      <c r="A116" s="104"/>
      <c r="B116" s="104"/>
      <c r="C116" s="219"/>
      <c r="D116" s="219"/>
      <c r="E116" s="219"/>
      <c r="F116" s="219"/>
      <c r="G116" s="219"/>
      <c r="H116" s="219"/>
      <c r="I116" s="219"/>
      <c r="J116" s="219"/>
      <c r="K116" s="219"/>
      <c r="L116" s="219"/>
      <c r="M116" s="219"/>
      <c r="N116" s="219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19"/>
      <c r="Z116" s="219"/>
      <c r="AA116" s="219"/>
      <c r="AB116" s="219"/>
      <c r="AC116" s="219"/>
      <c r="AD116" s="219"/>
      <c r="AE116" s="306"/>
      <c r="AF116" s="223"/>
      <c r="AG116" s="222"/>
    </row>
    <row r="117" spans="1:33" x14ac:dyDescent="0.2">
      <c r="A117" s="227" t="s">
        <v>59</v>
      </c>
      <c r="B117" s="227"/>
      <c r="C117" s="228">
        <v>-11054.860092336941</v>
      </c>
      <c r="D117" s="228">
        <v>-10606.864447678321</v>
      </c>
      <c r="E117" s="228">
        <v>-16224.777464676474</v>
      </c>
      <c r="F117" s="228">
        <v>-16311.648359509752</v>
      </c>
      <c r="G117" s="228">
        <v>0</v>
      </c>
      <c r="H117" s="228">
        <v>0</v>
      </c>
      <c r="I117" s="228">
        <v>0</v>
      </c>
      <c r="J117" s="228">
        <v>0</v>
      </c>
      <c r="K117" s="228">
        <v>0</v>
      </c>
      <c r="L117" s="228">
        <v>0</v>
      </c>
      <c r="M117" s="228">
        <v>0</v>
      </c>
      <c r="N117" s="228">
        <v>0</v>
      </c>
      <c r="O117" s="228">
        <v>0</v>
      </c>
      <c r="P117" s="228">
        <v>0</v>
      </c>
      <c r="Q117" s="228">
        <v>0</v>
      </c>
      <c r="R117" s="228">
        <v>0</v>
      </c>
      <c r="S117" s="228">
        <v>0</v>
      </c>
      <c r="T117" s="228">
        <v>0</v>
      </c>
      <c r="U117" s="228">
        <v>0</v>
      </c>
      <c r="V117" s="228">
        <v>0</v>
      </c>
      <c r="W117" s="228">
        <v>0</v>
      </c>
      <c r="X117" s="228">
        <v>0</v>
      </c>
      <c r="Y117" s="228">
        <v>0</v>
      </c>
      <c r="Z117" s="228">
        <v>0</v>
      </c>
      <c r="AA117" s="228">
        <v>0</v>
      </c>
      <c r="AB117" s="228">
        <v>0</v>
      </c>
      <c r="AC117" s="228">
        <v>0</v>
      </c>
      <c r="AD117" s="228">
        <v>0</v>
      </c>
      <c r="AE117" s="228">
        <v>-54198.150364201494</v>
      </c>
      <c r="AF117" s="228">
        <v>6661.4354877516835</v>
      </c>
      <c r="AG117" s="230">
        <v>-47536.71487644982</v>
      </c>
    </row>
    <row r="118" spans="1:33" x14ac:dyDescent="0.2">
      <c r="A118" s="232"/>
      <c r="B118" s="232"/>
      <c r="C118" s="233"/>
      <c r="D118" s="233"/>
      <c r="E118" s="233"/>
      <c r="F118" s="233"/>
      <c r="G118" s="233"/>
      <c r="H118" s="233"/>
      <c r="I118" s="233"/>
      <c r="J118" s="233"/>
      <c r="K118" s="233"/>
      <c r="L118" s="233"/>
      <c r="M118" s="233"/>
      <c r="N118" s="233"/>
      <c r="O118" s="233"/>
      <c r="P118" s="233"/>
      <c r="Q118" s="233"/>
      <c r="R118" s="233"/>
      <c r="S118" s="233"/>
      <c r="T118" s="233"/>
      <c r="U118" s="233"/>
      <c r="V118" s="233"/>
      <c r="W118" s="233"/>
      <c r="X118" s="233"/>
      <c r="Y118" s="233"/>
      <c r="Z118" s="233"/>
      <c r="AA118" s="233"/>
      <c r="AB118" s="233"/>
      <c r="AC118" s="233"/>
      <c r="AD118" s="233"/>
      <c r="AE118" s="312"/>
      <c r="AF118" s="235"/>
      <c r="AG118" s="236"/>
    </row>
    <row r="119" spans="1:33" x14ac:dyDescent="0.2">
      <c r="A119" s="49" t="s">
        <v>60</v>
      </c>
      <c r="B119" s="104" t="s">
        <v>60</v>
      </c>
      <c r="C119" s="219">
        <v>0</v>
      </c>
      <c r="D119" s="219">
        <v>0</v>
      </c>
      <c r="E119" s="219">
        <v>0</v>
      </c>
      <c r="F119" s="219">
        <v>0</v>
      </c>
      <c r="G119" s="219">
        <v>0</v>
      </c>
      <c r="H119" s="219">
        <v>0</v>
      </c>
      <c r="I119" s="219">
        <v>0</v>
      </c>
      <c r="J119" s="219">
        <v>0</v>
      </c>
      <c r="K119" s="219">
        <v>0</v>
      </c>
      <c r="L119" s="219">
        <v>0</v>
      </c>
      <c r="M119" s="219">
        <v>0</v>
      </c>
      <c r="N119" s="219">
        <v>0</v>
      </c>
      <c r="O119" s="219">
        <v>0</v>
      </c>
      <c r="P119" s="219">
        <v>0</v>
      </c>
      <c r="Q119" s="219">
        <v>0</v>
      </c>
      <c r="R119" s="219">
        <v>0</v>
      </c>
      <c r="S119" s="219">
        <v>0</v>
      </c>
      <c r="T119" s="219">
        <v>0</v>
      </c>
      <c r="U119" s="219">
        <v>0</v>
      </c>
      <c r="V119" s="219">
        <v>0</v>
      </c>
      <c r="W119" s="219">
        <v>0</v>
      </c>
      <c r="X119" s="219">
        <v>0</v>
      </c>
      <c r="Y119" s="219">
        <v>0</v>
      </c>
      <c r="Z119" s="219">
        <v>0</v>
      </c>
      <c r="AA119" s="219">
        <v>0</v>
      </c>
      <c r="AB119" s="219">
        <v>0</v>
      </c>
      <c r="AC119" s="219">
        <v>0</v>
      </c>
      <c r="AD119" s="219">
        <v>0</v>
      </c>
      <c r="AE119" s="306">
        <v>0</v>
      </c>
      <c r="AF119" s="223">
        <v>-1596.197058097712</v>
      </c>
      <c r="AG119" s="222">
        <v>-1596.197058097712</v>
      </c>
    </row>
    <row r="120" spans="1:33" x14ac:dyDescent="0.2">
      <c r="A120" s="313" t="s">
        <v>62</v>
      </c>
      <c r="B120" s="104" t="s">
        <v>62</v>
      </c>
      <c r="C120" s="219">
        <v>-798.09852904881427</v>
      </c>
      <c r="D120" s="219">
        <v>-45696.555802141964</v>
      </c>
      <c r="E120" s="219">
        <v>-45695.212916449564</v>
      </c>
      <c r="F120" s="219">
        <v>-45656.631968214861</v>
      </c>
      <c r="G120" s="219">
        <v>0</v>
      </c>
      <c r="H120" s="219">
        <v>0</v>
      </c>
      <c r="I120" s="219">
        <v>0</v>
      </c>
      <c r="J120" s="219">
        <v>0</v>
      </c>
      <c r="K120" s="219">
        <v>0</v>
      </c>
      <c r="L120" s="219">
        <v>0</v>
      </c>
      <c r="M120" s="219">
        <v>0</v>
      </c>
      <c r="N120" s="219">
        <v>0</v>
      </c>
      <c r="O120" s="219">
        <v>0</v>
      </c>
      <c r="P120" s="219">
        <v>0</v>
      </c>
      <c r="Q120" s="219">
        <v>0</v>
      </c>
      <c r="R120" s="219">
        <v>0</v>
      </c>
      <c r="S120" s="219">
        <v>0</v>
      </c>
      <c r="T120" s="219">
        <v>0</v>
      </c>
      <c r="U120" s="219">
        <v>0</v>
      </c>
      <c r="V120" s="219">
        <v>0</v>
      </c>
      <c r="W120" s="219">
        <v>0</v>
      </c>
      <c r="X120" s="219">
        <v>0</v>
      </c>
      <c r="Y120" s="219">
        <v>0</v>
      </c>
      <c r="Z120" s="219">
        <v>0</v>
      </c>
      <c r="AA120" s="219">
        <v>0</v>
      </c>
      <c r="AB120" s="219">
        <v>0</v>
      </c>
      <c r="AC120" s="219">
        <v>0</v>
      </c>
      <c r="AD120" s="219">
        <v>0</v>
      </c>
      <c r="AE120" s="306">
        <v>-137846.4992158552</v>
      </c>
      <c r="AF120" s="223">
        <v>5187.6404388175542</v>
      </c>
      <c r="AG120" s="222">
        <v>-132658.85877703765</v>
      </c>
    </row>
    <row r="121" spans="1:33" ht="10.8" thickBot="1" x14ac:dyDescent="0.25">
      <c r="A121" s="241" t="s">
        <v>145</v>
      </c>
      <c r="B121" s="241" t="s">
        <v>64</v>
      </c>
      <c r="C121" s="242">
        <v>0</v>
      </c>
      <c r="D121" s="242">
        <v>0</v>
      </c>
      <c r="E121" s="242">
        <v>0</v>
      </c>
      <c r="F121" s="242">
        <v>0</v>
      </c>
      <c r="G121" s="242">
        <v>0</v>
      </c>
      <c r="H121" s="242">
        <v>0</v>
      </c>
      <c r="I121" s="242">
        <v>0</v>
      </c>
      <c r="J121" s="242">
        <v>0</v>
      </c>
      <c r="K121" s="242">
        <v>0</v>
      </c>
      <c r="L121" s="242">
        <v>0</v>
      </c>
      <c r="M121" s="242">
        <v>0</v>
      </c>
      <c r="N121" s="242">
        <v>0</v>
      </c>
      <c r="O121" s="242">
        <v>0</v>
      </c>
      <c r="P121" s="242">
        <v>0</v>
      </c>
      <c r="Q121" s="242">
        <v>0</v>
      </c>
      <c r="R121" s="242">
        <v>0</v>
      </c>
      <c r="S121" s="242">
        <v>0</v>
      </c>
      <c r="T121" s="242">
        <v>0</v>
      </c>
      <c r="U121" s="242">
        <v>0</v>
      </c>
      <c r="V121" s="242">
        <v>0</v>
      </c>
      <c r="W121" s="242">
        <v>0</v>
      </c>
      <c r="X121" s="242">
        <v>0</v>
      </c>
      <c r="Y121" s="242">
        <v>0</v>
      </c>
      <c r="Z121" s="242">
        <v>0</v>
      </c>
      <c r="AA121" s="243">
        <v>0</v>
      </c>
      <c r="AB121" s="243">
        <v>0</v>
      </c>
      <c r="AC121" s="243">
        <v>0</v>
      </c>
      <c r="AD121" s="243">
        <v>0</v>
      </c>
      <c r="AE121" s="314">
        <v>0</v>
      </c>
      <c r="AF121" s="245">
        <v>0</v>
      </c>
      <c r="AG121" s="244">
        <v>0</v>
      </c>
    </row>
    <row r="122" spans="1:33" x14ac:dyDescent="0.2">
      <c r="A122" s="313" t="s">
        <v>167</v>
      </c>
      <c r="B122" s="104"/>
      <c r="C122" s="219">
        <v>-798.09852904881427</v>
      </c>
      <c r="D122" s="219">
        <v>-45696.555802141964</v>
      </c>
      <c r="E122" s="219">
        <v>-45695.212916449564</v>
      </c>
      <c r="F122" s="219">
        <v>-45656.631968214861</v>
      </c>
      <c r="G122" s="219">
        <v>0</v>
      </c>
      <c r="H122" s="219">
        <v>0</v>
      </c>
      <c r="I122" s="219">
        <v>0</v>
      </c>
      <c r="J122" s="219">
        <v>0</v>
      </c>
      <c r="K122" s="219">
        <v>0</v>
      </c>
      <c r="L122" s="219">
        <v>0</v>
      </c>
      <c r="M122" s="219">
        <v>0</v>
      </c>
      <c r="N122" s="219">
        <v>0</v>
      </c>
      <c r="O122" s="219">
        <v>0</v>
      </c>
      <c r="P122" s="219">
        <v>0</v>
      </c>
      <c r="Q122" s="219">
        <v>0</v>
      </c>
      <c r="R122" s="219">
        <v>0</v>
      </c>
      <c r="S122" s="219">
        <v>0</v>
      </c>
      <c r="T122" s="219">
        <v>0</v>
      </c>
      <c r="U122" s="219">
        <v>0</v>
      </c>
      <c r="V122" s="219">
        <v>0</v>
      </c>
      <c r="W122" s="219">
        <v>0</v>
      </c>
      <c r="X122" s="219">
        <v>0</v>
      </c>
      <c r="Y122" s="219">
        <v>0</v>
      </c>
      <c r="Z122" s="219">
        <v>0</v>
      </c>
      <c r="AA122" s="219">
        <v>0</v>
      </c>
      <c r="AB122" s="219">
        <v>0</v>
      </c>
      <c r="AC122" s="219">
        <v>0</v>
      </c>
      <c r="AD122" s="219">
        <v>0</v>
      </c>
      <c r="AE122" s="306">
        <v>-137846.4992158552</v>
      </c>
      <c r="AF122" s="223">
        <v>5187.6404388175542</v>
      </c>
      <c r="AG122" s="222">
        <v>-132658.85877703765</v>
      </c>
    </row>
    <row r="123" spans="1:33" x14ac:dyDescent="0.2">
      <c r="A123" s="313"/>
      <c r="B123" s="104"/>
      <c r="C123" s="219"/>
      <c r="D123" s="219"/>
      <c r="E123" s="219"/>
      <c r="F123" s="219"/>
      <c r="G123" s="219"/>
      <c r="H123" s="219"/>
      <c r="I123" s="219"/>
      <c r="J123" s="219"/>
      <c r="K123" s="219"/>
      <c r="L123" s="219"/>
      <c r="M123" s="219"/>
      <c r="N123" s="219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19"/>
      <c r="Z123" s="219"/>
      <c r="AA123" s="219"/>
      <c r="AB123" s="219"/>
      <c r="AC123" s="219"/>
      <c r="AD123" s="219"/>
      <c r="AE123" s="306"/>
      <c r="AF123" s="223"/>
      <c r="AG123" s="222"/>
    </row>
    <row r="124" spans="1:33" x14ac:dyDescent="0.2">
      <c r="A124" s="313" t="s">
        <v>146</v>
      </c>
      <c r="B124" s="104" t="s">
        <v>66</v>
      </c>
      <c r="C124" s="219">
        <v>0</v>
      </c>
      <c r="D124" s="219">
        <v>0</v>
      </c>
      <c r="E124" s="219">
        <v>2.3998264043238499E-11</v>
      </c>
      <c r="F124" s="219">
        <v>2.8437004502598798E-7</v>
      </c>
      <c r="G124" s="219">
        <v>0</v>
      </c>
      <c r="H124" s="219">
        <v>0</v>
      </c>
      <c r="I124" s="219">
        <v>0</v>
      </c>
      <c r="J124" s="219">
        <v>0</v>
      </c>
      <c r="K124" s="219">
        <v>0</v>
      </c>
      <c r="L124" s="219">
        <v>0</v>
      </c>
      <c r="M124" s="219">
        <v>0</v>
      </c>
      <c r="N124" s="219">
        <v>0</v>
      </c>
      <c r="O124" s="219">
        <v>0</v>
      </c>
      <c r="P124" s="219">
        <v>0</v>
      </c>
      <c r="Q124" s="219">
        <v>0</v>
      </c>
      <c r="R124" s="219">
        <v>0</v>
      </c>
      <c r="S124" s="219">
        <v>0</v>
      </c>
      <c r="T124" s="219">
        <v>0</v>
      </c>
      <c r="U124" s="219">
        <v>0</v>
      </c>
      <c r="V124" s="219">
        <v>0</v>
      </c>
      <c r="W124" s="219">
        <v>0</v>
      </c>
      <c r="X124" s="219"/>
      <c r="Y124" s="219"/>
      <c r="Z124" s="219"/>
      <c r="AA124" s="219"/>
      <c r="AB124" s="219"/>
      <c r="AC124" s="219"/>
      <c r="AD124" s="219"/>
      <c r="AE124" s="306">
        <v>2.843940432900312E-7</v>
      </c>
      <c r="AF124" s="223">
        <v>0</v>
      </c>
      <c r="AG124" s="222">
        <v>2.843940432900312E-7</v>
      </c>
    </row>
    <row r="125" spans="1:33" x14ac:dyDescent="0.2">
      <c r="A125" s="104"/>
      <c r="B125" s="104"/>
      <c r="C125" s="219"/>
      <c r="D125" s="219"/>
      <c r="E125" s="219"/>
      <c r="F125" s="219"/>
      <c r="G125" s="219"/>
      <c r="H125" s="219"/>
      <c r="I125" s="219"/>
      <c r="J125" s="219"/>
      <c r="K125" s="219"/>
      <c r="L125" s="219"/>
      <c r="M125" s="219"/>
      <c r="N125" s="219"/>
      <c r="O125" s="219"/>
      <c r="P125" s="219"/>
      <c r="Q125" s="219"/>
      <c r="R125" s="219"/>
      <c r="S125" s="219"/>
      <c r="T125" s="219"/>
      <c r="U125" s="219"/>
      <c r="V125" s="219"/>
      <c r="W125" s="219"/>
      <c r="X125" s="219"/>
      <c r="Y125" s="219"/>
      <c r="Z125" s="219"/>
      <c r="AA125" s="219"/>
      <c r="AB125" s="219"/>
      <c r="AC125" s="219"/>
      <c r="AD125" s="219"/>
      <c r="AE125" s="306"/>
      <c r="AF125" s="223"/>
      <c r="AG125" s="222"/>
    </row>
    <row r="126" spans="1:33" x14ac:dyDescent="0.2">
      <c r="A126" s="313" t="s">
        <v>67</v>
      </c>
      <c r="B126" s="104" t="s">
        <v>68</v>
      </c>
      <c r="C126" s="219">
        <v>3.9999999999999999E-12</v>
      </c>
      <c r="D126" s="219">
        <v>-7980.9852904885602</v>
      </c>
      <c r="E126" s="219">
        <v>-7980.9852904885702</v>
      </c>
      <c r="F126" s="219">
        <v>-7980.9852904885702</v>
      </c>
      <c r="G126" s="219">
        <v>0</v>
      </c>
      <c r="H126" s="219">
        <v>0</v>
      </c>
      <c r="I126" s="219">
        <v>0</v>
      </c>
      <c r="J126" s="219">
        <v>0</v>
      </c>
      <c r="K126" s="219">
        <v>0</v>
      </c>
      <c r="L126" s="219">
        <v>0</v>
      </c>
      <c r="M126" s="219">
        <v>0</v>
      </c>
      <c r="N126" s="219">
        <v>0</v>
      </c>
      <c r="O126" s="219">
        <v>0</v>
      </c>
      <c r="P126" s="219">
        <v>0</v>
      </c>
      <c r="Q126" s="219">
        <v>0</v>
      </c>
      <c r="R126" s="219">
        <v>0</v>
      </c>
      <c r="S126" s="219">
        <v>0</v>
      </c>
      <c r="T126" s="219">
        <v>0</v>
      </c>
      <c r="U126" s="219">
        <v>0</v>
      </c>
      <c r="V126" s="219">
        <v>0</v>
      </c>
      <c r="W126" s="219">
        <v>0</v>
      </c>
      <c r="X126" s="219">
        <v>0</v>
      </c>
      <c r="Y126" s="219">
        <v>0</v>
      </c>
      <c r="Z126" s="219">
        <v>0</v>
      </c>
      <c r="AA126" s="219">
        <v>0</v>
      </c>
      <c r="AB126" s="219">
        <v>0</v>
      </c>
      <c r="AC126" s="219">
        <v>0</v>
      </c>
      <c r="AD126" s="219">
        <v>0</v>
      </c>
      <c r="AE126" s="306">
        <v>-23942.955871465696</v>
      </c>
      <c r="AF126" s="223">
        <v>-1197.1477935732839</v>
      </c>
      <c r="AG126" s="222">
        <v>-25140.10366503898</v>
      </c>
    </row>
    <row r="127" spans="1:33" ht="10.8" thickBot="1" x14ac:dyDescent="0.25">
      <c r="A127" s="241" t="s">
        <v>147</v>
      </c>
      <c r="B127" s="241" t="s">
        <v>70</v>
      </c>
      <c r="C127" s="242">
        <v>0</v>
      </c>
      <c r="D127" s="242">
        <v>0</v>
      </c>
      <c r="E127" s="242">
        <v>0</v>
      </c>
      <c r="F127" s="242">
        <v>0</v>
      </c>
      <c r="G127" s="242">
        <v>0</v>
      </c>
      <c r="H127" s="242">
        <v>0</v>
      </c>
      <c r="I127" s="242">
        <v>0</v>
      </c>
      <c r="J127" s="242">
        <v>0</v>
      </c>
      <c r="K127" s="242">
        <v>0</v>
      </c>
      <c r="L127" s="242">
        <v>0</v>
      </c>
      <c r="M127" s="242">
        <v>0</v>
      </c>
      <c r="N127" s="242">
        <v>0</v>
      </c>
      <c r="O127" s="242">
        <v>0</v>
      </c>
      <c r="P127" s="242">
        <v>0</v>
      </c>
      <c r="Q127" s="242">
        <v>0</v>
      </c>
      <c r="R127" s="242">
        <v>0</v>
      </c>
      <c r="S127" s="242">
        <v>0</v>
      </c>
      <c r="T127" s="242">
        <v>0</v>
      </c>
      <c r="U127" s="242">
        <v>0</v>
      </c>
      <c r="V127" s="242">
        <v>0</v>
      </c>
      <c r="W127" s="242">
        <v>0</v>
      </c>
      <c r="X127" s="242">
        <v>0</v>
      </c>
      <c r="Y127" s="242">
        <v>0</v>
      </c>
      <c r="Z127" s="242">
        <v>0</v>
      </c>
      <c r="AA127" s="243">
        <v>0</v>
      </c>
      <c r="AB127" s="243">
        <v>0</v>
      </c>
      <c r="AC127" s="243">
        <v>0</v>
      </c>
      <c r="AD127" s="243">
        <v>0</v>
      </c>
      <c r="AE127" s="314">
        <v>0</v>
      </c>
      <c r="AF127" s="245">
        <v>0</v>
      </c>
      <c r="AG127" s="244">
        <v>0</v>
      </c>
    </row>
    <row r="128" spans="1:33" x14ac:dyDescent="0.2">
      <c r="A128" s="313" t="s">
        <v>148</v>
      </c>
      <c r="B128" s="104"/>
      <c r="C128" s="219">
        <v>3.9999999999999999E-12</v>
      </c>
      <c r="D128" s="219">
        <v>-7980.9852904885602</v>
      </c>
      <c r="E128" s="219">
        <v>-7980.9852904885702</v>
      </c>
      <c r="F128" s="219">
        <v>-7980.9852904885702</v>
      </c>
      <c r="G128" s="219">
        <v>0</v>
      </c>
      <c r="H128" s="219">
        <v>0</v>
      </c>
      <c r="I128" s="219">
        <v>0</v>
      </c>
      <c r="J128" s="219">
        <v>0</v>
      </c>
      <c r="K128" s="219">
        <v>0</v>
      </c>
      <c r="L128" s="219">
        <v>0</v>
      </c>
      <c r="M128" s="219">
        <v>0</v>
      </c>
      <c r="N128" s="219">
        <v>0</v>
      </c>
      <c r="O128" s="219">
        <v>0</v>
      </c>
      <c r="P128" s="219">
        <v>0</v>
      </c>
      <c r="Q128" s="219">
        <v>0</v>
      </c>
      <c r="R128" s="219">
        <v>0</v>
      </c>
      <c r="S128" s="219">
        <v>0</v>
      </c>
      <c r="T128" s="219">
        <v>0</v>
      </c>
      <c r="U128" s="219">
        <v>0</v>
      </c>
      <c r="V128" s="219">
        <v>0</v>
      </c>
      <c r="W128" s="219">
        <v>0</v>
      </c>
      <c r="X128" s="219">
        <v>0</v>
      </c>
      <c r="Y128" s="219">
        <v>0</v>
      </c>
      <c r="Z128" s="219">
        <v>0</v>
      </c>
      <c r="AA128" s="219">
        <v>0</v>
      </c>
      <c r="AB128" s="219">
        <v>0</v>
      </c>
      <c r="AC128" s="219">
        <v>0</v>
      </c>
      <c r="AD128" s="219">
        <v>0</v>
      </c>
      <c r="AE128" s="306">
        <v>-23942.955871465696</v>
      </c>
      <c r="AF128" s="223">
        <v>-1197.1477935732839</v>
      </c>
      <c r="AG128" s="222">
        <v>-25140.10366503898</v>
      </c>
    </row>
    <row r="129" spans="1:33" x14ac:dyDescent="0.2">
      <c r="A129" s="104"/>
      <c r="B129" s="104"/>
      <c r="C129" s="219"/>
      <c r="D129" s="219"/>
      <c r="E129" s="219"/>
      <c r="F129" s="219"/>
      <c r="G129" s="219"/>
      <c r="H129" s="219"/>
      <c r="I129" s="219"/>
      <c r="J129" s="219"/>
      <c r="K129" s="219"/>
      <c r="L129" s="219"/>
      <c r="M129" s="219"/>
      <c r="N129" s="219"/>
      <c r="O129" s="219"/>
      <c r="P129" s="219"/>
      <c r="Q129" s="219"/>
      <c r="R129" s="219"/>
      <c r="S129" s="219"/>
      <c r="T129" s="219"/>
      <c r="U129" s="219"/>
      <c r="V129" s="219"/>
      <c r="W129" s="219"/>
      <c r="X129" s="219"/>
      <c r="Y129" s="219"/>
      <c r="Z129" s="219"/>
      <c r="AA129" s="219"/>
      <c r="AB129" s="219"/>
      <c r="AC129" s="219"/>
      <c r="AD129" s="219"/>
      <c r="AE129" s="306"/>
      <c r="AF129" s="223"/>
      <c r="AG129" s="222"/>
    </row>
    <row r="130" spans="1:33" x14ac:dyDescent="0.2">
      <c r="A130" s="313" t="s">
        <v>149</v>
      </c>
      <c r="B130" s="104" t="s">
        <v>72</v>
      </c>
      <c r="C130" s="219">
        <v>-3.9999999999999999E-12</v>
      </c>
      <c r="D130" s="219">
        <v>-10052.172959424999</v>
      </c>
      <c r="E130" s="219">
        <v>-10063.637059812399</v>
      </c>
      <c r="F130" s="219">
        <v>-10087.979019176701</v>
      </c>
      <c r="G130" s="219">
        <v>0</v>
      </c>
      <c r="H130" s="219">
        <v>0</v>
      </c>
      <c r="I130" s="219">
        <v>0</v>
      </c>
      <c r="J130" s="219">
        <v>0</v>
      </c>
      <c r="K130" s="219">
        <v>0</v>
      </c>
      <c r="L130" s="219">
        <v>0</v>
      </c>
      <c r="M130" s="219">
        <v>0</v>
      </c>
      <c r="N130" s="219">
        <v>0</v>
      </c>
      <c r="O130" s="219">
        <v>0</v>
      </c>
      <c r="P130" s="219">
        <v>0</v>
      </c>
      <c r="Q130" s="219">
        <v>0</v>
      </c>
      <c r="R130" s="219">
        <v>0</v>
      </c>
      <c r="S130" s="219">
        <v>0</v>
      </c>
      <c r="T130" s="219">
        <v>0</v>
      </c>
      <c r="U130" s="219">
        <v>0</v>
      </c>
      <c r="V130" s="219">
        <v>0</v>
      </c>
      <c r="W130" s="219">
        <v>0</v>
      </c>
      <c r="X130" s="219">
        <v>0</v>
      </c>
      <c r="Y130" s="219">
        <v>0</v>
      </c>
      <c r="Z130" s="219">
        <v>0</v>
      </c>
      <c r="AA130" s="219">
        <v>0</v>
      </c>
      <c r="AB130" s="219">
        <v>0</v>
      </c>
      <c r="AC130" s="219">
        <v>0</v>
      </c>
      <c r="AD130" s="219">
        <v>0</v>
      </c>
      <c r="AE130" s="306">
        <v>-30203.789038414106</v>
      </c>
      <c r="AF130" s="223">
        <v>1596.197058097712</v>
      </c>
      <c r="AG130" s="222">
        <v>-28607.591980316396</v>
      </c>
    </row>
    <row r="131" spans="1:33" ht="10.8" thickBot="1" x14ac:dyDescent="0.25">
      <c r="A131" s="241" t="s">
        <v>150</v>
      </c>
      <c r="B131" s="241" t="s">
        <v>74</v>
      </c>
      <c r="C131" s="242">
        <v>0</v>
      </c>
      <c r="D131" s="242">
        <v>2152.2573039669701</v>
      </c>
      <c r="E131" s="242">
        <v>1988.27645991555</v>
      </c>
      <c r="F131" s="242">
        <v>1916.3151004992601</v>
      </c>
      <c r="G131" s="242">
        <v>0</v>
      </c>
      <c r="H131" s="242"/>
      <c r="I131" s="242"/>
      <c r="J131" s="242"/>
      <c r="K131" s="242"/>
      <c r="L131" s="242"/>
      <c r="M131" s="242"/>
      <c r="N131" s="242"/>
      <c r="O131" s="242"/>
      <c r="P131" s="242"/>
      <c r="Q131" s="242"/>
      <c r="R131" s="242"/>
      <c r="S131" s="242"/>
      <c r="T131" s="242"/>
      <c r="U131" s="242"/>
      <c r="V131" s="242"/>
      <c r="W131" s="242"/>
      <c r="X131" s="242"/>
      <c r="Y131" s="242"/>
      <c r="Z131" s="242"/>
      <c r="AA131" s="243"/>
      <c r="AB131" s="243"/>
      <c r="AC131" s="243"/>
      <c r="AD131" s="243"/>
      <c r="AE131" s="314"/>
      <c r="AF131" s="245"/>
      <c r="AG131" s="244"/>
    </row>
    <row r="132" spans="1:33" x14ac:dyDescent="0.2">
      <c r="A132" s="313" t="s">
        <v>151</v>
      </c>
      <c r="B132" s="104"/>
      <c r="C132" s="219">
        <v>-3.9999999999999999E-12</v>
      </c>
      <c r="D132" s="219">
        <v>-7899.9156554580295</v>
      </c>
      <c r="E132" s="219">
        <v>-8075.3605998968496</v>
      </c>
      <c r="F132" s="219">
        <v>-8171.663918677441</v>
      </c>
      <c r="G132" s="219">
        <v>0</v>
      </c>
      <c r="H132" s="219">
        <v>0</v>
      </c>
      <c r="I132" s="219">
        <v>0</v>
      </c>
      <c r="J132" s="219">
        <v>0</v>
      </c>
      <c r="K132" s="219">
        <v>0</v>
      </c>
      <c r="L132" s="219">
        <v>0</v>
      </c>
      <c r="M132" s="219">
        <v>0</v>
      </c>
      <c r="N132" s="219">
        <v>0</v>
      </c>
      <c r="O132" s="219">
        <v>0</v>
      </c>
      <c r="P132" s="219">
        <v>0</v>
      </c>
      <c r="Q132" s="219">
        <v>0</v>
      </c>
      <c r="R132" s="219">
        <v>0</v>
      </c>
      <c r="S132" s="219">
        <v>0</v>
      </c>
      <c r="T132" s="219">
        <v>0</v>
      </c>
      <c r="U132" s="219">
        <v>0</v>
      </c>
      <c r="V132" s="219">
        <v>0</v>
      </c>
      <c r="W132" s="219">
        <v>0</v>
      </c>
      <c r="X132" s="219">
        <v>0</v>
      </c>
      <c r="Y132" s="219">
        <v>0</v>
      </c>
      <c r="Z132" s="219">
        <v>0</v>
      </c>
      <c r="AA132" s="219">
        <v>0</v>
      </c>
      <c r="AB132" s="219">
        <v>0</v>
      </c>
      <c r="AC132" s="219">
        <v>0</v>
      </c>
      <c r="AD132" s="219">
        <v>0</v>
      </c>
      <c r="AE132" s="306">
        <v>-24146.940174032323</v>
      </c>
      <c r="AF132" s="223">
        <v>1596.197058097712</v>
      </c>
      <c r="AG132" s="222">
        <v>-22550.743115934612</v>
      </c>
    </row>
    <row r="133" spans="1:33" x14ac:dyDescent="0.2">
      <c r="A133" s="104"/>
      <c r="B133" s="104"/>
      <c r="C133" s="219"/>
      <c r="D133" s="219"/>
      <c r="E133" s="219"/>
      <c r="F133" s="219"/>
      <c r="G133" s="219"/>
      <c r="H133" s="219"/>
      <c r="I133" s="219"/>
      <c r="J133" s="219"/>
      <c r="K133" s="219"/>
      <c r="L133" s="219"/>
      <c r="M133" s="219"/>
      <c r="N133" s="219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  <c r="Y133" s="219"/>
      <c r="Z133" s="219"/>
      <c r="AA133" s="219"/>
      <c r="AB133" s="219"/>
      <c r="AC133" s="219"/>
      <c r="AD133" s="219"/>
      <c r="AE133" s="306"/>
      <c r="AF133" s="223"/>
      <c r="AG133" s="222"/>
    </row>
    <row r="134" spans="1:33" x14ac:dyDescent="0.2">
      <c r="A134" s="313" t="s">
        <v>75</v>
      </c>
      <c r="B134" s="104" t="s">
        <v>75</v>
      </c>
      <c r="C134" s="219">
        <v>1.6E-11</v>
      </c>
      <c r="D134" s="219">
        <v>-16326.643102803127</v>
      </c>
      <c r="E134" s="219">
        <v>-16109.920584645966</v>
      </c>
      <c r="F134" s="219">
        <v>-15861.065128127104</v>
      </c>
      <c r="G134" s="219">
        <v>0</v>
      </c>
      <c r="H134" s="219">
        <v>0</v>
      </c>
      <c r="I134" s="219">
        <v>0</v>
      </c>
      <c r="J134" s="219">
        <v>0</v>
      </c>
      <c r="K134" s="219">
        <v>0</v>
      </c>
      <c r="L134" s="219">
        <v>0</v>
      </c>
      <c r="M134" s="219">
        <v>0</v>
      </c>
      <c r="N134" s="219">
        <v>0</v>
      </c>
      <c r="O134" s="219">
        <v>0</v>
      </c>
      <c r="P134" s="219">
        <v>0</v>
      </c>
      <c r="Q134" s="219">
        <v>0</v>
      </c>
      <c r="R134" s="219">
        <v>0</v>
      </c>
      <c r="S134" s="219">
        <v>0</v>
      </c>
      <c r="T134" s="219">
        <v>0</v>
      </c>
      <c r="U134" s="219">
        <v>0</v>
      </c>
      <c r="V134" s="219">
        <v>0</v>
      </c>
      <c r="W134" s="219">
        <v>0</v>
      </c>
      <c r="X134" s="219">
        <v>0</v>
      </c>
      <c r="Y134" s="219">
        <v>0</v>
      </c>
      <c r="Z134" s="219">
        <v>0</v>
      </c>
      <c r="AA134" s="219">
        <v>0</v>
      </c>
      <c r="AB134" s="219">
        <v>0</v>
      </c>
      <c r="AC134" s="219">
        <v>0</v>
      </c>
      <c r="AD134" s="219">
        <v>0</v>
      </c>
      <c r="AE134" s="306">
        <v>-48297.628815576179</v>
      </c>
      <c r="AF134" s="223">
        <v>2394.2955871465701</v>
      </c>
      <c r="AG134" s="222">
        <v>-45903.333228429612</v>
      </c>
    </row>
    <row r="135" spans="1:33" x14ac:dyDescent="0.2">
      <c r="A135" s="104"/>
      <c r="B135" s="104"/>
      <c r="C135" s="219"/>
      <c r="D135" s="219"/>
      <c r="E135" s="219"/>
      <c r="F135" s="219"/>
      <c r="G135" s="219"/>
      <c r="H135" s="219"/>
      <c r="I135" s="219"/>
      <c r="J135" s="219"/>
      <c r="K135" s="219"/>
      <c r="L135" s="219"/>
      <c r="M135" s="219"/>
      <c r="N135" s="219"/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  <c r="Y135" s="219"/>
      <c r="Z135" s="219"/>
      <c r="AA135" s="219"/>
      <c r="AB135" s="219"/>
      <c r="AC135" s="219"/>
      <c r="AD135" s="219"/>
      <c r="AE135" s="306"/>
      <c r="AF135" s="223"/>
      <c r="AG135" s="222"/>
    </row>
    <row r="136" spans="1:33" x14ac:dyDescent="0.2">
      <c r="A136" s="313" t="s">
        <v>76</v>
      </c>
      <c r="B136" s="104" t="s">
        <v>168</v>
      </c>
      <c r="C136" s="219">
        <v>0</v>
      </c>
      <c r="D136" s="219">
        <v>0</v>
      </c>
      <c r="E136" s="219">
        <v>0</v>
      </c>
      <c r="F136" s="219">
        <v>0</v>
      </c>
      <c r="G136" s="219">
        <v>0</v>
      </c>
      <c r="H136" s="219">
        <v>0</v>
      </c>
      <c r="I136" s="219">
        <v>0</v>
      </c>
      <c r="J136" s="219">
        <v>0</v>
      </c>
      <c r="K136" s="219">
        <v>0</v>
      </c>
      <c r="L136" s="219">
        <v>0</v>
      </c>
      <c r="M136" s="219">
        <v>0</v>
      </c>
      <c r="N136" s="219">
        <v>0</v>
      </c>
      <c r="O136" s="219">
        <v>0</v>
      </c>
      <c r="P136" s="219">
        <v>0</v>
      </c>
      <c r="Q136" s="219">
        <v>0</v>
      </c>
      <c r="R136" s="219">
        <v>0</v>
      </c>
      <c r="S136" s="219">
        <v>0</v>
      </c>
      <c r="T136" s="219">
        <v>0</v>
      </c>
      <c r="U136" s="219">
        <v>0</v>
      </c>
      <c r="V136" s="219">
        <v>0</v>
      </c>
      <c r="W136" s="219">
        <v>0</v>
      </c>
      <c r="X136" s="219">
        <v>0</v>
      </c>
      <c r="Y136" s="219">
        <v>0</v>
      </c>
      <c r="Z136" s="219">
        <v>0</v>
      </c>
      <c r="AA136" s="219">
        <v>0</v>
      </c>
      <c r="AB136" s="219">
        <v>0</v>
      </c>
      <c r="AC136" s="219">
        <v>0</v>
      </c>
      <c r="AD136" s="219">
        <v>0</v>
      </c>
      <c r="AE136" s="306">
        <v>0</v>
      </c>
      <c r="AF136" s="223">
        <v>0</v>
      </c>
      <c r="AG136" s="222">
        <v>0</v>
      </c>
    </row>
    <row r="137" spans="1:33" x14ac:dyDescent="0.2">
      <c r="A137" s="104"/>
      <c r="B137" s="104"/>
      <c r="C137" s="219"/>
      <c r="D137" s="219"/>
      <c r="E137" s="219"/>
      <c r="F137" s="219"/>
      <c r="G137" s="219"/>
      <c r="H137" s="219"/>
      <c r="I137" s="219"/>
      <c r="J137" s="219"/>
      <c r="K137" s="219"/>
      <c r="L137" s="219"/>
      <c r="M137" s="219"/>
      <c r="N137" s="219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  <c r="Y137" s="219"/>
      <c r="Z137" s="219"/>
      <c r="AA137" s="219"/>
      <c r="AB137" s="219"/>
      <c r="AC137" s="219"/>
      <c r="AD137" s="219"/>
      <c r="AE137" s="306"/>
      <c r="AF137" s="223"/>
      <c r="AG137" s="222"/>
    </row>
    <row r="138" spans="1:33" x14ac:dyDescent="0.2">
      <c r="A138" s="313" t="s">
        <v>169</v>
      </c>
      <c r="B138" s="104" t="s">
        <v>169</v>
      </c>
      <c r="C138" s="219">
        <v>0</v>
      </c>
      <c r="D138" s="219">
        <v>0</v>
      </c>
      <c r="E138" s="219">
        <v>0</v>
      </c>
      <c r="F138" s="219">
        <v>0</v>
      </c>
      <c r="G138" s="219">
        <v>0</v>
      </c>
      <c r="H138" s="219">
        <v>0</v>
      </c>
      <c r="I138" s="219">
        <v>0</v>
      </c>
      <c r="J138" s="219">
        <v>0</v>
      </c>
      <c r="K138" s="219">
        <v>0</v>
      </c>
      <c r="L138" s="219">
        <v>0</v>
      </c>
      <c r="M138" s="219">
        <v>0</v>
      </c>
      <c r="N138" s="219">
        <v>0</v>
      </c>
      <c r="O138" s="219">
        <v>0</v>
      </c>
      <c r="P138" s="219">
        <v>0</v>
      </c>
      <c r="Q138" s="219">
        <v>0</v>
      </c>
      <c r="R138" s="219">
        <v>0</v>
      </c>
      <c r="S138" s="219">
        <v>0</v>
      </c>
      <c r="T138" s="219">
        <v>0</v>
      </c>
      <c r="U138" s="219">
        <v>0</v>
      </c>
      <c r="V138" s="219">
        <v>0</v>
      </c>
      <c r="W138" s="219">
        <v>0</v>
      </c>
      <c r="X138" s="219"/>
      <c r="Y138" s="219"/>
      <c r="Z138" s="219"/>
      <c r="AA138" s="219"/>
      <c r="AB138" s="219"/>
      <c r="AC138" s="219"/>
      <c r="AD138" s="219"/>
      <c r="AE138" s="306">
        <v>0</v>
      </c>
      <c r="AF138" s="223">
        <v>0</v>
      </c>
      <c r="AG138" s="222">
        <v>0</v>
      </c>
    </row>
    <row r="139" spans="1:33" x14ac:dyDescent="0.2">
      <c r="A139" s="227" t="s">
        <v>81</v>
      </c>
      <c r="B139" s="227"/>
      <c r="C139" s="228">
        <v>-798.09852904879824</v>
      </c>
      <c r="D139" s="228">
        <v>-77904.099850891682</v>
      </c>
      <c r="E139" s="228">
        <v>-77861.479391480912</v>
      </c>
      <c r="F139" s="228">
        <v>-77670.346305223604</v>
      </c>
      <c r="G139" s="228">
        <v>0</v>
      </c>
      <c r="H139" s="228">
        <v>0</v>
      </c>
      <c r="I139" s="228">
        <v>0</v>
      </c>
      <c r="J139" s="228">
        <v>0</v>
      </c>
      <c r="K139" s="228">
        <v>0</v>
      </c>
      <c r="L139" s="228">
        <v>0</v>
      </c>
      <c r="M139" s="228">
        <v>0</v>
      </c>
      <c r="N139" s="228">
        <v>0</v>
      </c>
      <c r="O139" s="228">
        <v>0</v>
      </c>
      <c r="P139" s="228">
        <v>0</v>
      </c>
      <c r="Q139" s="228">
        <v>0</v>
      </c>
      <c r="R139" s="228">
        <v>0</v>
      </c>
      <c r="S139" s="228">
        <v>0</v>
      </c>
      <c r="T139" s="228">
        <v>0</v>
      </c>
      <c r="U139" s="228">
        <v>0</v>
      </c>
      <c r="V139" s="228">
        <v>0</v>
      </c>
      <c r="W139" s="228">
        <v>0</v>
      </c>
      <c r="X139" s="228">
        <v>0</v>
      </c>
      <c r="Y139" s="228">
        <v>0</v>
      </c>
      <c r="Z139" s="228">
        <v>0</v>
      </c>
      <c r="AA139" s="228">
        <v>0</v>
      </c>
      <c r="AB139" s="228">
        <v>0</v>
      </c>
      <c r="AC139" s="228">
        <v>0</v>
      </c>
      <c r="AD139" s="228">
        <v>0</v>
      </c>
      <c r="AE139" s="315">
        <v>-234234.024076645</v>
      </c>
      <c r="AF139" s="230">
        <v>7980.9852904885529</v>
      </c>
      <c r="AG139" s="229">
        <v>-226253.03878615642</v>
      </c>
    </row>
    <row r="140" spans="1:33" x14ac:dyDescent="0.2">
      <c r="A140" s="104"/>
      <c r="B140" s="104"/>
      <c r="C140" s="219"/>
      <c r="D140" s="219"/>
      <c r="E140" s="219"/>
      <c r="F140" s="219"/>
      <c r="G140" s="219"/>
      <c r="H140" s="219"/>
      <c r="I140" s="219"/>
      <c r="J140" s="219"/>
      <c r="K140" s="219"/>
      <c r="L140" s="219"/>
      <c r="M140" s="219"/>
      <c r="N140" s="219"/>
      <c r="O140" s="219"/>
      <c r="P140" s="219"/>
      <c r="Q140" s="219"/>
      <c r="R140" s="219"/>
      <c r="S140" s="219"/>
      <c r="T140" s="219"/>
      <c r="U140" s="219"/>
      <c r="V140" s="219"/>
      <c r="W140" s="219"/>
      <c r="X140" s="219"/>
      <c r="Y140" s="219"/>
      <c r="Z140" s="219"/>
      <c r="AA140" s="219"/>
      <c r="AB140" s="219"/>
      <c r="AC140" s="219"/>
      <c r="AD140" s="219"/>
      <c r="AE140" s="306"/>
      <c r="AF140" s="223"/>
      <c r="AG140" s="222"/>
    </row>
    <row r="141" spans="1:33" x14ac:dyDescent="0.2">
      <c r="A141" s="75" t="s">
        <v>153</v>
      </c>
      <c r="B141" s="247" t="s">
        <v>83</v>
      </c>
      <c r="C141" s="248">
        <v>-128.63353041944606</v>
      </c>
      <c r="D141" s="248">
        <v>3865.503477195406</v>
      </c>
      <c r="E141" s="248">
        <v>3865.3448951323171</v>
      </c>
      <c r="F141" s="248">
        <v>3865.1805116068663</v>
      </c>
      <c r="G141" s="248">
        <v>0</v>
      </c>
      <c r="H141" s="248">
        <v>0</v>
      </c>
      <c r="I141" s="248">
        <v>0</v>
      </c>
      <c r="J141" s="248">
        <v>0</v>
      </c>
      <c r="K141" s="248">
        <v>0</v>
      </c>
      <c r="L141" s="248">
        <v>0</v>
      </c>
      <c r="M141" s="248">
        <v>0</v>
      </c>
      <c r="N141" s="248">
        <v>0</v>
      </c>
      <c r="O141" s="248">
        <v>0</v>
      </c>
      <c r="P141" s="248">
        <v>0</v>
      </c>
      <c r="Q141" s="248">
        <v>0</v>
      </c>
      <c r="R141" s="248">
        <v>0</v>
      </c>
      <c r="S141" s="248">
        <v>0</v>
      </c>
      <c r="T141" s="248">
        <v>0</v>
      </c>
      <c r="U141" s="248">
        <v>0</v>
      </c>
      <c r="V141" s="248">
        <v>0</v>
      </c>
      <c r="W141" s="248">
        <v>0</v>
      </c>
      <c r="X141" s="248">
        <v>0</v>
      </c>
      <c r="Y141" s="248">
        <v>0</v>
      </c>
      <c r="Z141" s="248">
        <v>0</v>
      </c>
      <c r="AA141" s="248">
        <v>0</v>
      </c>
      <c r="AB141" s="248">
        <v>0</v>
      </c>
      <c r="AC141" s="248">
        <v>0</v>
      </c>
      <c r="AD141" s="248">
        <v>0</v>
      </c>
      <c r="AE141" s="316">
        <v>3736.8699467759598</v>
      </c>
      <c r="AF141" s="250">
        <v>1126.3564540466489</v>
      </c>
      <c r="AG141" s="249">
        <v>4863.2264008226084</v>
      </c>
    </row>
    <row r="142" spans="1:33" x14ac:dyDescent="0.2">
      <c r="A142" s="63" t="s">
        <v>154</v>
      </c>
      <c r="B142" s="247" t="s">
        <v>85</v>
      </c>
      <c r="C142" s="251">
        <v>0</v>
      </c>
      <c r="D142" s="242">
        <v>1074.6443174513699</v>
      </c>
      <c r="E142" s="242">
        <v>1078.80801024637</v>
      </c>
      <c r="F142" s="242">
        <v>-521.55384817322397</v>
      </c>
      <c r="G142" s="242">
        <v>0</v>
      </c>
      <c r="H142" s="242">
        <v>0</v>
      </c>
      <c r="I142" s="242">
        <v>0</v>
      </c>
      <c r="J142" s="242">
        <v>0</v>
      </c>
      <c r="K142" s="242">
        <v>0</v>
      </c>
      <c r="L142" s="242">
        <v>0</v>
      </c>
      <c r="M142" s="242">
        <v>0</v>
      </c>
      <c r="N142" s="242">
        <v>0</v>
      </c>
      <c r="O142" s="242">
        <v>0</v>
      </c>
      <c r="P142" s="233"/>
      <c r="Q142" s="233"/>
      <c r="R142" s="233"/>
      <c r="S142" s="233"/>
      <c r="T142" s="233"/>
      <c r="U142" s="233"/>
      <c r="V142" s="233"/>
      <c r="W142" s="233"/>
      <c r="X142" s="233"/>
      <c r="Y142" s="233"/>
      <c r="Z142" s="233"/>
      <c r="AA142" s="248"/>
      <c r="AB142" s="248"/>
      <c r="AC142" s="248"/>
      <c r="AD142" s="248"/>
      <c r="AE142" s="317">
        <v>1074.6443174513699</v>
      </c>
      <c r="AF142" s="252">
        <v>0</v>
      </c>
      <c r="AG142" s="253">
        <v>1074.6443174513699</v>
      </c>
    </row>
    <row r="143" spans="1:33" x14ac:dyDescent="0.2">
      <c r="A143" s="43"/>
      <c r="B143" s="247"/>
      <c r="C143" s="210"/>
      <c r="D143" s="219"/>
      <c r="E143" s="219"/>
      <c r="F143" s="219"/>
      <c r="G143" s="219"/>
      <c r="H143" s="219"/>
      <c r="I143" s="219"/>
      <c r="J143" s="219"/>
      <c r="K143" s="219"/>
      <c r="L143" s="219"/>
      <c r="M143" s="219"/>
      <c r="N143" s="219"/>
      <c r="O143" s="219"/>
      <c r="P143" s="233"/>
      <c r="Q143" s="233"/>
      <c r="R143" s="233"/>
      <c r="S143" s="233"/>
      <c r="T143" s="233"/>
      <c r="U143" s="233"/>
      <c r="V143" s="233"/>
      <c r="W143" s="233"/>
      <c r="X143" s="233"/>
      <c r="Y143" s="233"/>
      <c r="Z143" s="233"/>
      <c r="AA143" s="248"/>
      <c r="AB143" s="248"/>
      <c r="AC143" s="248"/>
      <c r="AD143" s="248"/>
      <c r="AE143" s="316"/>
      <c r="AF143" s="250"/>
      <c r="AG143" s="249"/>
    </row>
    <row r="144" spans="1:33" x14ac:dyDescent="0.2">
      <c r="A144" s="57" t="s">
        <v>155</v>
      </c>
      <c r="B144" s="232"/>
      <c r="C144" s="248">
        <v>-128.63353041944606</v>
      </c>
      <c r="D144" s="248">
        <v>4940.1477946467758</v>
      </c>
      <c r="E144" s="248">
        <v>4944.1529053786871</v>
      </c>
      <c r="F144" s="248">
        <v>3343.6266634336425</v>
      </c>
      <c r="G144" s="248">
        <v>0</v>
      </c>
      <c r="H144" s="248">
        <v>0</v>
      </c>
      <c r="I144" s="248">
        <v>0</v>
      </c>
      <c r="J144" s="248">
        <v>0</v>
      </c>
      <c r="K144" s="248">
        <v>0</v>
      </c>
      <c r="L144" s="248">
        <v>0</v>
      </c>
      <c r="M144" s="248">
        <v>0</v>
      </c>
      <c r="N144" s="248">
        <v>0</v>
      </c>
      <c r="O144" s="248">
        <v>0</v>
      </c>
      <c r="P144" s="248">
        <v>0</v>
      </c>
      <c r="Q144" s="248">
        <v>0</v>
      </c>
      <c r="R144" s="248">
        <v>0</v>
      </c>
      <c r="S144" s="248">
        <v>0</v>
      </c>
      <c r="T144" s="248">
        <v>0</v>
      </c>
      <c r="U144" s="248">
        <v>0</v>
      </c>
      <c r="V144" s="248">
        <v>0</v>
      </c>
      <c r="W144" s="248">
        <v>0</v>
      </c>
      <c r="X144" s="248">
        <v>0</v>
      </c>
      <c r="Y144" s="248">
        <v>0</v>
      </c>
      <c r="Z144" s="248">
        <v>0</v>
      </c>
      <c r="AA144" s="248">
        <v>0</v>
      </c>
      <c r="AB144" s="248">
        <v>0</v>
      </c>
      <c r="AC144" s="248">
        <v>0</v>
      </c>
      <c r="AD144" s="248">
        <v>0</v>
      </c>
      <c r="AE144" s="306">
        <v>13099.293833039659</v>
      </c>
      <c r="AF144" s="250">
        <v>1126.3564540466489</v>
      </c>
      <c r="AG144" s="249">
        <v>14225.650287086308</v>
      </c>
    </row>
    <row r="145" spans="1:33" ht="10.8" thickBot="1" x14ac:dyDescent="0.25">
      <c r="A145" s="302"/>
      <c r="B145" s="302"/>
      <c r="C145" s="318"/>
      <c r="D145" s="243"/>
      <c r="E145" s="243"/>
      <c r="F145" s="243"/>
      <c r="G145" s="243"/>
      <c r="H145" s="243"/>
      <c r="I145" s="243"/>
      <c r="J145" s="243"/>
      <c r="K145" s="243"/>
      <c r="L145" s="243"/>
      <c r="M145" s="243"/>
      <c r="N145" s="243"/>
      <c r="O145" s="243"/>
      <c r="P145" s="243"/>
      <c r="Q145" s="243"/>
      <c r="R145" s="243"/>
      <c r="S145" s="243"/>
      <c r="T145" s="318"/>
      <c r="U145" s="318"/>
      <c r="V145" s="318"/>
      <c r="W145" s="318"/>
      <c r="X145" s="318"/>
      <c r="Y145" s="318"/>
      <c r="Z145" s="318"/>
      <c r="AA145" s="318"/>
      <c r="AB145" s="318"/>
      <c r="AC145" s="318"/>
      <c r="AD145" s="318"/>
      <c r="AE145" s="319"/>
      <c r="AF145" s="320"/>
      <c r="AG145" s="321"/>
    </row>
    <row r="146" spans="1:33" ht="10.8" thickBot="1" x14ac:dyDescent="0.25">
      <c r="A146" s="255" t="s">
        <v>95</v>
      </c>
      <c r="B146" s="322"/>
      <c r="C146" s="256">
        <v>-11981.592151805185</v>
      </c>
      <c r="D146" s="257">
        <v>-84645.460821374596</v>
      </c>
      <c r="E146" s="257">
        <v>-90220.911961025064</v>
      </c>
      <c r="F146" s="257">
        <v>-90116.814153126485</v>
      </c>
      <c r="G146" s="257">
        <v>0</v>
      </c>
      <c r="H146" s="257">
        <v>0</v>
      </c>
      <c r="I146" s="257">
        <v>0</v>
      </c>
      <c r="J146" s="257">
        <v>0</v>
      </c>
      <c r="K146" s="257">
        <v>0</v>
      </c>
      <c r="L146" s="257">
        <v>0</v>
      </c>
      <c r="M146" s="257">
        <v>0</v>
      </c>
      <c r="N146" s="257">
        <v>0</v>
      </c>
      <c r="O146" s="257">
        <v>0</v>
      </c>
      <c r="P146" s="257">
        <v>0</v>
      </c>
      <c r="Q146" s="257">
        <v>0</v>
      </c>
      <c r="R146" s="257">
        <v>0</v>
      </c>
      <c r="S146" s="323">
        <v>0</v>
      </c>
      <c r="T146" s="257">
        <v>0</v>
      </c>
      <c r="U146" s="259">
        <v>0</v>
      </c>
      <c r="V146" s="260">
        <v>0</v>
      </c>
      <c r="W146" s="260">
        <v>0</v>
      </c>
      <c r="X146" s="260">
        <v>0</v>
      </c>
      <c r="Y146" s="260">
        <v>0</v>
      </c>
      <c r="Z146" s="260">
        <v>0</v>
      </c>
      <c r="AA146" s="260">
        <v>0</v>
      </c>
      <c r="AB146" s="260">
        <v>0</v>
      </c>
      <c r="AC146" s="260">
        <v>0</v>
      </c>
      <c r="AD146" s="260">
        <v>0</v>
      </c>
      <c r="AE146" s="324">
        <v>-275332.88060780684</v>
      </c>
      <c r="AF146" s="262">
        <v>15768.777232286886</v>
      </c>
      <c r="AG146" s="263">
        <v>-259564.10337551992</v>
      </c>
    </row>
    <row r="147" spans="1:33" ht="10.8" thickBot="1" x14ac:dyDescent="0.25">
      <c r="C147" s="202"/>
      <c r="D147" s="224"/>
      <c r="E147" s="224"/>
      <c r="F147" s="224"/>
      <c r="G147" s="224"/>
      <c r="H147" s="224"/>
      <c r="I147" s="224"/>
      <c r="J147" s="224"/>
      <c r="K147" s="224"/>
      <c r="L147" s="224"/>
      <c r="M147" s="224"/>
      <c r="N147" s="224"/>
      <c r="O147" s="224"/>
      <c r="P147" s="224"/>
      <c r="Q147" s="224"/>
      <c r="R147" s="224"/>
      <c r="S147" s="224"/>
      <c r="T147" s="202"/>
      <c r="U147" s="202"/>
      <c r="V147" s="202"/>
      <c r="W147" s="202"/>
      <c r="X147" s="202"/>
      <c r="Y147" s="202"/>
      <c r="Z147" s="202"/>
      <c r="AA147" s="202"/>
      <c r="AB147" s="202"/>
      <c r="AC147" s="202"/>
      <c r="AD147" s="202"/>
      <c r="AE147" s="202"/>
      <c r="AF147" s="202"/>
      <c r="AG147" s="202"/>
    </row>
    <row r="148" spans="1:33" ht="10.8" thickBot="1" x14ac:dyDescent="0.25">
      <c r="A148" s="144" t="s">
        <v>96</v>
      </c>
      <c r="B148" s="92"/>
      <c r="C148" s="264">
        <v>37131</v>
      </c>
      <c r="D148" s="265">
        <v>37132</v>
      </c>
      <c r="E148" s="265">
        <v>37133</v>
      </c>
      <c r="F148" s="265">
        <v>37134</v>
      </c>
      <c r="G148" s="265">
        <v>37138</v>
      </c>
      <c r="H148" s="265">
        <v>37139</v>
      </c>
      <c r="I148" s="265">
        <v>37140</v>
      </c>
      <c r="J148" s="265">
        <v>37141</v>
      </c>
      <c r="K148" s="265">
        <v>37144</v>
      </c>
      <c r="L148" s="266">
        <v>37145</v>
      </c>
      <c r="M148" s="266">
        <v>37146</v>
      </c>
      <c r="N148" s="267">
        <v>37147</v>
      </c>
      <c r="O148" s="266">
        <v>37148</v>
      </c>
      <c r="P148" s="266">
        <v>37151</v>
      </c>
      <c r="Q148" s="266">
        <v>37152</v>
      </c>
      <c r="R148" s="266">
        <v>37153</v>
      </c>
      <c r="S148" s="266">
        <v>37154</v>
      </c>
      <c r="T148" s="269">
        <v>37155</v>
      </c>
      <c r="U148" s="269">
        <v>0</v>
      </c>
      <c r="V148" s="269">
        <v>37159</v>
      </c>
      <c r="W148" s="269">
        <v>37160</v>
      </c>
      <c r="X148" s="269">
        <v>37161</v>
      </c>
      <c r="Y148" s="269">
        <v>37162</v>
      </c>
      <c r="Z148" s="269">
        <v>37165</v>
      </c>
      <c r="AA148" s="269">
        <v>37166</v>
      </c>
      <c r="AB148" s="269">
        <v>37167</v>
      </c>
      <c r="AC148" s="265">
        <v>37168</v>
      </c>
      <c r="AD148" s="265">
        <v>37169</v>
      </c>
      <c r="AE148" s="270" t="s">
        <v>97</v>
      </c>
      <c r="AF148" s="202"/>
      <c r="AG148" s="202"/>
    </row>
    <row r="149" spans="1:33" x14ac:dyDescent="0.2">
      <c r="A149" s="46" t="s">
        <v>159</v>
      </c>
      <c r="B149" s="44" t="s">
        <v>99</v>
      </c>
      <c r="C149" s="219">
        <v>0</v>
      </c>
      <c r="D149" s="219">
        <v>-3.6259079890416275</v>
      </c>
      <c r="E149" s="219">
        <v>-3.3508703741015116</v>
      </c>
      <c r="F149" s="219">
        <v>-1.9746544440274374</v>
      </c>
      <c r="G149" s="219">
        <v>0</v>
      </c>
      <c r="H149" s="219">
        <v>0</v>
      </c>
      <c r="I149" s="219">
        <v>0</v>
      </c>
      <c r="J149" s="219">
        <v>0</v>
      </c>
      <c r="K149" s="219">
        <v>0</v>
      </c>
      <c r="L149" s="219">
        <v>0</v>
      </c>
      <c r="M149" s="219">
        <v>0</v>
      </c>
      <c r="N149" s="219">
        <v>0</v>
      </c>
      <c r="O149" s="224">
        <v>0</v>
      </c>
      <c r="P149" s="224">
        <v>0</v>
      </c>
      <c r="Q149" s="224">
        <v>0</v>
      </c>
      <c r="R149" s="224">
        <v>0</v>
      </c>
      <c r="S149" s="224">
        <v>0</v>
      </c>
      <c r="T149" s="224">
        <v>0</v>
      </c>
      <c r="U149" s="224">
        <v>0</v>
      </c>
      <c r="V149" s="224">
        <v>0</v>
      </c>
      <c r="W149" s="224">
        <v>0</v>
      </c>
      <c r="X149" s="224">
        <v>0</v>
      </c>
      <c r="Y149" s="224">
        <v>0</v>
      </c>
      <c r="Z149" s="224">
        <v>0</v>
      </c>
      <c r="AA149" s="224">
        <v>0</v>
      </c>
      <c r="AB149" s="224">
        <v>0</v>
      </c>
      <c r="AC149" s="224">
        <v>0</v>
      </c>
      <c r="AD149" s="224">
        <v>0</v>
      </c>
      <c r="AE149" s="222">
        <v>-8.9514328071705762</v>
      </c>
      <c r="AF149" s="224"/>
      <c r="AG149" s="224"/>
    </row>
    <row r="150" spans="1:33" ht="10.8" thickBot="1" x14ac:dyDescent="0.25">
      <c r="A150" s="46" t="s">
        <v>112</v>
      </c>
      <c r="B150" s="44" t="s">
        <v>113</v>
      </c>
      <c r="C150" s="219">
        <v>0</v>
      </c>
      <c r="D150" s="219">
        <v>0</v>
      </c>
      <c r="E150" s="219">
        <v>0</v>
      </c>
      <c r="F150" s="219">
        <v>0</v>
      </c>
      <c r="G150" s="219">
        <v>0</v>
      </c>
      <c r="H150" s="219">
        <v>0</v>
      </c>
      <c r="I150" s="219">
        <v>0</v>
      </c>
      <c r="J150" s="219">
        <v>0</v>
      </c>
      <c r="K150" s="219">
        <v>0</v>
      </c>
      <c r="L150" s="219">
        <v>0</v>
      </c>
      <c r="M150" s="219">
        <v>0</v>
      </c>
      <c r="N150" s="219">
        <v>0</v>
      </c>
      <c r="O150" s="224">
        <v>0</v>
      </c>
      <c r="P150" s="224">
        <v>0</v>
      </c>
      <c r="Q150" s="224">
        <v>0</v>
      </c>
      <c r="R150" s="224">
        <v>0</v>
      </c>
      <c r="S150" s="224">
        <v>0</v>
      </c>
      <c r="T150" s="224">
        <v>0</v>
      </c>
      <c r="U150" s="224">
        <v>0</v>
      </c>
      <c r="V150" s="224">
        <v>0</v>
      </c>
      <c r="W150" s="224">
        <v>0</v>
      </c>
      <c r="X150" s="224">
        <v>-5.3994381400000027</v>
      </c>
      <c r="Y150" s="224">
        <v>0</v>
      </c>
      <c r="Z150" s="224">
        <v>0</v>
      </c>
      <c r="AA150" s="224">
        <v>0</v>
      </c>
      <c r="AB150" s="224">
        <v>0</v>
      </c>
      <c r="AC150" s="224">
        <v>0</v>
      </c>
      <c r="AD150" s="224">
        <v>0</v>
      </c>
      <c r="AE150" s="222">
        <v>-5.3994381400000027</v>
      </c>
      <c r="AF150" s="224"/>
      <c r="AG150" s="224"/>
    </row>
    <row r="151" spans="1:33" ht="10.8" thickBot="1" x14ac:dyDescent="0.25">
      <c r="A151" s="272" t="s">
        <v>115</v>
      </c>
      <c r="B151" s="273"/>
      <c r="C151" s="324">
        <v>0</v>
      </c>
      <c r="D151" s="275">
        <v>-3.6259079890416275</v>
      </c>
      <c r="E151" s="275">
        <v>-3.3508703741015116</v>
      </c>
      <c r="F151" s="275">
        <v>-1.9746544440274374</v>
      </c>
      <c r="G151" s="275">
        <v>0</v>
      </c>
      <c r="H151" s="275">
        <v>0</v>
      </c>
      <c r="I151" s="275">
        <v>0</v>
      </c>
      <c r="J151" s="275">
        <v>0</v>
      </c>
      <c r="K151" s="275">
        <v>0</v>
      </c>
      <c r="L151" s="275">
        <v>0</v>
      </c>
      <c r="M151" s="275">
        <v>0</v>
      </c>
      <c r="N151" s="275">
        <v>0</v>
      </c>
      <c r="O151" s="275">
        <v>0</v>
      </c>
      <c r="P151" s="275">
        <v>0</v>
      </c>
      <c r="Q151" s="275">
        <v>0</v>
      </c>
      <c r="R151" s="275">
        <v>0</v>
      </c>
      <c r="S151" s="275">
        <v>0</v>
      </c>
      <c r="T151" s="260">
        <v>0</v>
      </c>
      <c r="U151" s="260">
        <v>0</v>
      </c>
      <c r="V151" s="260">
        <v>0</v>
      </c>
      <c r="W151" s="260">
        <v>0</v>
      </c>
      <c r="X151" s="260">
        <v>0</v>
      </c>
      <c r="Y151" s="260">
        <v>0</v>
      </c>
      <c r="Z151" s="260">
        <v>0</v>
      </c>
      <c r="AA151" s="260">
        <v>0</v>
      </c>
      <c r="AB151" s="260">
        <v>0</v>
      </c>
      <c r="AC151" s="260">
        <v>0</v>
      </c>
      <c r="AD151" s="260">
        <v>0</v>
      </c>
      <c r="AE151" s="263">
        <v>-8.9514328071705762</v>
      </c>
      <c r="AF151" s="202"/>
      <c r="AG151" s="202"/>
    </row>
    <row r="152" spans="1:33" ht="10.8" thickBot="1" x14ac:dyDescent="0.25">
      <c r="C152" s="202"/>
      <c r="D152" s="224"/>
      <c r="E152" s="224"/>
      <c r="F152" s="224"/>
      <c r="G152" s="224"/>
      <c r="H152" s="224"/>
      <c r="I152" s="224"/>
      <c r="J152" s="224"/>
      <c r="K152" s="224"/>
      <c r="L152" s="224"/>
      <c r="M152" s="224"/>
      <c r="N152" s="219"/>
      <c r="O152" s="224"/>
      <c r="P152" s="224"/>
      <c r="Q152" s="224"/>
      <c r="R152" s="224"/>
      <c r="S152" s="224"/>
      <c r="T152" s="202">
        <v>0</v>
      </c>
      <c r="U152" s="202"/>
      <c r="V152" s="202"/>
      <c r="W152" s="202"/>
      <c r="X152" s="202"/>
      <c r="Y152" s="202"/>
      <c r="Z152" s="202"/>
      <c r="AA152" s="202"/>
      <c r="AB152" s="202"/>
      <c r="AC152" s="202"/>
      <c r="AD152" s="202"/>
      <c r="AE152" s="202"/>
      <c r="AF152" s="202"/>
      <c r="AG152" s="202"/>
    </row>
    <row r="153" spans="1:33" ht="10.8" thickBot="1" x14ac:dyDescent="0.25">
      <c r="A153" s="144" t="s">
        <v>116</v>
      </c>
      <c r="B153" s="92"/>
      <c r="C153" s="325">
        <v>37131</v>
      </c>
      <c r="D153" s="265">
        <v>37132</v>
      </c>
      <c r="E153" s="265">
        <v>37133</v>
      </c>
      <c r="F153" s="265">
        <v>37134</v>
      </c>
      <c r="G153" s="265">
        <v>37138</v>
      </c>
      <c r="H153" s="265">
        <v>37139</v>
      </c>
      <c r="I153" s="265">
        <v>37140</v>
      </c>
      <c r="J153" s="265">
        <v>37141</v>
      </c>
      <c r="K153" s="265">
        <v>37144</v>
      </c>
      <c r="L153" s="266">
        <v>37145</v>
      </c>
      <c r="M153" s="266">
        <v>37146</v>
      </c>
      <c r="N153" s="266">
        <v>37147</v>
      </c>
      <c r="O153" s="266">
        <v>37148</v>
      </c>
      <c r="P153" s="266">
        <v>37151</v>
      </c>
      <c r="Q153" s="266">
        <v>37152</v>
      </c>
      <c r="R153" s="266">
        <v>37153</v>
      </c>
      <c r="S153" s="326">
        <v>37154</v>
      </c>
      <c r="T153" s="269">
        <v>37155</v>
      </c>
      <c r="U153" s="269">
        <v>37158</v>
      </c>
      <c r="V153" s="280">
        <v>37159</v>
      </c>
      <c r="W153" s="269">
        <v>37160</v>
      </c>
      <c r="X153" s="269">
        <v>37161</v>
      </c>
      <c r="Y153" s="269">
        <v>37162</v>
      </c>
      <c r="Z153" s="269">
        <v>37165</v>
      </c>
      <c r="AA153" s="269">
        <v>37166</v>
      </c>
      <c r="AB153" s="269">
        <v>37167</v>
      </c>
      <c r="AC153" s="265">
        <v>37168</v>
      </c>
      <c r="AD153" s="265">
        <v>37169</v>
      </c>
      <c r="AE153" s="270" t="s">
        <v>97</v>
      </c>
      <c r="AF153" s="202"/>
      <c r="AG153" s="202"/>
    </row>
    <row r="154" spans="1:33" x14ac:dyDescent="0.2">
      <c r="A154" s="46" t="s">
        <v>159</v>
      </c>
      <c r="B154" s="44" t="s">
        <v>99</v>
      </c>
      <c r="C154" s="306">
        <v>0</v>
      </c>
      <c r="D154" s="219">
        <v>-36259.079890416273</v>
      </c>
      <c r="E154" s="219">
        <v>-33508.703741015117</v>
      </c>
      <c r="F154" s="219">
        <v>-19746.544440274374</v>
      </c>
      <c r="G154" s="219">
        <v>0</v>
      </c>
      <c r="H154" s="219">
        <v>0</v>
      </c>
      <c r="I154" s="219">
        <v>0</v>
      </c>
      <c r="J154" s="219">
        <v>0</v>
      </c>
      <c r="K154" s="219">
        <v>0</v>
      </c>
      <c r="L154" s="219">
        <v>0</v>
      </c>
      <c r="M154" s="219">
        <v>0</v>
      </c>
      <c r="N154" s="219">
        <v>0</v>
      </c>
      <c r="O154" s="219">
        <v>0</v>
      </c>
      <c r="P154" s="219">
        <v>0</v>
      </c>
      <c r="Q154" s="219">
        <v>0</v>
      </c>
      <c r="R154" s="219">
        <v>0</v>
      </c>
      <c r="S154" s="271">
        <v>0</v>
      </c>
      <c r="T154" s="219">
        <v>0</v>
      </c>
      <c r="U154" s="219">
        <v>0</v>
      </c>
      <c r="V154" s="223">
        <v>0</v>
      </c>
      <c r="W154" s="219">
        <v>0</v>
      </c>
      <c r="X154" s="219">
        <v>0</v>
      </c>
      <c r="Y154" s="219">
        <v>0</v>
      </c>
      <c r="Z154" s="219">
        <v>0</v>
      </c>
      <c r="AA154" s="219">
        <v>0</v>
      </c>
      <c r="AB154" s="219">
        <v>0</v>
      </c>
      <c r="AC154" s="219">
        <v>0</v>
      </c>
      <c r="AD154" s="219">
        <v>0</v>
      </c>
      <c r="AE154" s="222">
        <v>-89514.328071705764</v>
      </c>
      <c r="AF154" s="224"/>
      <c r="AG154" s="224"/>
    </row>
    <row r="155" spans="1:33" ht="10.8" thickBot="1" x14ac:dyDescent="0.25">
      <c r="A155" s="46" t="s">
        <v>112</v>
      </c>
      <c r="B155" s="44" t="s">
        <v>113</v>
      </c>
      <c r="C155" s="306">
        <v>0</v>
      </c>
      <c r="D155" s="219">
        <v>0</v>
      </c>
      <c r="E155" s="219">
        <v>0</v>
      </c>
      <c r="F155" s="219">
        <v>0</v>
      </c>
      <c r="G155" s="219">
        <v>0</v>
      </c>
      <c r="H155" s="219">
        <v>0</v>
      </c>
      <c r="I155" s="219">
        <v>0</v>
      </c>
      <c r="J155" s="219">
        <v>0</v>
      </c>
      <c r="K155" s="219">
        <v>0</v>
      </c>
      <c r="L155" s="219">
        <v>0</v>
      </c>
      <c r="M155" s="219">
        <v>0</v>
      </c>
      <c r="N155" s="219">
        <v>0</v>
      </c>
      <c r="O155" s="219">
        <v>0</v>
      </c>
      <c r="P155" s="219">
        <v>0</v>
      </c>
      <c r="Q155" s="219">
        <v>0</v>
      </c>
      <c r="R155" s="219">
        <v>0</v>
      </c>
      <c r="S155" s="271">
        <v>0</v>
      </c>
      <c r="T155" s="219">
        <v>0</v>
      </c>
      <c r="U155" s="219">
        <v>0</v>
      </c>
      <c r="V155" s="223">
        <v>0</v>
      </c>
      <c r="W155" s="219">
        <v>0</v>
      </c>
      <c r="X155" s="219">
        <v>0</v>
      </c>
      <c r="Y155" s="219">
        <v>0</v>
      </c>
      <c r="Z155" s="219">
        <v>0</v>
      </c>
      <c r="AA155" s="219">
        <v>0</v>
      </c>
      <c r="AB155" s="219">
        <v>0</v>
      </c>
      <c r="AC155" s="219">
        <v>0</v>
      </c>
      <c r="AD155" s="219">
        <v>0</v>
      </c>
      <c r="AE155" s="222">
        <v>0</v>
      </c>
      <c r="AF155" s="224"/>
      <c r="AG155" s="224"/>
    </row>
    <row r="156" spans="1:33" ht="10.8" thickBot="1" x14ac:dyDescent="0.25">
      <c r="A156" s="272" t="s">
        <v>115</v>
      </c>
      <c r="B156" s="273"/>
      <c r="C156" s="291">
        <v>0</v>
      </c>
      <c r="D156" s="283">
        <v>-36259.079890416273</v>
      </c>
      <c r="E156" s="283">
        <v>-33508.703741015117</v>
      </c>
      <c r="F156" s="283">
        <v>-19746.544440274374</v>
      </c>
      <c r="G156" s="283">
        <v>0</v>
      </c>
      <c r="H156" s="283">
        <v>0</v>
      </c>
      <c r="I156" s="283">
        <v>0</v>
      </c>
      <c r="J156" s="283">
        <v>0</v>
      </c>
      <c r="K156" s="283">
        <v>0</v>
      </c>
      <c r="L156" s="283">
        <v>0</v>
      </c>
      <c r="M156" s="283">
        <v>0</v>
      </c>
      <c r="N156" s="283">
        <v>0</v>
      </c>
      <c r="O156" s="283">
        <v>0</v>
      </c>
      <c r="P156" s="283">
        <v>0</v>
      </c>
      <c r="Q156" s="283">
        <v>0</v>
      </c>
      <c r="R156" s="283">
        <v>0</v>
      </c>
      <c r="S156" s="292">
        <v>0</v>
      </c>
      <c r="T156" s="285">
        <v>0</v>
      </c>
      <c r="U156" s="285">
        <v>0</v>
      </c>
      <c r="V156" s="286">
        <v>0</v>
      </c>
      <c r="W156" s="260">
        <v>0</v>
      </c>
      <c r="X156" s="260">
        <v>0</v>
      </c>
      <c r="Y156" s="260">
        <v>0</v>
      </c>
      <c r="Z156" s="260">
        <v>0</v>
      </c>
      <c r="AA156" s="260">
        <v>0</v>
      </c>
      <c r="AB156" s="260">
        <v>0</v>
      </c>
      <c r="AC156" s="260">
        <v>0</v>
      </c>
      <c r="AD156" s="260">
        <v>0</v>
      </c>
      <c r="AE156" s="263">
        <v>-89514.328071705764</v>
      </c>
      <c r="AF156" s="202"/>
      <c r="AG156" s="202"/>
    </row>
    <row r="157" spans="1:33" ht="10.8" thickBot="1" x14ac:dyDescent="0.25">
      <c r="C157" s="202"/>
      <c r="D157" s="224"/>
      <c r="E157" s="224"/>
      <c r="F157" s="224"/>
      <c r="G157" s="224"/>
      <c r="H157" s="224"/>
      <c r="I157" s="224"/>
      <c r="J157" s="224"/>
      <c r="K157" s="224"/>
      <c r="L157" s="224"/>
      <c r="M157" s="224"/>
      <c r="N157" s="224"/>
      <c r="O157" s="224"/>
      <c r="P157" s="224"/>
      <c r="Q157" s="224"/>
      <c r="R157" s="224"/>
      <c r="S157" s="271"/>
      <c r="T157" s="202"/>
      <c r="U157" s="202"/>
      <c r="V157" s="202"/>
      <c r="W157" s="202"/>
      <c r="X157" s="202"/>
      <c r="Y157" s="202"/>
      <c r="Z157" s="202"/>
      <c r="AA157" s="202"/>
      <c r="AB157" s="202"/>
      <c r="AC157" s="202"/>
      <c r="AD157" s="202"/>
      <c r="AE157" s="202"/>
      <c r="AF157" s="202"/>
      <c r="AG157" s="202"/>
    </row>
    <row r="158" spans="1:33" ht="10.8" thickBot="1" x14ac:dyDescent="0.25">
      <c r="A158" s="144" t="s">
        <v>170</v>
      </c>
      <c r="B158" s="92"/>
      <c r="C158" s="325">
        <v>37131</v>
      </c>
      <c r="D158" s="265">
        <v>37132</v>
      </c>
      <c r="E158" s="265">
        <v>37133</v>
      </c>
      <c r="F158" s="265">
        <v>37134</v>
      </c>
      <c r="G158" s="265">
        <v>37138</v>
      </c>
      <c r="H158" s="265">
        <v>37139</v>
      </c>
      <c r="I158" s="265">
        <v>37140</v>
      </c>
      <c r="J158" s="265">
        <v>37141</v>
      </c>
      <c r="K158" s="265">
        <v>37144</v>
      </c>
      <c r="L158" s="265">
        <v>37145</v>
      </c>
      <c r="M158" s="265">
        <v>37146</v>
      </c>
      <c r="N158" s="265">
        <v>37147</v>
      </c>
      <c r="O158" s="265">
        <v>37148</v>
      </c>
      <c r="P158" s="265">
        <v>37151</v>
      </c>
      <c r="Q158" s="265">
        <v>37152</v>
      </c>
      <c r="R158" s="265">
        <v>37153</v>
      </c>
      <c r="S158" s="327">
        <v>37154</v>
      </c>
      <c r="T158" s="264">
        <v>37155</v>
      </c>
      <c r="U158" s="264">
        <v>37158</v>
      </c>
      <c r="V158" s="288">
        <v>37159</v>
      </c>
      <c r="W158" s="264">
        <v>37160</v>
      </c>
      <c r="X158" s="264">
        <v>37161</v>
      </c>
      <c r="Y158" s="264">
        <v>37162</v>
      </c>
      <c r="Z158" s="264">
        <v>37165</v>
      </c>
      <c r="AA158" s="264">
        <v>37166</v>
      </c>
      <c r="AB158" s="264">
        <v>37167</v>
      </c>
      <c r="AC158" s="265">
        <v>37168</v>
      </c>
      <c r="AD158" s="265">
        <v>37169</v>
      </c>
      <c r="AE158" s="270" t="s">
        <v>161</v>
      </c>
      <c r="AF158" s="202"/>
      <c r="AG158" s="202"/>
    </row>
    <row r="159" spans="1:33" ht="10.8" thickBot="1" x14ac:dyDescent="0.25">
      <c r="A159" s="46" t="s">
        <v>162</v>
      </c>
      <c r="B159" s="44" t="s">
        <v>163</v>
      </c>
      <c r="C159" s="306">
        <v>0</v>
      </c>
      <c r="D159" s="219">
        <v>3470.539322729072</v>
      </c>
      <c r="E159" s="219">
        <v>3323.2630599723484</v>
      </c>
      <c r="F159" s="219">
        <v>1662.7547151948363</v>
      </c>
      <c r="G159" s="219">
        <v>0</v>
      </c>
      <c r="H159" s="219">
        <v>0</v>
      </c>
      <c r="I159" s="219">
        <v>0</v>
      </c>
      <c r="J159" s="219">
        <v>0</v>
      </c>
      <c r="K159" s="219">
        <v>0</v>
      </c>
      <c r="L159" s="219">
        <v>0</v>
      </c>
      <c r="M159" s="219">
        <v>0</v>
      </c>
      <c r="N159" s="219">
        <v>0</v>
      </c>
      <c r="O159" s="219">
        <v>0</v>
      </c>
      <c r="P159" s="219">
        <v>0</v>
      </c>
      <c r="Q159" s="219">
        <v>0</v>
      </c>
      <c r="R159" s="219">
        <v>0</v>
      </c>
      <c r="S159" s="271">
        <v>0</v>
      </c>
      <c r="T159" s="219">
        <v>0</v>
      </c>
      <c r="U159" s="219">
        <v>0</v>
      </c>
      <c r="V159" s="223">
        <v>0</v>
      </c>
      <c r="W159" s="219">
        <v>0</v>
      </c>
      <c r="X159" s="219">
        <v>0</v>
      </c>
      <c r="Y159" s="219">
        <v>0</v>
      </c>
      <c r="Z159" s="219">
        <v>0</v>
      </c>
      <c r="AA159" s="219">
        <v>0</v>
      </c>
      <c r="AB159" s="219">
        <v>0</v>
      </c>
      <c r="AC159" s="219">
        <v>0</v>
      </c>
      <c r="AD159" s="219">
        <v>0</v>
      </c>
      <c r="AE159" s="222">
        <v>8456.5570978962569</v>
      </c>
      <c r="AF159" s="224"/>
      <c r="AG159" s="224"/>
    </row>
    <row r="160" spans="1:33" ht="10.8" thickBot="1" x14ac:dyDescent="0.25">
      <c r="A160" s="272" t="s">
        <v>171</v>
      </c>
      <c r="B160" s="273"/>
      <c r="C160" s="291">
        <v>0</v>
      </c>
      <c r="D160" s="283">
        <v>3470.539322729072</v>
      </c>
      <c r="E160" s="283">
        <v>3323.2630599723484</v>
      </c>
      <c r="F160" s="283">
        <v>1662.7547151948363</v>
      </c>
      <c r="G160" s="283">
        <v>0</v>
      </c>
      <c r="H160" s="283">
        <v>0</v>
      </c>
      <c r="I160" s="283">
        <v>0</v>
      </c>
      <c r="J160" s="283">
        <v>0</v>
      </c>
      <c r="K160" s="283">
        <v>0</v>
      </c>
      <c r="L160" s="283">
        <v>0</v>
      </c>
      <c r="M160" s="283">
        <v>0</v>
      </c>
      <c r="N160" s="283">
        <v>0</v>
      </c>
      <c r="O160" s="283">
        <v>0</v>
      </c>
      <c r="P160" s="283">
        <v>0</v>
      </c>
      <c r="Q160" s="283">
        <v>0</v>
      </c>
      <c r="R160" s="283">
        <v>0</v>
      </c>
      <c r="S160" s="292">
        <v>0</v>
      </c>
      <c r="T160" s="285">
        <v>0</v>
      </c>
      <c r="U160" s="285">
        <v>0</v>
      </c>
      <c r="V160" s="286">
        <v>0</v>
      </c>
      <c r="W160" s="260">
        <v>0</v>
      </c>
      <c r="X160" s="260">
        <v>0</v>
      </c>
      <c r="Y160" s="260">
        <v>0</v>
      </c>
      <c r="Z160" s="260">
        <v>0</v>
      </c>
      <c r="AA160" s="260">
        <v>0</v>
      </c>
      <c r="AB160" s="260">
        <v>0</v>
      </c>
      <c r="AC160" s="260">
        <v>0</v>
      </c>
      <c r="AD160" s="260">
        <v>0</v>
      </c>
      <c r="AE160" s="263">
        <v>8456.5570978962569</v>
      </c>
      <c r="AF160" s="202"/>
      <c r="AG160" s="202"/>
    </row>
  </sheetData>
  <phoneticPr fontId="0" type="noConversion"/>
  <pageMargins left="0.25" right="0.25" top="1" bottom="1" header="0.5" footer="0.5"/>
  <pageSetup orientation="landscape" r:id="rId1"/>
  <headerFooter alignWithMargins="0">
    <oddHeader>&amp;C&amp;"Times New Roman,Bold"&amp;12EAST POWER PEAK DAILY POSITION REPORT</oddHeader>
  </headerFooter>
  <colBreaks count="1" manualBreakCount="1">
    <brk id="3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pageSetUpPr fitToPage="1"/>
  </sheetPr>
  <dimension ref="A1:AJ160"/>
  <sheetViews>
    <sheetView zoomScaleNormal="100" zoomScaleSheetLayoutView="75" workbookViewId="0">
      <pane xSplit="2" ySplit="8" topLeftCell="K9" activePane="bottomRight" state="frozenSplit"/>
      <selection activeCell="Q4" sqref="Q4"/>
      <selection pane="topRight" activeCell="Q4" sqref="Q4"/>
      <selection pane="bottomLeft" activeCell="Q4" sqref="Q4"/>
      <selection pane="bottomRight" activeCell="Q4" sqref="Q4"/>
    </sheetView>
  </sheetViews>
  <sheetFormatPr defaultColWidth="9.125" defaultRowHeight="10.199999999999999" x14ac:dyDescent="0.2"/>
  <cols>
    <col min="1" max="1" width="23.125" style="2" customWidth="1"/>
    <col min="2" max="2" width="23.125" style="2" hidden="1" customWidth="1"/>
    <col min="3" max="4" width="12.75" style="2" customWidth="1"/>
    <col min="5" max="5" width="11.375" style="2" customWidth="1"/>
    <col min="6" max="6" width="11.25" style="2" customWidth="1"/>
    <col min="7" max="13" width="10.25" style="2" customWidth="1"/>
    <col min="14" max="15" width="10.25" style="2" hidden="1" customWidth="1"/>
    <col min="16" max="17" width="9" style="2" hidden="1" customWidth="1"/>
    <col min="18" max="18" width="8.25" style="2" hidden="1" customWidth="1"/>
    <col min="19" max="23" width="10" style="2" hidden="1" customWidth="1"/>
    <col min="24" max="24" width="10.75" style="2" hidden="1" customWidth="1"/>
    <col min="25" max="31" width="11.125" style="2" hidden="1" customWidth="1"/>
    <col min="32" max="32" width="12.625" style="2" customWidth="1"/>
    <col min="33" max="16384" width="9.125" style="2"/>
  </cols>
  <sheetData>
    <row r="1" spans="1:36" x14ac:dyDescent="0.2">
      <c r="A1" s="1" t="s">
        <v>0</v>
      </c>
    </row>
    <row r="2" spans="1:36" x14ac:dyDescent="0.2">
      <c r="A2" s="7">
        <f>ReportDate</f>
        <v>37214</v>
      </c>
      <c r="B2" s="10"/>
      <c r="D2" s="189"/>
      <c r="E2" s="190"/>
      <c r="F2" s="191"/>
      <c r="G2" s="191"/>
    </row>
    <row r="3" spans="1:36" x14ac:dyDescent="0.2">
      <c r="A3" s="8"/>
      <c r="B3" s="10"/>
      <c r="D3" s="189"/>
      <c r="E3" s="190"/>
      <c r="F3" s="191"/>
      <c r="G3" s="191"/>
      <c r="H3" s="6"/>
    </row>
    <row r="4" spans="1:36" x14ac:dyDescent="0.2">
      <c r="A4" s="8"/>
      <c r="B4" s="10"/>
      <c r="D4" s="189"/>
      <c r="E4" s="190"/>
      <c r="F4" s="191"/>
      <c r="G4" s="191"/>
    </row>
    <row r="5" spans="1:36" ht="15.6" x14ac:dyDescent="0.3">
      <c r="A5" s="11" t="s">
        <v>172</v>
      </c>
      <c r="B5" s="10"/>
    </row>
    <row r="6" spans="1:36" ht="15.6" x14ac:dyDescent="0.3">
      <c r="A6" s="11">
        <f>ReportDate</f>
        <v>37214</v>
      </c>
    </row>
    <row r="7" spans="1:36" hidden="1" x14ac:dyDescent="0.2">
      <c r="C7" s="192">
        <f>WORKDAY(A2, 1, Holidays)</f>
        <v>37215</v>
      </c>
      <c r="D7" s="192">
        <f t="shared" ref="D7:Q7" si="0">C7+1</f>
        <v>37216</v>
      </c>
      <c r="E7" s="192">
        <f t="shared" si="0"/>
        <v>37217</v>
      </c>
      <c r="F7" s="192">
        <f t="shared" si="0"/>
        <v>37218</v>
      </c>
      <c r="G7" s="192">
        <f t="shared" si="0"/>
        <v>37219</v>
      </c>
      <c r="H7" s="192">
        <f t="shared" si="0"/>
        <v>37220</v>
      </c>
      <c r="I7" s="192">
        <f t="shared" si="0"/>
        <v>37221</v>
      </c>
      <c r="J7" s="192">
        <f t="shared" si="0"/>
        <v>37222</v>
      </c>
      <c r="K7" s="192">
        <f t="shared" si="0"/>
        <v>37223</v>
      </c>
      <c r="L7" s="192">
        <f t="shared" si="0"/>
        <v>37224</v>
      </c>
      <c r="M7" s="192">
        <f t="shared" si="0"/>
        <v>37225</v>
      </c>
      <c r="N7" s="192">
        <f t="shared" si="0"/>
        <v>37226</v>
      </c>
      <c r="O7" s="192">
        <f t="shared" si="0"/>
        <v>37227</v>
      </c>
      <c r="P7" s="192">
        <f t="shared" si="0"/>
        <v>37228</v>
      </c>
      <c r="Q7" s="192">
        <f t="shared" si="0"/>
        <v>37229</v>
      </c>
      <c r="R7" s="192" t="e">
        <f>#REF!+1</f>
        <v>#REF!</v>
      </c>
      <c r="S7" s="192" t="e">
        <f t="shared" ref="S7:AF7" si="1">R7+1</f>
        <v>#REF!</v>
      </c>
      <c r="T7" s="192" t="e">
        <f t="shared" si="1"/>
        <v>#REF!</v>
      </c>
      <c r="U7" s="192" t="e">
        <f t="shared" si="1"/>
        <v>#REF!</v>
      </c>
      <c r="V7" s="192" t="e">
        <f t="shared" si="1"/>
        <v>#REF!</v>
      </c>
      <c r="W7" s="192" t="e">
        <f t="shared" si="1"/>
        <v>#REF!</v>
      </c>
      <c r="X7" s="192" t="e">
        <f t="shared" si="1"/>
        <v>#REF!</v>
      </c>
      <c r="Y7" s="192" t="e">
        <f t="shared" si="1"/>
        <v>#REF!</v>
      </c>
      <c r="Z7" s="192" t="e">
        <f t="shared" si="1"/>
        <v>#REF!</v>
      </c>
      <c r="AA7" s="192" t="e">
        <f t="shared" si="1"/>
        <v>#REF!</v>
      </c>
      <c r="AB7" s="192" t="e">
        <f t="shared" si="1"/>
        <v>#REF!</v>
      </c>
      <c r="AC7" s="192" t="e">
        <f t="shared" si="1"/>
        <v>#REF!</v>
      </c>
      <c r="AD7" s="192" t="e">
        <f t="shared" si="1"/>
        <v>#REF!</v>
      </c>
      <c r="AE7" s="192" t="e">
        <f t="shared" si="1"/>
        <v>#REF!</v>
      </c>
      <c r="AF7" s="192" t="e">
        <f t="shared" si="1"/>
        <v>#REF!</v>
      </c>
    </row>
    <row r="8" spans="1:36" ht="17.25" customHeight="1" thickBot="1" x14ac:dyDescent="0.25">
      <c r="A8" s="6"/>
      <c r="B8" s="16"/>
      <c r="C8" s="193">
        <f t="shared" ref="C8:AE8" si="2">C7</f>
        <v>37215</v>
      </c>
      <c r="D8" s="193">
        <f t="shared" si="2"/>
        <v>37216</v>
      </c>
      <c r="E8" s="193">
        <f t="shared" si="2"/>
        <v>37217</v>
      </c>
      <c r="F8" s="194">
        <f t="shared" si="2"/>
        <v>37218</v>
      </c>
      <c r="G8" s="194">
        <f t="shared" si="2"/>
        <v>37219</v>
      </c>
      <c r="H8" s="194">
        <f t="shared" si="2"/>
        <v>37220</v>
      </c>
      <c r="I8" s="193">
        <f t="shared" si="2"/>
        <v>37221</v>
      </c>
      <c r="J8" s="193">
        <f t="shared" si="2"/>
        <v>37222</v>
      </c>
      <c r="K8" s="194">
        <f t="shared" si="2"/>
        <v>37223</v>
      </c>
      <c r="L8" s="193">
        <f t="shared" si="2"/>
        <v>37224</v>
      </c>
      <c r="M8" s="194">
        <f t="shared" si="2"/>
        <v>37225</v>
      </c>
      <c r="N8" s="193">
        <f t="shared" si="2"/>
        <v>37226</v>
      </c>
      <c r="O8" s="193">
        <f t="shared" si="2"/>
        <v>37227</v>
      </c>
      <c r="P8" s="193">
        <f t="shared" si="2"/>
        <v>37228</v>
      </c>
      <c r="Q8" s="193">
        <f t="shared" si="2"/>
        <v>37229</v>
      </c>
      <c r="R8" s="193" t="e">
        <f t="shared" si="2"/>
        <v>#REF!</v>
      </c>
      <c r="S8" s="193" t="e">
        <f t="shared" si="2"/>
        <v>#REF!</v>
      </c>
      <c r="T8" s="193" t="e">
        <f t="shared" si="2"/>
        <v>#REF!</v>
      </c>
      <c r="U8" s="193" t="e">
        <f t="shared" si="2"/>
        <v>#REF!</v>
      </c>
      <c r="V8" s="194" t="e">
        <f t="shared" si="2"/>
        <v>#REF!</v>
      </c>
      <c r="W8" s="194" t="e">
        <f t="shared" si="2"/>
        <v>#REF!</v>
      </c>
      <c r="X8" s="194" t="e">
        <f t="shared" si="2"/>
        <v>#REF!</v>
      </c>
      <c r="Y8" s="194" t="e">
        <f t="shared" si="2"/>
        <v>#REF!</v>
      </c>
      <c r="Z8" s="194" t="e">
        <f t="shared" si="2"/>
        <v>#REF!</v>
      </c>
      <c r="AA8" s="194" t="e">
        <f t="shared" si="2"/>
        <v>#REF!</v>
      </c>
      <c r="AB8" s="194" t="e">
        <f t="shared" si="2"/>
        <v>#REF!</v>
      </c>
      <c r="AC8" s="194" t="e">
        <f t="shared" si="2"/>
        <v>#REF!</v>
      </c>
      <c r="AD8" s="194" t="e">
        <f t="shared" si="2"/>
        <v>#REF!</v>
      </c>
      <c r="AE8" s="194" t="e">
        <f t="shared" si="2"/>
        <v>#REF!</v>
      </c>
      <c r="AF8" s="196" t="s">
        <v>24</v>
      </c>
    </row>
    <row r="9" spans="1:36" x14ac:dyDescent="0.2">
      <c r="A9" s="20" t="s">
        <v>27</v>
      </c>
      <c r="B9" s="197" t="s">
        <v>28</v>
      </c>
      <c r="C9" s="198" t="e">
        <f t="array" ref="C9">#N/A</f>
        <v>#N/A</v>
      </c>
      <c r="D9" s="198" t="e">
        <f t="array" ref="D9">#N/A</f>
        <v>#N/A</v>
      </c>
      <c r="E9" s="198" t="e">
        <f t="array" ref="E9">#N/A</f>
        <v>#N/A</v>
      </c>
      <c r="F9" s="198" t="e">
        <f t="array" ref="F9">#N/A</f>
        <v>#N/A</v>
      </c>
      <c r="G9" s="198" t="e">
        <f t="array" ref="G9">#N/A</f>
        <v>#N/A</v>
      </c>
      <c r="H9" s="198" t="e">
        <f t="array" ref="H9">#N/A</f>
        <v>#N/A</v>
      </c>
      <c r="I9" s="198" t="e">
        <f t="array" ref="I9">#N/A</f>
        <v>#N/A</v>
      </c>
      <c r="J9" s="198" t="e">
        <f t="array" ref="J9">#N/A</f>
        <v>#N/A</v>
      </c>
      <c r="K9" s="198" t="e">
        <f t="array" ref="K9">#N/A</f>
        <v>#N/A</v>
      </c>
      <c r="L9" s="198" t="e">
        <f t="array" ref="L9">#N/A</f>
        <v>#N/A</v>
      </c>
      <c r="M9" s="198" t="e">
        <f t="array" ref="M9">#N/A</f>
        <v>#N/A</v>
      </c>
      <c r="N9" s="198" t="e">
        <f t="array" ref="N9">#N/A</f>
        <v>#N/A</v>
      </c>
      <c r="O9" s="198" t="e">
        <f t="array" ref="O9">#N/A</f>
        <v>#N/A</v>
      </c>
      <c r="P9" s="198" t="e">
        <f t="array" ref="P9">#N/A</f>
        <v>#N/A</v>
      </c>
      <c r="Q9" s="198" t="e">
        <f t="array" ref="Q9">#N/A</f>
        <v>#N/A</v>
      </c>
      <c r="R9" s="198" t="e">
        <f t="array" ref="R9">#N/A</f>
        <v>#N/A</v>
      </c>
      <c r="S9" s="199" t="e">
        <f t="array" ref="S9">#N/A</f>
        <v>#N/A</v>
      </c>
      <c r="T9" s="199" t="e">
        <f t="array" ref="T9">#N/A</f>
        <v>#N/A</v>
      </c>
      <c r="U9" s="198" t="e">
        <f t="array" ref="U9">#N/A</f>
        <v>#N/A</v>
      </c>
      <c r="V9" s="199" t="e">
        <f t="array" ref="V9">#N/A</f>
        <v>#N/A</v>
      </c>
      <c r="W9" s="199" t="e">
        <f t="array" ref="W9">#N/A</f>
        <v>#N/A</v>
      </c>
      <c r="X9" s="199" t="e">
        <f t="array" ref="X9">#N/A</f>
        <v>#N/A</v>
      </c>
      <c r="Y9" s="199" t="e">
        <f t="array" ref="Y9">#N/A</f>
        <v>#N/A</v>
      </c>
      <c r="Z9" s="199" t="e">
        <f t="array" ref="Z9">#N/A</f>
        <v>#N/A</v>
      </c>
      <c r="AA9" s="199" t="e">
        <f t="array" ref="AA9">#N/A</f>
        <v>#N/A</v>
      </c>
      <c r="AB9" s="199" t="e">
        <f t="array" ref="AB9">#N/A</f>
        <v>#N/A</v>
      </c>
      <c r="AC9" s="199" t="e">
        <f t="array" ref="AC9">#N/A</f>
        <v>#N/A</v>
      </c>
      <c r="AD9" s="199" t="e">
        <f t="array" ref="AD9">#N/A</f>
        <v>#N/A</v>
      </c>
      <c r="AE9" s="199" t="e">
        <f t="array" ref="AE9">#N/A</f>
        <v>#N/A</v>
      </c>
      <c r="AF9" s="200" t="e">
        <f t="shared" ref="AF9:AF19" si="3">SUM(C9:P9)</f>
        <v>#N/A</v>
      </c>
      <c r="AG9" s="202"/>
      <c r="AH9" s="202"/>
      <c r="AI9" s="202"/>
      <c r="AJ9" s="202"/>
    </row>
    <row r="10" spans="1:36" x14ac:dyDescent="0.2">
      <c r="A10" s="30" t="s">
        <v>29</v>
      </c>
      <c r="B10" s="203" t="s">
        <v>142</v>
      </c>
      <c r="C10" s="204" t="e">
        <f t="array" ref="C10">#N/A</f>
        <v>#N/A</v>
      </c>
      <c r="D10" s="205" t="e">
        <f t="array" ref="D10">#N/A</f>
        <v>#N/A</v>
      </c>
      <c r="E10" s="205" t="e">
        <f t="array" ref="E10">#N/A</f>
        <v>#N/A</v>
      </c>
      <c r="F10" s="205" t="e">
        <f t="array" ref="F10">#N/A</f>
        <v>#N/A</v>
      </c>
      <c r="G10" s="205" t="e">
        <f t="array" ref="G10">#N/A</f>
        <v>#N/A</v>
      </c>
      <c r="H10" s="205" t="e">
        <f t="array" ref="H10">#N/A</f>
        <v>#N/A</v>
      </c>
      <c r="I10" s="205" t="e">
        <f t="array" ref="I10">#N/A</f>
        <v>#N/A</v>
      </c>
      <c r="J10" s="205" t="e">
        <f t="array" ref="J10">#N/A</f>
        <v>#N/A</v>
      </c>
      <c r="K10" s="205" t="e">
        <f t="array" ref="K10">#N/A</f>
        <v>#N/A</v>
      </c>
      <c r="L10" s="205" t="e">
        <f t="array" ref="L10">#N/A</f>
        <v>#N/A</v>
      </c>
      <c r="M10" s="205" t="e">
        <f t="array" ref="M10">#N/A</f>
        <v>#N/A</v>
      </c>
      <c r="N10" s="205" t="e">
        <f t="array" ref="N10">#N/A</f>
        <v>#N/A</v>
      </c>
      <c r="O10" s="205" t="e">
        <f t="array" ref="O10">#N/A</f>
        <v>#N/A</v>
      </c>
      <c r="P10" s="205" t="e">
        <f t="array" ref="P10">#N/A</f>
        <v>#N/A</v>
      </c>
      <c r="Q10" s="205" t="e">
        <f t="array" ref="Q10">#N/A</f>
        <v>#N/A</v>
      </c>
      <c r="R10" s="205" t="e">
        <f t="array" ref="R10">#N/A</f>
        <v>#N/A</v>
      </c>
      <c r="S10" s="206" t="e">
        <f t="array" ref="S10">#N/A</f>
        <v>#N/A</v>
      </c>
      <c r="T10" s="206" t="e">
        <f t="array" ref="T10">#N/A</f>
        <v>#N/A</v>
      </c>
      <c r="U10" s="205" t="e">
        <f t="array" ref="U10">#N/A</f>
        <v>#N/A</v>
      </c>
      <c r="V10" s="206" t="e">
        <f t="array" ref="V10">#N/A</f>
        <v>#N/A</v>
      </c>
      <c r="W10" s="206" t="e">
        <f t="array" ref="W10">#N/A</f>
        <v>#N/A</v>
      </c>
      <c r="X10" s="206" t="e">
        <f t="array" ref="X10">#N/A</f>
        <v>#N/A</v>
      </c>
      <c r="Y10" s="206" t="e">
        <f t="array" ref="Y10">#N/A</f>
        <v>#N/A</v>
      </c>
      <c r="Z10" s="206" t="e">
        <f t="array" ref="Z10">#N/A</f>
        <v>#N/A</v>
      </c>
      <c r="AA10" s="206" t="e">
        <f t="array" ref="AA10">#N/A</f>
        <v>#N/A</v>
      </c>
      <c r="AB10" s="206" t="e">
        <f t="array" ref="AB10">#N/A</f>
        <v>#N/A</v>
      </c>
      <c r="AC10" s="206" t="e">
        <f t="array" ref="AC10">#N/A</f>
        <v>#N/A</v>
      </c>
      <c r="AD10" s="206" t="e">
        <f t="array" ref="AD10">#N/A</f>
        <v>#N/A</v>
      </c>
      <c r="AE10" s="206" t="e">
        <f t="array" ref="AE10">#N/A</f>
        <v>#N/A</v>
      </c>
      <c r="AF10" s="207" t="e">
        <f t="shared" si="3"/>
        <v>#N/A</v>
      </c>
      <c r="AG10" s="202"/>
      <c r="AH10" s="202"/>
      <c r="AI10" s="202"/>
      <c r="AJ10" s="202"/>
    </row>
    <row r="11" spans="1:36" x14ac:dyDescent="0.2">
      <c r="A11" s="30" t="s">
        <v>31</v>
      </c>
      <c r="B11" s="209" t="s">
        <v>32</v>
      </c>
      <c r="C11" s="206" t="e">
        <f t="array" ref="C11">#N/A</f>
        <v>#N/A</v>
      </c>
      <c r="D11" s="205" t="e">
        <f t="array" ref="D11">#N/A</f>
        <v>#N/A</v>
      </c>
      <c r="E11" s="205" t="e">
        <f t="array" ref="E11">#N/A</f>
        <v>#N/A</v>
      </c>
      <c r="F11" s="205" t="e">
        <f t="array" ref="F11">#N/A</f>
        <v>#N/A</v>
      </c>
      <c r="G11" s="205" t="e">
        <f t="array" ref="G11">#N/A</f>
        <v>#N/A</v>
      </c>
      <c r="H11" s="205" t="e">
        <f t="array" ref="H11">#N/A</f>
        <v>#N/A</v>
      </c>
      <c r="I11" s="205" t="e">
        <f t="array" ref="I11">#N/A</f>
        <v>#N/A</v>
      </c>
      <c r="J11" s="205" t="e">
        <f t="array" ref="J11">#N/A</f>
        <v>#N/A</v>
      </c>
      <c r="K11" s="205" t="e">
        <f t="array" ref="K11">#N/A</f>
        <v>#N/A</v>
      </c>
      <c r="L11" s="205" t="e">
        <f t="array" ref="L11">#N/A</f>
        <v>#N/A</v>
      </c>
      <c r="M11" s="205" t="e">
        <f t="array" ref="M11">#N/A</f>
        <v>#N/A</v>
      </c>
      <c r="N11" s="205" t="e">
        <f t="array" ref="N11">#N/A</f>
        <v>#N/A</v>
      </c>
      <c r="O11" s="205" t="e">
        <f t="array" ref="O11">#N/A</f>
        <v>#N/A</v>
      </c>
      <c r="P11" s="205" t="e">
        <f t="array" ref="P11">#N/A</f>
        <v>#N/A</v>
      </c>
      <c r="Q11" s="205" t="e">
        <f t="array" ref="Q11">#N/A</f>
        <v>#N/A</v>
      </c>
      <c r="R11" s="205" t="e">
        <f t="array" ref="R11">#N/A</f>
        <v>#N/A</v>
      </c>
      <c r="S11" s="206" t="e">
        <f t="array" ref="S11">#N/A</f>
        <v>#N/A</v>
      </c>
      <c r="T11" s="206" t="e">
        <f t="array" ref="T11">#N/A</f>
        <v>#N/A</v>
      </c>
      <c r="U11" s="205" t="e">
        <f t="array" ref="U11">#N/A</f>
        <v>#N/A</v>
      </c>
      <c r="V11" s="206" t="e">
        <f t="array" ref="V11">#N/A</f>
        <v>#N/A</v>
      </c>
      <c r="W11" s="206" t="e">
        <f t="array" ref="W11">#N/A</f>
        <v>#N/A</v>
      </c>
      <c r="X11" s="206" t="e">
        <f t="array" ref="X11">#N/A</f>
        <v>#N/A</v>
      </c>
      <c r="Y11" s="206" t="e">
        <f t="array" ref="Y11">#N/A</f>
        <v>#N/A</v>
      </c>
      <c r="Z11" s="206" t="e">
        <f t="array" ref="Z11">#N/A</f>
        <v>#N/A</v>
      </c>
      <c r="AA11" s="206" t="e">
        <f t="array" ref="AA11">#N/A</f>
        <v>#N/A</v>
      </c>
      <c r="AB11" s="206" t="e">
        <f t="array" ref="AB11">#N/A</f>
        <v>#N/A</v>
      </c>
      <c r="AC11" s="206" t="e">
        <f t="array" ref="AC11">#N/A</f>
        <v>#N/A</v>
      </c>
      <c r="AD11" s="206" t="e">
        <f t="array" ref="AD11">#N/A</f>
        <v>#N/A</v>
      </c>
      <c r="AE11" s="206" t="e">
        <f t="array" ref="AE11">#N/A</f>
        <v>#N/A</v>
      </c>
      <c r="AF11" s="207" t="e">
        <f t="shared" si="3"/>
        <v>#N/A</v>
      </c>
      <c r="AG11" s="202"/>
      <c r="AH11" s="202"/>
      <c r="AI11" s="202"/>
      <c r="AJ11" s="202"/>
    </row>
    <row r="12" spans="1:36" x14ac:dyDescent="0.2">
      <c r="A12" s="30" t="s">
        <v>33</v>
      </c>
      <c r="B12" s="203" t="s">
        <v>33</v>
      </c>
      <c r="C12" s="204" t="e">
        <f t="array" ref="C12">#N/A</f>
        <v>#N/A</v>
      </c>
      <c r="D12" s="205" t="e">
        <f t="array" ref="D12">#N/A</f>
        <v>#N/A</v>
      </c>
      <c r="E12" s="205" t="e">
        <f t="array" ref="E12">#N/A</f>
        <v>#N/A</v>
      </c>
      <c r="F12" s="205" t="e">
        <f t="array" ref="F12">#N/A</f>
        <v>#N/A</v>
      </c>
      <c r="G12" s="205" t="e">
        <f t="array" ref="G12">#N/A</f>
        <v>#N/A</v>
      </c>
      <c r="H12" s="205" t="e">
        <f t="array" ref="H12">#N/A</f>
        <v>#N/A</v>
      </c>
      <c r="I12" s="205" t="e">
        <f t="array" ref="I12">#N/A</f>
        <v>#N/A</v>
      </c>
      <c r="J12" s="205" t="e">
        <f t="array" ref="J12">#N/A</f>
        <v>#N/A</v>
      </c>
      <c r="K12" s="205" t="e">
        <f t="array" ref="K12">#N/A</f>
        <v>#N/A</v>
      </c>
      <c r="L12" s="205" t="e">
        <f t="array" ref="L12">#N/A</f>
        <v>#N/A</v>
      </c>
      <c r="M12" s="205" t="e">
        <f t="array" ref="M12">#N/A</f>
        <v>#N/A</v>
      </c>
      <c r="N12" s="205" t="e">
        <f t="array" ref="N12">#N/A</f>
        <v>#N/A</v>
      </c>
      <c r="O12" s="205" t="e">
        <f t="array" ref="O12">#N/A</f>
        <v>#N/A</v>
      </c>
      <c r="P12" s="205" t="e">
        <f t="array" ref="P12">#N/A</f>
        <v>#N/A</v>
      </c>
      <c r="Q12" s="205" t="e">
        <f t="array" ref="Q12">#N/A</f>
        <v>#N/A</v>
      </c>
      <c r="R12" s="205" t="e">
        <f t="array" ref="R12">#N/A</f>
        <v>#N/A</v>
      </c>
      <c r="S12" s="206" t="e">
        <f t="array" ref="S12">#N/A</f>
        <v>#N/A</v>
      </c>
      <c r="T12" s="206" t="e">
        <f t="array" ref="T12">#N/A</f>
        <v>#N/A</v>
      </c>
      <c r="U12" s="205" t="e">
        <f t="array" ref="U12">#N/A</f>
        <v>#N/A</v>
      </c>
      <c r="V12" s="206" t="e">
        <f t="array" ref="V12">#N/A</f>
        <v>#N/A</v>
      </c>
      <c r="W12" s="206" t="e">
        <f t="array" ref="W12">#N/A</f>
        <v>#N/A</v>
      </c>
      <c r="X12" s="206" t="e">
        <f t="array" ref="X12">#N/A</f>
        <v>#N/A</v>
      </c>
      <c r="Y12" s="206" t="e">
        <f t="array" ref="Y12">#N/A</f>
        <v>#N/A</v>
      </c>
      <c r="Z12" s="206" t="e">
        <f t="array" ref="Z12">#N/A</f>
        <v>#N/A</v>
      </c>
      <c r="AA12" s="206" t="e">
        <f t="array" ref="AA12">#N/A</f>
        <v>#N/A</v>
      </c>
      <c r="AB12" s="206" t="e">
        <f t="array" ref="AB12">#N/A</f>
        <v>#N/A</v>
      </c>
      <c r="AC12" s="206" t="e">
        <f t="array" ref="AC12">#N/A</f>
        <v>#N/A</v>
      </c>
      <c r="AD12" s="206" t="e">
        <f t="array" ref="AD12">#N/A</f>
        <v>#N/A</v>
      </c>
      <c r="AE12" s="206" t="e">
        <f t="array" ref="AE12">#N/A</f>
        <v>#N/A</v>
      </c>
      <c r="AF12" s="207" t="e">
        <f t="shared" si="3"/>
        <v>#N/A</v>
      </c>
      <c r="AG12" s="202"/>
      <c r="AH12" s="202"/>
      <c r="AI12" s="202"/>
      <c r="AJ12" s="202"/>
    </row>
    <row r="13" spans="1:36" s="102" customFormat="1" x14ac:dyDescent="0.2">
      <c r="A13" s="30" t="s">
        <v>34</v>
      </c>
      <c r="B13" s="31" t="s">
        <v>35</v>
      </c>
      <c r="C13" s="204" t="e">
        <f t="array" ref="C13">#N/A</f>
        <v>#N/A</v>
      </c>
      <c r="D13" s="205" t="e">
        <f t="array" ref="D13">#N/A</f>
        <v>#N/A</v>
      </c>
      <c r="E13" s="205" t="e">
        <f t="array" ref="E13">#N/A</f>
        <v>#N/A</v>
      </c>
      <c r="F13" s="205" t="e">
        <f t="array" ref="F13">#N/A</f>
        <v>#N/A</v>
      </c>
      <c r="G13" s="205" t="e">
        <f t="array" ref="G13">#N/A</f>
        <v>#N/A</v>
      </c>
      <c r="H13" s="205" t="e">
        <f t="array" ref="H13">#N/A</f>
        <v>#N/A</v>
      </c>
      <c r="I13" s="205" t="e">
        <f t="array" ref="I13">#N/A</f>
        <v>#N/A</v>
      </c>
      <c r="J13" s="205" t="e">
        <f t="array" ref="J13">#N/A</f>
        <v>#N/A</v>
      </c>
      <c r="K13" s="205" t="e">
        <f t="array" ref="K13">#N/A</f>
        <v>#N/A</v>
      </c>
      <c r="L13" s="205" t="e">
        <f t="array" ref="L13">#N/A</f>
        <v>#N/A</v>
      </c>
      <c r="M13" s="205" t="e">
        <f t="array" ref="M13">#N/A</f>
        <v>#N/A</v>
      </c>
      <c r="N13" s="205" t="e">
        <f t="array" ref="N13">#N/A</f>
        <v>#N/A</v>
      </c>
      <c r="O13" s="205" t="e">
        <f t="array" ref="O13">#N/A</f>
        <v>#N/A</v>
      </c>
      <c r="P13" s="205" t="e">
        <f t="array" ref="P13">#N/A</f>
        <v>#N/A</v>
      </c>
      <c r="Q13" s="205" t="e">
        <f t="array" ref="Q13">#N/A</f>
        <v>#N/A</v>
      </c>
      <c r="R13" s="205" t="e">
        <f t="array" ref="R13">#N/A</f>
        <v>#N/A</v>
      </c>
      <c r="S13" s="206" t="e">
        <f t="array" ref="S13">#N/A</f>
        <v>#N/A</v>
      </c>
      <c r="T13" s="206" t="e">
        <f t="array" ref="T13">#N/A</f>
        <v>#N/A</v>
      </c>
      <c r="U13" s="205" t="e">
        <f t="array" ref="U13">#N/A</f>
        <v>#N/A</v>
      </c>
      <c r="V13" s="206" t="e">
        <f t="array" ref="V13">#N/A</f>
        <v>#N/A</v>
      </c>
      <c r="W13" s="206" t="e">
        <f t="array" ref="W13">#N/A</f>
        <v>#N/A</v>
      </c>
      <c r="X13" s="206" t="e">
        <f t="array" ref="X13">#N/A</f>
        <v>#N/A</v>
      </c>
      <c r="Y13" s="206" t="e">
        <f t="array" ref="Y13">#N/A</f>
        <v>#N/A</v>
      </c>
      <c r="Z13" s="206" t="e">
        <f t="array" ref="Z13">#N/A</f>
        <v>#N/A</v>
      </c>
      <c r="AA13" s="206" t="e">
        <f t="array" ref="AA13">#N/A</f>
        <v>#N/A</v>
      </c>
      <c r="AB13" s="206" t="e">
        <f t="array" ref="AB13">#N/A</f>
        <v>#N/A</v>
      </c>
      <c r="AC13" s="206" t="e">
        <f t="array" ref="AC13">#N/A</f>
        <v>#N/A</v>
      </c>
      <c r="AD13" s="206" t="e">
        <f t="array" ref="AD13">#N/A</f>
        <v>#N/A</v>
      </c>
      <c r="AE13" s="206" t="e">
        <f t="array" ref="AE13">#N/A</f>
        <v>#N/A</v>
      </c>
      <c r="AF13" s="207" t="e">
        <f t="shared" si="3"/>
        <v>#N/A</v>
      </c>
      <c r="AG13" s="210"/>
      <c r="AH13" s="210"/>
      <c r="AI13" s="210"/>
      <c r="AJ13" s="210"/>
    </row>
    <row r="14" spans="1:36" ht="10.8" thickBot="1" x14ac:dyDescent="0.25">
      <c r="A14" s="211" t="s">
        <v>36</v>
      </c>
      <c r="B14" s="294" t="s">
        <v>36</v>
      </c>
      <c r="C14" s="204" t="e">
        <f t="array" ref="C14">#N/A</f>
        <v>#N/A</v>
      </c>
      <c r="D14" s="205" t="e">
        <f t="array" ref="D14">#N/A</f>
        <v>#N/A</v>
      </c>
      <c r="E14" s="205" t="e">
        <f t="array" ref="E14">#N/A</f>
        <v>#N/A</v>
      </c>
      <c r="F14" s="205" t="e">
        <f t="array" ref="F14">#N/A</f>
        <v>#N/A</v>
      </c>
      <c r="G14" s="205" t="e">
        <f t="array" ref="G14">#N/A</f>
        <v>#N/A</v>
      </c>
      <c r="H14" s="205" t="e">
        <f t="array" ref="H14">#N/A</f>
        <v>#N/A</v>
      </c>
      <c r="I14" s="205" t="e">
        <f t="array" ref="I14">#N/A</f>
        <v>#N/A</v>
      </c>
      <c r="J14" s="205" t="e">
        <f t="array" ref="J14">#N/A</f>
        <v>#N/A</v>
      </c>
      <c r="K14" s="205" t="e">
        <f t="array" ref="K14">#N/A</f>
        <v>#N/A</v>
      </c>
      <c r="L14" s="205" t="e">
        <f t="array" ref="L14">#N/A</f>
        <v>#N/A</v>
      </c>
      <c r="M14" s="205" t="e">
        <f t="array" ref="M14">#N/A</f>
        <v>#N/A</v>
      </c>
      <c r="N14" s="205" t="e">
        <f t="array" ref="N14">#N/A</f>
        <v>#N/A</v>
      </c>
      <c r="O14" s="205" t="e">
        <f t="array" ref="O14">#N/A</f>
        <v>#N/A</v>
      </c>
      <c r="P14" s="205" t="e">
        <f t="array" ref="P14">#N/A</f>
        <v>#N/A</v>
      </c>
      <c r="Q14" s="205" t="e">
        <f t="array" ref="Q14">#N/A</f>
        <v>#N/A</v>
      </c>
      <c r="R14" s="205" t="e">
        <f t="array" ref="R14">#N/A</f>
        <v>#N/A</v>
      </c>
      <c r="S14" s="206" t="e">
        <f t="array" ref="S14">#N/A</f>
        <v>#N/A</v>
      </c>
      <c r="T14" s="206" t="e">
        <f t="array" ref="T14">#N/A</f>
        <v>#N/A</v>
      </c>
      <c r="U14" s="205" t="e">
        <f t="array" ref="U14">#N/A</f>
        <v>#N/A</v>
      </c>
      <c r="V14" s="206" t="e">
        <f t="array" ref="V14">#N/A</f>
        <v>#N/A</v>
      </c>
      <c r="W14" s="206" t="e">
        <f t="array" ref="W14">#N/A</f>
        <v>#N/A</v>
      </c>
      <c r="X14" s="206" t="e">
        <f t="array" ref="X14">#N/A</f>
        <v>#N/A</v>
      </c>
      <c r="Y14" s="206" t="e">
        <f t="array" ref="Y14">#N/A</f>
        <v>#N/A</v>
      </c>
      <c r="Z14" s="206" t="e">
        <f t="array" ref="Z14">#N/A</f>
        <v>#N/A</v>
      </c>
      <c r="AA14" s="206" t="e">
        <f t="array" ref="AA14">#N/A</f>
        <v>#N/A</v>
      </c>
      <c r="AB14" s="206" t="e">
        <f t="array" ref="AB14">#N/A</f>
        <v>#N/A</v>
      </c>
      <c r="AC14" s="206" t="e">
        <f t="array" ref="AC14">#N/A</f>
        <v>#N/A</v>
      </c>
      <c r="AD14" s="206" t="e">
        <f t="array" ref="AD14">#N/A</f>
        <v>#N/A</v>
      </c>
      <c r="AE14" s="206" t="e">
        <f t="array" ref="AE14">#N/A</f>
        <v>#N/A</v>
      </c>
      <c r="AF14" s="207" t="e">
        <f t="shared" si="3"/>
        <v>#N/A</v>
      </c>
      <c r="AG14" s="202"/>
      <c r="AH14" s="202"/>
      <c r="AI14" s="202"/>
      <c r="AJ14" s="202"/>
    </row>
    <row r="15" spans="1:36" x14ac:dyDescent="0.2">
      <c r="A15" s="20" t="s">
        <v>37</v>
      </c>
      <c r="B15" s="31" t="s">
        <v>38</v>
      </c>
      <c r="C15" s="213" t="e">
        <f t="array" ref="C15">#N/A</f>
        <v>#N/A</v>
      </c>
      <c r="D15" s="198" t="e">
        <f t="array" ref="D15">#N/A</f>
        <v>#N/A</v>
      </c>
      <c r="E15" s="198" t="e">
        <f t="array" ref="E15">#N/A</f>
        <v>#N/A</v>
      </c>
      <c r="F15" s="198" t="e">
        <f t="array" ref="F15">#N/A</f>
        <v>#N/A</v>
      </c>
      <c r="G15" s="198" t="e">
        <f t="array" ref="G15">#N/A</f>
        <v>#N/A</v>
      </c>
      <c r="H15" s="198" t="e">
        <f t="array" ref="H15">#N/A</f>
        <v>#N/A</v>
      </c>
      <c r="I15" s="198" t="e">
        <f t="array" ref="I15">#N/A</f>
        <v>#N/A</v>
      </c>
      <c r="J15" s="198" t="e">
        <f t="array" ref="J15">#N/A</f>
        <v>#N/A</v>
      </c>
      <c r="K15" s="198" t="e">
        <f t="array" ref="K15">#N/A</f>
        <v>#N/A</v>
      </c>
      <c r="L15" s="198" t="e">
        <f t="array" ref="L15">#N/A</f>
        <v>#N/A</v>
      </c>
      <c r="M15" s="198" t="e">
        <f t="array" ref="M15">#N/A</f>
        <v>#N/A</v>
      </c>
      <c r="N15" s="198" t="e">
        <f t="array" ref="N15">#N/A</f>
        <v>#N/A</v>
      </c>
      <c r="O15" s="198" t="e">
        <f t="array" ref="O15">#N/A</f>
        <v>#N/A</v>
      </c>
      <c r="P15" s="198" t="e">
        <f t="array" ref="P15">#N/A</f>
        <v>#N/A</v>
      </c>
      <c r="Q15" s="198" t="e">
        <f t="array" ref="Q15">#N/A</f>
        <v>#N/A</v>
      </c>
      <c r="R15" s="198" t="e">
        <f t="array" ref="R15">#N/A</f>
        <v>#N/A</v>
      </c>
      <c r="S15" s="199" t="e">
        <f t="array" ref="S15">#N/A</f>
        <v>#N/A</v>
      </c>
      <c r="T15" s="199" t="e">
        <f t="array" ref="T15">#N/A</f>
        <v>#N/A</v>
      </c>
      <c r="U15" s="198" t="e">
        <f t="array" ref="U15">#N/A</f>
        <v>#N/A</v>
      </c>
      <c r="V15" s="199" t="e">
        <f t="array" ref="V15">#N/A</f>
        <v>#N/A</v>
      </c>
      <c r="W15" s="199" t="e">
        <f t="array" ref="W15">#N/A</f>
        <v>#N/A</v>
      </c>
      <c r="X15" s="199" t="e">
        <f t="array" ref="X15">#N/A</f>
        <v>#N/A</v>
      </c>
      <c r="Y15" s="199" t="e">
        <f t="array" ref="Y15">#N/A</f>
        <v>#N/A</v>
      </c>
      <c r="Z15" s="199" t="e">
        <f t="array" ref="Z15">#N/A</f>
        <v>#N/A</v>
      </c>
      <c r="AA15" s="199" t="e">
        <f t="array" ref="AA15">#N/A</f>
        <v>#N/A</v>
      </c>
      <c r="AB15" s="199" t="e">
        <f t="array" ref="AB15">#N/A</f>
        <v>#N/A</v>
      </c>
      <c r="AC15" s="199" t="e">
        <f t="array" ref="AC15">#N/A</f>
        <v>#N/A</v>
      </c>
      <c r="AD15" s="199" t="e">
        <f t="array" ref="AD15">#N/A</f>
        <v>#N/A</v>
      </c>
      <c r="AE15" s="199" t="e">
        <f t="array" ref="AE15">#N/A</f>
        <v>#N/A</v>
      </c>
      <c r="AF15" s="200" t="e">
        <f t="shared" si="3"/>
        <v>#N/A</v>
      </c>
      <c r="AG15" s="202"/>
      <c r="AH15" s="202"/>
      <c r="AI15" s="202"/>
      <c r="AJ15" s="202"/>
    </row>
    <row r="16" spans="1:36" x14ac:dyDescent="0.2">
      <c r="A16" s="30" t="s">
        <v>39</v>
      </c>
      <c r="B16" s="31" t="s">
        <v>40</v>
      </c>
      <c r="C16" s="204" t="e">
        <f t="array" ref="C16">#N/A</f>
        <v>#N/A</v>
      </c>
      <c r="D16" s="205" t="e">
        <f t="array" ref="D16">#N/A</f>
        <v>#N/A</v>
      </c>
      <c r="E16" s="205" t="e">
        <f t="array" ref="E16">#N/A</f>
        <v>#N/A</v>
      </c>
      <c r="F16" s="205" t="e">
        <f t="array" ref="F16">#N/A</f>
        <v>#N/A</v>
      </c>
      <c r="G16" s="205" t="e">
        <f t="array" ref="G16">#N/A</f>
        <v>#N/A</v>
      </c>
      <c r="H16" s="205" t="e">
        <f t="array" ref="H16">#N/A</f>
        <v>#N/A</v>
      </c>
      <c r="I16" s="205" t="e">
        <f t="array" ref="I16">#N/A</f>
        <v>#N/A</v>
      </c>
      <c r="J16" s="205" t="e">
        <f t="array" ref="J16">#N/A</f>
        <v>#N/A</v>
      </c>
      <c r="K16" s="205" t="e">
        <f t="array" ref="K16">#N/A</f>
        <v>#N/A</v>
      </c>
      <c r="L16" s="205" t="e">
        <f t="array" ref="L16">#N/A</f>
        <v>#N/A</v>
      </c>
      <c r="M16" s="205" t="e">
        <f t="array" ref="M16">#N/A</f>
        <v>#N/A</v>
      </c>
      <c r="N16" s="205" t="e">
        <f t="array" ref="N16">#N/A</f>
        <v>#N/A</v>
      </c>
      <c r="O16" s="205" t="e">
        <f t="array" ref="O16">#N/A</f>
        <v>#N/A</v>
      </c>
      <c r="P16" s="205" t="e">
        <f t="array" ref="P16">#N/A</f>
        <v>#N/A</v>
      </c>
      <c r="Q16" s="205" t="e">
        <f t="array" ref="Q16">#N/A</f>
        <v>#N/A</v>
      </c>
      <c r="R16" s="205" t="e">
        <f t="array" ref="R16">#N/A</f>
        <v>#N/A</v>
      </c>
      <c r="S16" s="206" t="e">
        <f t="array" ref="S16">#N/A</f>
        <v>#N/A</v>
      </c>
      <c r="T16" s="206" t="e">
        <f t="array" ref="T16">#N/A</f>
        <v>#N/A</v>
      </c>
      <c r="U16" s="205" t="e">
        <f t="array" ref="U16">#N/A</f>
        <v>#N/A</v>
      </c>
      <c r="V16" s="206" t="e">
        <f t="array" ref="V16">#N/A</f>
        <v>#N/A</v>
      </c>
      <c r="W16" s="206" t="e">
        <f t="array" ref="W16">#N/A</f>
        <v>#N/A</v>
      </c>
      <c r="X16" s="206" t="e">
        <f t="array" ref="X16">#N/A</f>
        <v>#N/A</v>
      </c>
      <c r="Y16" s="206" t="e">
        <f t="array" ref="Y16">#N/A</f>
        <v>#N/A</v>
      </c>
      <c r="Z16" s="206" t="e">
        <f t="array" ref="Z16">#N/A</f>
        <v>#N/A</v>
      </c>
      <c r="AA16" s="206" t="e">
        <f t="array" ref="AA16">#N/A</f>
        <v>#N/A</v>
      </c>
      <c r="AB16" s="206" t="e">
        <f t="array" ref="AB16">#N/A</f>
        <v>#N/A</v>
      </c>
      <c r="AC16" s="206" t="e">
        <f t="array" ref="AC16">#N/A</f>
        <v>#N/A</v>
      </c>
      <c r="AD16" s="206" t="e">
        <f t="array" ref="AD16">#N/A</f>
        <v>#N/A</v>
      </c>
      <c r="AE16" s="206" t="e">
        <f t="array" ref="AE16">#N/A</f>
        <v>#N/A</v>
      </c>
      <c r="AF16" s="207" t="e">
        <f t="shared" si="3"/>
        <v>#N/A</v>
      </c>
      <c r="AG16" s="202"/>
      <c r="AH16" s="202"/>
      <c r="AI16" s="202"/>
      <c r="AJ16" s="202"/>
    </row>
    <row r="17" spans="1:36" x14ac:dyDescent="0.2">
      <c r="A17" s="30" t="s">
        <v>41</v>
      </c>
      <c r="B17" s="31" t="s">
        <v>42</v>
      </c>
      <c r="C17" s="204" t="e">
        <f t="array" ref="C17">#N/A</f>
        <v>#N/A</v>
      </c>
      <c r="D17" s="205" t="e">
        <f t="array" ref="D17">#N/A</f>
        <v>#N/A</v>
      </c>
      <c r="E17" s="205" t="e">
        <f t="array" ref="E17">#N/A</f>
        <v>#N/A</v>
      </c>
      <c r="F17" s="205" t="e">
        <f t="array" ref="F17">#N/A</f>
        <v>#N/A</v>
      </c>
      <c r="G17" s="205" t="e">
        <f t="array" ref="G17">#N/A</f>
        <v>#N/A</v>
      </c>
      <c r="H17" s="205" t="e">
        <f t="array" ref="H17">#N/A</f>
        <v>#N/A</v>
      </c>
      <c r="I17" s="205" t="e">
        <f t="array" ref="I17">#N/A</f>
        <v>#N/A</v>
      </c>
      <c r="J17" s="205" t="e">
        <f t="array" ref="J17">#N/A</f>
        <v>#N/A</v>
      </c>
      <c r="K17" s="205" t="e">
        <f t="array" ref="K17">#N/A</f>
        <v>#N/A</v>
      </c>
      <c r="L17" s="205" t="e">
        <f t="array" ref="L17">#N/A</f>
        <v>#N/A</v>
      </c>
      <c r="M17" s="205" t="e">
        <f t="array" ref="M17">#N/A</f>
        <v>#N/A</v>
      </c>
      <c r="N17" s="205" t="e">
        <f t="array" ref="N17">#N/A</f>
        <v>#N/A</v>
      </c>
      <c r="O17" s="205" t="e">
        <f t="array" ref="O17">#N/A</f>
        <v>#N/A</v>
      </c>
      <c r="P17" s="205" t="e">
        <f t="array" ref="P17">#N/A</f>
        <v>#N/A</v>
      </c>
      <c r="Q17" s="205" t="e">
        <f t="array" ref="Q17">#N/A</f>
        <v>#N/A</v>
      </c>
      <c r="R17" s="205" t="e">
        <f t="array" ref="R17">#N/A</f>
        <v>#N/A</v>
      </c>
      <c r="S17" s="206" t="e">
        <f t="array" ref="S17">#N/A</f>
        <v>#N/A</v>
      </c>
      <c r="T17" s="206" t="e">
        <f t="array" ref="T17">#N/A</f>
        <v>#N/A</v>
      </c>
      <c r="U17" s="205" t="e">
        <f t="array" ref="U17">#N/A</f>
        <v>#N/A</v>
      </c>
      <c r="V17" s="206" t="e">
        <f t="array" ref="V17">#N/A</f>
        <v>#N/A</v>
      </c>
      <c r="W17" s="206" t="e">
        <f t="array" ref="W17">#N/A</f>
        <v>#N/A</v>
      </c>
      <c r="X17" s="206" t="e">
        <f t="array" ref="X17">#N/A</f>
        <v>#N/A</v>
      </c>
      <c r="Y17" s="206" t="e">
        <f t="array" ref="Y17">#N/A</f>
        <v>#N/A</v>
      </c>
      <c r="Z17" s="206" t="e">
        <f t="array" ref="Z17">#N/A</f>
        <v>#N/A</v>
      </c>
      <c r="AA17" s="206" t="e">
        <f t="array" ref="AA17">#N/A</f>
        <v>#N/A</v>
      </c>
      <c r="AB17" s="206" t="e">
        <f t="array" ref="AB17">#N/A</f>
        <v>#N/A</v>
      </c>
      <c r="AC17" s="206" t="e">
        <f t="array" ref="AC17">#N/A</f>
        <v>#N/A</v>
      </c>
      <c r="AD17" s="206" t="e">
        <f t="array" ref="AD17">#N/A</f>
        <v>#N/A</v>
      </c>
      <c r="AE17" s="206" t="e">
        <f t="array" ref="AE17">#N/A</f>
        <v>#N/A</v>
      </c>
      <c r="AF17" s="207" t="e">
        <f t="shared" si="3"/>
        <v>#N/A</v>
      </c>
      <c r="AG17" s="202"/>
      <c r="AH17" s="202"/>
      <c r="AI17" s="202"/>
      <c r="AJ17" s="202"/>
    </row>
    <row r="18" spans="1:36" x14ac:dyDescent="0.2">
      <c r="A18" s="30" t="s">
        <v>43</v>
      </c>
      <c r="B18" s="31" t="s">
        <v>44</v>
      </c>
      <c r="C18" s="204" t="e">
        <f t="array" ref="C18">#N/A</f>
        <v>#N/A</v>
      </c>
      <c r="D18" s="205" t="e">
        <f t="array" ref="D18">#N/A</f>
        <v>#N/A</v>
      </c>
      <c r="E18" s="205" t="e">
        <f t="array" ref="E18">#N/A</f>
        <v>#N/A</v>
      </c>
      <c r="F18" s="205" t="e">
        <f t="array" ref="F18">#N/A</f>
        <v>#N/A</v>
      </c>
      <c r="G18" s="205" t="e">
        <f t="array" ref="G18">#N/A</f>
        <v>#N/A</v>
      </c>
      <c r="H18" s="205" t="e">
        <f t="array" ref="H18">#N/A</f>
        <v>#N/A</v>
      </c>
      <c r="I18" s="205" t="e">
        <f t="array" ref="I18">#N/A</f>
        <v>#N/A</v>
      </c>
      <c r="J18" s="205" t="e">
        <f t="array" ref="J18">#N/A</f>
        <v>#N/A</v>
      </c>
      <c r="K18" s="205" t="e">
        <f t="array" ref="K18">#N/A</f>
        <v>#N/A</v>
      </c>
      <c r="L18" s="205" t="e">
        <f t="array" ref="L18">#N/A</f>
        <v>#N/A</v>
      </c>
      <c r="M18" s="205" t="e">
        <f t="array" ref="M18">#N/A</f>
        <v>#N/A</v>
      </c>
      <c r="N18" s="205" t="e">
        <f t="array" ref="N18">#N/A</f>
        <v>#N/A</v>
      </c>
      <c r="O18" s="205" t="e">
        <f t="array" ref="O18">#N/A</f>
        <v>#N/A</v>
      </c>
      <c r="P18" s="205" t="e">
        <f t="array" ref="P18">#N/A</f>
        <v>#N/A</v>
      </c>
      <c r="Q18" s="205" t="e">
        <f t="array" ref="Q18">#N/A</f>
        <v>#N/A</v>
      </c>
      <c r="R18" s="205" t="e">
        <f t="array" ref="R18">#N/A</f>
        <v>#N/A</v>
      </c>
      <c r="S18" s="206" t="e">
        <f t="array" ref="S18">#N/A</f>
        <v>#N/A</v>
      </c>
      <c r="T18" s="206" t="e">
        <f t="array" ref="T18">#N/A</f>
        <v>#N/A</v>
      </c>
      <c r="U18" s="205" t="e">
        <f t="array" ref="U18">#N/A</f>
        <v>#N/A</v>
      </c>
      <c r="V18" s="206" t="e">
        <f t="array" ref="V18">#N/A</f>
        <v>#N/A</v>
      </c>
      <c r="W18" s="206" t="e">
        <f t="array" ref="W18">#N/A</f>
        <v>#N/A</v>
      </c>
      <c r="X18" s="206" t="e">
        <f t="array" ref="X18">#N/A</f>
        <v>#N/A</v>
      </c>
      <c r="Y18" s="206" t="e">
        <f t="array" ref="Y18">#N/A</f>
        <v>#N/A</v>
      </c>
      <c r="Z18" s="206" t="e">
        <f t="array" ref="Z18">#N/A</f>
        <v>#N/A</v>
      </c>
      <c r="AA18" s="206" t="e">
        <f t="array" ref="AA18">#N/A</f>
        <v>#N/A</v>
      </c>
      <c r="AB18" s="206" t="e">
        <f t="array" ref="AB18">#N/A</f>
        <v>#N/A</v>
      </c>
      <c r="AC18" s="206" t="e">
        <f t="array" ref="AC18">#N/A</f>
        <v>#N/A</v>
      </c>
      <c r="AD18" s="206" t="e">
        <f t="array" ref="AD18">#N/A</f>
        <v>#N/A</v>
      </c>
      <c r="AE18" s="206" t="e">
        <f t="array" ref="AE18">#N/A</f>
        <v>#N/A</v>
      </c>
      <c r="AF18" s="207" t="e">
        <f t="shared" si="3"/>
        <v>#N/A</v>
      </c>
      <c r="AG18" s="202"/>
      <c r="AH18" s="202"/>
      <c r="AI18" s="202"/>
      <c r="AJ18" s="202"/>
    </row>
    <row r="19" spans="1:36" ht="10.8" thickBot="1" x14ac:dyDescent="0.25">
      <c r="A19" s="37" t="s">
        <v>45</v>
      </c>
      <c r="B19" s="31" t="s">
        <v>46</v>
      </c>
      <c r="C19" s="214" t="e">
        <f t="array" ref="C19">#N/A</f>
        <v>#N/A</v>
      </c>
      <c r="D19" s="215" t="e">
        <f t="array" ref="D19">#N/A</f>
        <v>#N/A</v>
      </c>
      <c r="E19" s="215" t="e">
        <f t="array" ref="E19">#N/A</f>
        <v>#N/A</v>
      </c>
      <c r="F19" s="215" t="e">
        <f t="array" ref="F19">#N/A</f>
        <v>#N/A</v>
      </c>
      <c r="G19" s="215" t="e">
        <f t="array" ref="G19">#N/A</f>
        <v>#N/A</v>
      </c>
      <c r="H19" s="215" t="e">
        <f t="array" ref="H19">#N/A</f>
        <v>#N/A</v>
      </c>
      <c r="I19" s="215" t="e">
        <f t="array" ref="I19">#N/A</f>
        <v>#N/A</v>
      </c>
      <c r="J19" s="215" t="e">
        <f t="array" ref="J19">#N/A</f>
        <v>#N/A</v>
      </c>
      <c r="K19" s="215" t="e">
        <f t="array" ref="K19">#N/A</f>
        <v>#N/A</v>
      </c>
      <c r="L19" s="215" t="e">
        <f t="array" ref="L19">#N/A</f>
        <v>#N/A</v>
      </c>
      <c r="M19" s="215" t="e">
        <f t="array" ref="M19">#N/A</f>
        <v>#N/A</v>
      </c>
      <c r="N19" s="215" t="e">
        <f t="array" ref="N19">#N/A</f>
        <v>#N/A</v>
      </c>
      <c r="O19" s="215" t="e">
        <f t="array" ref="O19">#N/A</f>
        <v>#N/A</v>
      </c>
      <c r="P19" s="215" t="e">
        <f t="array" ref="P19">#N/A</f>
        <v>#N/A</v>
      </c>
      <c r="Q19" s="215" t="e">
        <f t="array" ref="Q19">#N/A</f>
        <v>#N/A</v>
      </c>
      <c r="R19" s="215" t="e">
        <f t="array" ref="R19">#N/A</f>
        <v>#N/A</v>
      </c>
      <c r="S19" s="216" t="e">
        <f t="array" ref="S19">#N/A</f>
        <v>#N/A</v>
      </c>
      <c r="T19" s="216" t="e">
        <f t="array" ref="T19">#N/A</f>
        <v>#N/A</v>
      </c>
      <c r="U19" s="215" t="e">
        <f t="array" ref="U19">#N/A</f>
        <v>#N/A</v>
      </c>
      <c r="V19" s="216" t="e">
        <f t="array" ref="V19">#N/A</f>
        <v>#N/A</v>
      </c>
      <c r="W19" s="216" t="e">
        <f t="array" ref="W19">#N/A</f>
        <v>#N/A</v>
      </c>
      <c r="X19" s="216" t="e">
        <f t="array" ref="X19">#N/A</f>
        <v>#N/A</v>
      </c>
      <c r="Y19" s="216" t="e">
        <f t="array" ref="Y19">#N/A</f>
        <v>#N/A</v>
      </c>
      <c r="Z19" s="216" t="e">
        <f t="array" ref="Z19">#N/A</f>
        <v>#N/A</v>
      </c>
      <c r="AA19" s="216" t="e">
        <f t="array" ref="AA19">#N/A</f>
        <v>#N/A</v>
      </c>
      <c r="AB19" s="216" t="e">
        <f t="array" ref="AB19">#N/A</f>
        <v>#N/A</v>
      </c>
      <c r="AC19" s="216" t="e">
        <f t="array" ref="AC19">#N/A</f>
        <v>#N/A</v>
      </c>
      <c r="AD19" s="216" t="e">
        <f t="array" ref="AD19">#N/A</f>
        <v>#N/A</v>
      </c>
      <c r="AE19" s="216" t="e">
        <f t="array" ref="AE19">#N/A</f>
        <v>#N/A</v>
      </c>
      <c r="AF19" s="217" t="e">
        <f t="shared" si="3"/>
        <v>#N/A</v>
      </c>
      <c r="AG19" s="202"/>
      <c r="AH19" s="202"/>
      <c r="AI19" s="202"/>
      <c r="AJ19" s="202"/>
    </row>
    <row r="20" spans="1:36" x14ac:dyDescent="0.2">
      <c r="A20" s="43"/>
      <c r="B20" s="43"/>
      <c r="C20" s="210"/>
      <c r="D20" s="219"/>
      <c r="E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0"/>
      <c r="T20" s="210"/>
      <c r="U20" s="210"/>
      <c r="V20" s="210"/>
      <c r="W20" s="210"/>
      <c r="X20" s="210"/>
      <c r="Y20" s="210"/>
      <c r="Z20" s="210"/>
      <c r="AA20" s="210"/>
      <c r="AB20" s="210"/>
      <c r="AC20" s="210"/>
      <c r="AD20" s="210"/>
      <c r="AE20" s="210"/>
      <c r="AF20" s="220"/>
      <c r="AG20" s="202"/>
      <c r="AH20" s="202"/>
      <c r="AI20" s="202"/>
      <c r="AJ20" s="202"/>
    </row>
    <row r="21" spans="1:36" hidden="1" x14ac:dyDescent="0.2">
      <c r="A21" s="328" t="s">
        <v>143</v>
      </c>
      <c r="B21" s="43"/>
      <c r="C21" s="210" t="e">
        <f t="shared" ref="C21:AE21" si="4">C13</f>
        <v>#N/A</v>
      </c>
      <c r="D21" s="219" t="e">
        <f t="shared" si="4"/>
        <v>#N/A</v>
      </c>
      <c r="E21" s="219" t="e">
        <f t="shared" si="4"/>
        <v>#N/A</v>
      </c>
      <c r="F21" s="219" t="e">
        <f t="shared" si="4"/>
        <v>#N/A</v>
      </c>
      <c r="G21" s="219" t="e">
        <f t="shared" si="4"/>
        <v>#N/A</v>
      </c>
      <c r="H21" s="219" t="e">
        <f t="shared" si="4"/>
        <v>#N/A</v>
      </c>
      <c r="I21" s="219" t="e">
        <f t="shared" si="4"/>
        <v>#N/A</v>
      </c>
      <c r="J21" s="219" t="e">
        <f t="shared" si="4"/>
        <v>#N/A</v>
      </c>
      <c r="K21" s="219" t="e">
        <f t="shared" si="4"/>
        <v>#N/A</v>
      </c>
      <c r="L21" s="219" t="e">
        <f t="shared" si="4"/>
        <v>#N/A</v>
      </c>
      <c r="M21" s="219" t="e">
        <f t="shared" si="4"/>
        <v>#N/A</v>
      </c>
      <c r="N21" s="219" t="e">
        <f t="shared" si="4"/>
        <v>#N/A</v>
      </c>
      <c r="O21" s="219" t="e">
        <f t="shared" si="4"/>
        <v>#N/A</v>
      </c>
      <c r="P21" s="219" t="e">
        <f t="shared" si="4"/>
        <v>#N/A</v>
      </c>
      <c r="Q21" s="219" t="e">
        <f t="shared" si="4"/>
        <v>#N/A</v>
      </c>
      <c r="R21" s="219" t="e">
        <f t="shared" si="4"/>
        <v>#N/A</v>
      </c>
      <c r="S21" s="219" t="e">
        <f t="shared" si="4"/>
        <v>#N/A</v>
      </c>
      <c r="T21" s="219" t="e">
        <f t="shared" si="4"/>
        <v>#N/A</v>
      </c>
      <c r="U21" s="219" t="e">
        <f t="shared" si="4"/>
        <v>#N/A</v>
      </c>
      <c r="V21" s="219" t="e">
        <f t="shared" si="4"/>
        <v>#N/A</v>
      </c>
      <c r="W21" s="219" t="e">
        <f t="shared" si="4"/>
        <v>#N/A</v>
      </c>
      <c r="X21" s="219" t="e">
        <f t="shared" si="4"/>
        <v>#N/A</v>
      </c>
      <c r="Y21" s="219" t="e">
        <f t="shared" si="4"/>
        <v>#N/A</v>
      </c>
      <c r="Z21" s="219" t="e">
        <f t="shared" si="4"/>
        <v>#N/A</v>
      </c>
      <c r="AA21" s="219" t="e">
        <f t="shared" si="4"/>
        <v>#N/A</v>
      </c>
      <c r="AB21" s="219" t="e">
        <f t="shared" si="4"/>
        <v>#N/A</v>
      </c>
      <c r="AC21" s="219" t="e">
        <f t="shared" si="4"/>
        <v>#N/A</v>
      </c>
      <c r="AD21" s="219" t="e">
        <f t="shared" si="4"/>
        <v>#N/A</v>
      </c>
      <c r="AE21" s="219" t="e">
        <f t="shared" si="4"/>
        <v>#N/A</v>
      </c>
      <c r="AF21" s="222" t="e">
        <f>SUM(C21:P21)</f>
        <v>#N/A</v>
      </c>
      <c r="AG21" s="202"/>
      <c r="AH21" s="202"/>
      <c r="AI21" s="202"/>
      <c r="AJ21" s="202"/>
    </row>
    <row r="22" spans="1:36" s="89" customFormat="1" hidden="1" x14ac:dyDescent="0.2">
      <c r="A22" s="328" t="s">
        <v>47</v>
      </c>
      <c r="B22" s="104" t="s">
        <v>47</v>
      </c>
      <c r="C22" s="219" t="e">
        <f t="array" ref="C22">#N/A</f>
        <v>#N/A</v>
      </c>
      <c r="D22" s="219" t="e">
        <f t="array" ref="D22">#N/A</f>
        <v>#N/A</v>
      </c>
      <c r="E22" s="219" t="e">
        <f t="array" ref="E22">#N/A</f>
        <v>#N/A</v>
      </c>
      <c r="F22" s="219" t="e">
        <f t="array" ref="F22">#N/A</f>
        <v>#N/A</v>
      </c>
      <c r="G22" s="219" t="e">
        <f t="array" ref="G22">#N/A</f>
        <v>#N/A</v>
      </c>
      <c r="H22" s="219" t="e">
        <f t="array" ref="H22">#N/A</f>
        <v>#N/A</v>
      </c>
      <c r="I22" s="219" t="e">
        <f t="array" ref="I22">#N/A</f>
        <v>#N/A</v>
      </c>
      <c r="J22" s="219" t="e">
        <f t="array" ref="J22">#N/A</f>
        <v>#N/A</v>
      </c>
      <c r="K22" s="219" t="e">
        <f t="array" ref="K22">#N/A</f>
        <v>#N/A</v>
      </c>
      <c r="L22" s="219" t="e">
        <f t="array" ref="L22">#N/A</f>
        <v>#N/A</v>
      </c>
      <c r="M22" s="219" t="e">
        <f t="array" ref="M22">#N/A</f>
        <v>#N/A</v>
      </c>
      <c r="N22" s="219" t="e">
        <f t="array" ref="N22">#N/A</f>
        <v>#N/A</v>
      </c>
      <c r="O22" s="219" t="e">
        <f t="array" ref="O22">#N/A</f>
        <v>#N/A</v>
      </c>
      <c r="P22" s="219" t="e">
        <f t="array" ref="P22">#N/A</f>
        <v>#N/A</v>
      </c>
      <c r="Q22" s="219" t="e">
        <f t="array" ref="Q22">#N/A</f>
        <v>#N/A</v>
      </c>
      <c r="R22" s="219" t="e">
        <f t="array" ref="R22">#N/A</f>
        <v>#N/A</v>
      </c>
      <c r="S22" s="219" t="e">
        <f t="array" ref="S22">#N/A</f>
        <v>#N/A</v>
      </c>
      <c r="T22" s="219" t="e">
        <f t="array" ref="T22">#N/A</f>
        <v>#N/A</v>
      </c>
      <c r="U22" s="219" t="e">
        <f t="array" ref="U22">#N/A</f>
        <v>#N/A</v>
      </c>
      <c r="V22" s="219" t="e">
        <f t="array" ref="V22">#N/A</f>
        <v>#N/A</v>
      </c>
      <c r="W22" s="219" t="e">
        <f t="array" ref="W22">#N/A</f>
        <v>#N/A</v>
      </c>
      <c r="X22" s="219" t="e">
        <f t="array" ref="X22">#N/A</f>
        <v>#N/A</v>
      </c>
      <c r="Y22" s="219" t="e">
        <f t="array" ref="Y22">#N/A</f>
        <v>#N/A</v>
      </c>
      <c r="Z22" s="219" t="e">
        <f t="array" ref="Z22">#N/A</f>
        <v>#N/A</v>
      </c>
      <c r="AA22" s="219" t="e">
        <f t="array" ref="AA22">#N/A</f>
        <v>#N/A</v>
      </c>
      <c r="AB22" s="219" t="e">
        <f t="array" ref="AB22">#N/A</f>
        <v>#N/A</v>
      </c>
      <c r="AC22" s="219" t="e">
        <f t="array" ref="AC22">#N/A</f>
        <v>#N/A</v>
      </c>
      <c r="AD22" s="219" t="e">
        <f t="array" ref="AD22">#N/A</f>
        <v>#N/A</v>
      </c>
      <c r="AE22" s="219" t="e">
        <f t="array" ref="AE22">#N/A</f>
        <v>#N/A</v>
      </c>
      <c r="AF22" s="222" t="e">
        <f>SUM(C22:P22)</f>
        <v>#N/A</v>
      </c>
      <c r="AG22" s="224"/>
      <c r="AH22" s="224"/>
      <c r="AI22" s="224"/>
      <c r="AJ22" s="224"/>
    </row>
    <row r="23" spans="1:36" s="89" customFormat="1" hidden="1" x14ac:dyDescent="0.2">
      <c r="A23" s="328" t="s">
        <v>144</v>
      </c>
      <c r="B23" s="104" t="s">
        <v>48</v>
      </c>
      <c r="C23" s="219" t="e">
        <f t="array" ref="C23">#N/A</f>
        <v>#N/A</v>
      </c>
      <c r="D23" s="219" t="e">
        <f t="array" ref="D23">#N/A</f>
        <v>#N/A</v>
      </c>
      <c r="E23" s="219" t="e">
        <f t="array" ref="E23">#N/A</f>
        <v>#N/A</v>
      </c>
      <c r="F23" s="219" t="e">
        <f t="array" ref="F23">#N/A</f>
        <v>#N/A</v>
      </c>
      <c r="G23" s="219" t="e">
        <f t="array" ref="G23">#N/A</f>
        <v>#N/A</v>
      </c>
      <c r="H23" s="219" t="e">
        <f t="array" ref="H23">#N/A</f>
        <v>#N/A</v>
      </c>
      <c r="I23" s="219" t="e">
        <f t="array" ref="I23">#N/A</f>
        <v>#N/A</v>
      </c>
      <c r="J23" s="219" t="e">
        <f t="array" ref="J23">#N/A</f>
        <v>#N/A</v>
      </c>
      <c r="K23" s="219" t="e">
        <f t="array" ref="K23">#N/A</f>
        <v>#N/A</v>
      </c>
      <c r="L23" s="219" t="e">
        <f t="array" ref="L23">#N/A</f>
        <v>#N/A</v>
      </c>
      <c r="M23" s="219" t="e">
        <f t="array" ref="M23">#N/A</f>
        <v>#N/A</v>
      </c>
      <c r="N23" s="219" t="e">
        <f t="array" ref="N23">#N/A</f>
        <v>#N/A</v>
      </c>
      <c r="O23" s="219" t="e">
        <f t="array" ref="O23">#N/A</f>
        <v>#N/A</v>
      </c>
      <c r="P23" s="219" t="e">
        <f t="array" ref="P23">#N/A</f>
        <v>#N/A</v>
      </c>
      <c r="Q23" s="219" t="e">
        <f t="array" ref="Q23">#N/A</f>
        <v>#N/A</v>
      </c>
      <c r="R23" s="219" t="e">
        <f t="array" ref="R23">#N/A</f>
        <v>#N/A</v>
      </c>
      <c r="S23" s="219" t="e">
        <f t="array" ref="S23">#N/A</f>
        <v>#N/A</v>
      </c>
      <c r="T23" s="219" t="e">
        <f t="array" ref="T23">#N/A</f>
        <v>#N/A</v>
      </c>
      <c r="U23" s="219" t="e">
        <f t="array" ref="U23">#N/A</f>
        <v>#N/A</v>
      </c>
      <c r="V23" s="219" t="e">
        <f t="array" ref="V23">#N/A</f>
        <v>#N/A</v>
      </c>
      <c r="W23" s="219" t="e">
        <f t="array" ref="W23">#N/A</f>
        <v>#N/A</v>
      </c>
      <c r="X23" s="219" t="e">
        <f t="array" ref="X23">#N/A</f>
        <v>#N/A</v>
      </c>
      <c r="Y23" s="219" t="e">
        <f t="array" ref="Y23">#N/A</f>
        <v>#N/A</v>
      </c>
      <c r="Z23" s="219" t="e">
        <f t="array" ref="Z23">#N/A</f>
        <v>#N/A</v>
      </c>
      <c r="AA23" s="219" t="e">
        <f t="array" ref="AA23">#N/A</f>
        <v>#N/A</v>
      </c>
      <c r="AB23" s="219" t="e">
        <f t="array" ref="AB23">#N/A</f>
        <v>#N/A</v>
      </c>
      <c r="AC23" s="219" t="e">
        <f t="array" ref="AC23">#N/A</f>
        <v>#N/A</v>
      </c>
      <c r="AD23" s="219" t="e">
        <f t="array" ref="AD23">#N/A</f>
        <v>#N/A</v>
      </c>
      <c r="AE23" s="219" t="e">
        <f t="array" ref="AE23">#N/A</f>
        <v>#N/A</v>
      </c>
      <c r="AF23" s="222" t="e">
        <f>SUM(C23:P23)</f>
        <v>#N/A</v>
      </c>
      <c r="AG23" s="224"/>
      <c r="AH23" s="224"/>
      <c r="AI23" s="224"/>
      <c r="AJ23" s="224"/>
    </row>
    <row r="24" spans="1:36" s="89" customFormat="1" x14ac:dyDescent="0.2">
      <c r="A24" s="49" t="s">
        <v>48</v>
      </c>
      <c r="B24" s="104" t="s">
        <v>48</v>
      </c>
      <c r="C24" s="219" t="e">
        <f t="shared" ref="C24:AF24" si="5">SUM(C21:C23)</f>
        <v>#N/A</v>
      </c>
      <c r="D24" s="219" t="e">
        <f t="shared" si="5"/>
        <v>#N/A</v>
      </c>
      <c r="E24" s="219" t="e">
        <f t="shared" si="5"/>
        <v>#N/A</v>
      </c>
      <c r="F24" s="219" t="e">
        <f t="shared" si="5"/>
        <v>#N/A</v>
      </c>
      <c r="G24" s="219" t="e">
        <f t="shared" si="5"/>
        <v>#N/A</v>
      </c>
      <c r="H24" s="219" t="e">
        <f t="shared" si="5"/>
        <v>#N/A</v>
      </c>
      <c r="I24" s="219" t="e">
        <f t="shared" si="5"/>
        <v>#N/A</v>
      </c>
      <c r="J24" s="219" t="e">
        <f t="shared" si="5"/>
        <v>#N/A</v>
      </c>
      <c r="K24" s="219" t="e">
        <f t="shared" si="5"/>
        <v>#N/A</v>
      </c>
      <c r="L24" s="219" t="e">
        <f t="shared" si="5"/>
        <v>#N/A</v>
      </c>
      <c r="M24" s="219" t="e">
        <f t="shared" si="5"/>
        <v>#N/A</v>
      </c>
      <c r="N24" s="219" t="e">
        <f t="shared" si="5"/>
        <v>#N/A</v>
      </c>
      <c r="O24" s="219" t="e">
        <f t="shared" si="5"/>
        <v>#N/A</v>
      </c>
      <c r="P24" s="219" t="e">
        <f t="shared" si="5"/>
        <v>#N/A</v>
      </c>
      <c r="Q24" s="219" t="e">
        <f t="shared" si="5"/>
        <v>#N/A</v>
      </c>
      <c r="R24" s="219" t="e">
        <f t="shared" si="5"/>
        <v>#N/A</v>
      </c>
      <c r="S24" s="219" t="e">
        <f t="shared" si="5"/>
        <v>#N/A</v>
      </c>
      <c r="T24" s="219" t="e">
        <f t="shared" si="5"/>
        <v>#N/A</v>
      </c>
      <c r="U24" s="219" t="e">
        <f t="shared" si="5"/>
        <v>#N/A</v>
      </c>
      <c r="V24" s="219" t="e">
        <f t="shared" si="5"/>
        <v>#N/A</v>
      </c>
      <c r="W24" s="219" t="e">
        <f t="shared" si="5"/>
        <v>#N/A</v>
      </c>
      <c r="X24" s="219" t="e">
        <f t="shared" si="5"/>
        <v>#N/A</v>
      </c>
      <c r="Y24" s="219" t="e">
        <f t="shared" si="5"/>
        <v>#N/A</v>
      </c>
      <c r="Z24" s="219" t="e">
        <f t="shared" si="5"/>
        <v>#N/A</v>
      </c>
      <c r="AA24" s="219" t="e">
        <f t="shared" si="5"/>
        <v>#N/A</v>
      </c>
      <c r="AB24" s="219" t="e">
        <f t="shared" si="5"/>
        <v>#N/A</v>
      </c>
      <c r="AC24" s="219" t="e">
        <f t="shared" si="5"/>
        <v>#N/A</v>
      </c>
      <c r="AD24" s="219" t="e">
        <f t="shared" si="5"/>
        <v>#N/A</v>
      </c>
      <c r="AE24" s="219" t="e">
        <f t="shared" si="5"/>
        <v>#N/A</v>
      </c>
      <c r="AF24" s="222" t="e">
        <f t="shared" si="5"/>
        <v>#N/A</v>
      </c>
      <c r="AG24" s="224"/>
      <c r="AH24" s="224"/>
      <c r="AI24" s="224"/>
      <c r="AJ24" s="224"/>
    </row>
    <row r="25" spans="1:36" s="89" customFormat="1" x14ac:dyDescent="0.2">
      <c r="A25" s="49"/>
      <c r="B25" s="104"/>
      <c r="C25" s="219"/>
      <c r="D25" s="219"/>
      <c r="E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  <c r="AF25" s="222"/>
      <c r="AG25" s="224"/>
      <c r="AH25" s="224"/>
      <c r="AI25" s="224"/>
      <c r="AJ25" s="224"/>
    </row>
    <row r="26" spans="1:36" s="89" customFormat="1" x14ac:dyDescent="0.2">
      <c r="A26" s="49" t="s">
        <v>49</v>
      </c>
      <c r="B26" s="104" t="s">
        <v>50</v>
      </c>
      <c r="C26" s="219" t="e">
        <f t="array" ref="C26">#N/A</f>
        <v>#N/A</v>
      </c>
      <c r="D26" s="219" t="e">
        <f t="array" ref="D26">#N/A</f>
        <v>#N/A</v>
      </c>
      <c r="E26" s="219" t="e">
        <f t="array" ref="E26">#N/A</f>
        <v>#N/A</v>
      </c>
      <c r="F26" s="219" t="e">
        <f t="array" ref="F26">#N/A</f>
        <v>#N/A</v>
      </c>
      <c r="G26" s="219" t="e">
        <f t="array" ref="G26">#N/A</f>
        <v>#N/A</v>
      </c>
      <c r="H26" s="219" t="e">
        <f t="array" ref="H26">#N/A</f>
        <v>#N/A</v>
      </c>
      <c r="I26" s="219" t="e">
        <f t="array" ref="I26">#N/A</f>
        <v>#N/A</v>
      </c>
      <c r="J26" s="219" t="e">
        <f t="array" ref="J26">#N/A</f>
        <v>#N/A</v>
      </c>
      <c r="K26" s="219" t="e">
        <f t="array" ref="K26">#N/A</f>
        <v>#N/A</v>
      </c>
      <c r="L26" s="219" t="e">
        <f t="array" ref="L26">#N/A</f>
        <v>#N/A</v>
      </c>
      <c r="M26" s="219" t="e">
        <f t="array" ref="M26">#N/A</f>
        <v>#N/A</v>
      </c>
      <c r="N26" s="219" t="e">
        <f t="array" ref="N26">#N/A</f>
        <v>#N/A</v>
      </c>
      <c r="O26" s="219" t="e">
        <f t="array" ref="O26">#N/A</f>
        <v>#N/A</v>
      </c>
      <c r="P26" s="219" t="e">
        <f t="array" ref="P26">#N/A</f>
        <v>#N/A</v>
      </c>
      <c r="Q26" s="219" t="e">
        <f t="array" ref="Q26">#N/A</f>
        <v>#N/A</v>
      </c>
      <c r="R26" s="219" t="e">
        <f t="array" ref="R26">#N/A</f>
        <v>#N/A</v>
      </c>
      <c r="S26" s="219" t="e">
        <f t="array" ref="S26">#N/A</f>
        <v>#N/A</v>
      </c>
      <c r="T26" s="219" t="e">
        <f t="array" ref="T26">#N/A</f>
        <v>#N/A</v>
      </c>
      <c r="U26" s="219" t="e">
        <f t="array" ref="U26">#N/A</f>
        <v>#N/A</v>
      </c>
      <c r="V26" s="219" t="e">
        <f t="array" ref="V26">#N/A</f>
        <v>#N/A</v>
      </c>
      <c r="W26" s="219" t="e">
        <f t="array" ref="W26">#N/A</f>
        <v>#N/A</v>
      </c>
      <c r="X26" s="219" t="e">
        <f t="array" ref="X26">#N/A</f>
        <v>#N/A</v>
      </c>
      <c r="Y26" s="219" t="e">
        <f t="array" ref="Y26">#N/A</f>
        <v>#N/A</v>
      </c>
      <c r="Z26" s="219" t="e">
        <f t="array" ref="Z26">#N/A</f>
        <v>#N/A</v>
      </c>
      <c r="AA26" s="219" t="e">
        <f t="array" ref="AA26">#N/A</f>
        <v>#N/A</v>
      </c>
      <c r="AB26" s="219" t="e">
        <f t="array" ref="AB26">#N/A</f>
        <v>#N/A</v>
      </c>
      <c r="AC26" s="219" t="e">
        <f t="array" ref="AC26">#N/A</f>
        <v>#N/A</v>
      </c>
      <c r="AD26" s="219" t="e">
        <f t="array" ref="AD26">#N/A</f>
        <v>#N/A</v>
      </c>
      <c r="AE26" s="219" t="e">
        <f t="array" ref="AE26">#N/A</f>
        <v>#N/A</v>
      </c>
      <c r="AF26" s="222" t="e">
        <f>SUM(C26:P26)</f>
        <v>#N/A</v>
      </c>
      <c r="AG26" s="224"/>
      <c r="AH26" s="224"/>
      <c r="AI26" s="224"/>
      <c r="AJ26" s="224"/>
    </row>
    <row r="27" spans="1:36" s="89" customFormat="1" x14ac:dyDescent="0.2">
      <c r="A27" s="49" t="s">
        <v>51</v>
      </c>
      <c r="B27" s="104" t="s">
        <v>52</v>
      </c>
      <c r="C27" s="219" t="e">
        <f t="array" ref="C27">#N/A</f>
        <v>#N/A</v>
      </c>
      <c r="D27" s="219" t="e">
        <f t="array" ref="D27">#N/A</f>
        <v>#N/A</v>
      </c>
      <c r="E27" s="219" t="e">
        <f t="array" ref="E27">#N/A</f>
        <v>#N/A</v>
      </c>
      <c r="F27" s="219" t="e">
        <f t="array" ref="F27">#N/A</f>
        <v>#N/A</v>
      </c>
      <c r="G27" s="219" t="e">
        <f t="array" ref="G27">#N/A</f>
        <v>#N/A</v>
      </c>
      <c r="H27" s="219" t="e">
        <f t="array" ref="H27">#N/A</f>
        <v>#N/A</v>
      </c>
      <c r="I27" s="219" t="e">
        <f t="array" ref="I27">#N/A</f>
        <v>#N/A</v>
      </c>
      <c r="J27" s="219" t="e">
        <f t="array" ref="J27">#N/A</f>
        <v>#N/A</v>
      </c>
      <c r="K27" s="219" t="e">
        <f t="array" ref="K27">#N/A</f>
        <v>#N/A</v>
      </c>
      <c r="L27" s="219" t="e">
        <f t="array" ref="L27">#N/A</f>
        <v>#N/A</v>
      </c>
      <c r="M27" s="219" t="e">
        <f t="array" ref="M27">#N/A</f>
        <v>#N/A</v>
      </c>
      <c r="N27" s="219" t="e">
        <f t="array" ref="N27">#N/A</f>
        <v>#N/A</v>
      </c>
      <c r="O27" s="219" t="e">
        <f t="array" ref="O27">#N/A</f>
        <v>#N/A</v>
      </c>
      <c r="P27" s="219" t="e">
        <f t="array" ref="P27">#N/A</f>
        <v>#N/A</v>
      </c>
      <c r="Q27" s="219" t="e">
        <f t="array" ref="Q27">#N/A</f>
        <v>#N/A</v>
      </c>
      <c r="R27" s="219" t="e">
        <f t="array" ref="R27">#N/A</f>
        <v>#N/A</v>
      </c>
      <c r="S27" s="219" t="e">
        <f t="array" ref="S27">#N/A</f>
        <v>#N/A</v>
      </c>
      <c r="T27" s="219" t="e">
        <f t="array" ref="T27">#N/A</f>
        <v>#N/A</v>
      </c>
      <c r="U27" s="219" t="e">
        <f t="array" ref="U27">#N/A</f>
        <v>#N/A</v>
      </c>
      <c r="V27" s="219" t="e">
        <f t="array" ref="V27">#N/A</f>
        <v>#N/A</v>
      </c>
      <c r="W27" s="219" t="e">
        <f t="array" ref="W27">#N/A</f>
        <v>#N/A</v>
      </c>
      <c r="X27" s="219" t="e">
        <f t="array" ref="X27">#N/A</f>
        <v>#N/A</v>
      </c>
      <c r="Y27" s="219" t="e">
        <f t="array" ref="Y27">#N/A</f>
        <v>#N/A</v>
      </c>
      <c r="Z27" s="219" t="e">
        <f t="array" ref="Z27">#N/A</f>
        <v>#N/A</v>
      </c>
      <c r="AA27" s="219" t="e">
        <f t="array" ref="AA27">#N/A</f>
        <v>#N/A</v>
      </c>
      <c r="AB27" s="219" t="e">
        <f t="array" ref="AB27">#N/A</f>
        <v>#N/A</v>
      </c>
      <c r="AC27" s="219" t="e">
        <f t="array" ref="AC27">#N/A</f>
        <v>#N/A</v>
      </c>
      <c r="AD27" s="219" t="e">
        <f t="array" ref="AD27">#N/A</f>
        <v>#N/A</v>
      </c>
      <c r="AE27" s="219" t="e">
        <f t="array" ref="AE27">#N/A</f>
        <v>#N/A</v>
      </c>
      <c r="AF27" s="222" t="e">
        <f>SUM(C27:P27)</f>
        <v>#N/A</v>
      </c>
      <c r="AG27" s="224"/>
      <c r="AH27" s="224"/>
      <c r="AI27" s="224"/>
      <c r="AJ27" s="224"/>
    </row>
    <row r="28" spans="1:36" s="89" customFormat="1" x14ac:dyDescent="0.2">
      <c r="A28" s="49"/>
      <c r="B28" s="104"/>
      <c r="C28" s="219"/>
      <c r="D28" s="219"/>
      <c r="E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19"/>
      <c r="AF28" s="222"/>
      <c r="AG28" s="224"/>
      <c r="AH28" s="224"/>
      <c r="AI28" s="224"/>
      <c r="AJ28" s="224"/>
    </row>
    <row r="29" spans="1:36" s="89" customFormat="1" x14ac:dyDescent="0.2">
      <c r="A29" s="49" t="s">
        <v>53</v>
      </c>
      <c r="B29" s="102" t="s">
        <v>54</v>
      </c>
      <c r="C29" s="219" t="e">
        <f t="array" ref="C29">#N/A</f>
        <v>#N/A</v>
      </c>
      <c r="D29" s="219" t="e">
        <f t="array" ref="D29">#N/A</f>
        <v>#N/A</v>
      </c>
      <c r="E29" s="219" t="e">
        <f t="array" ref="E29">#N/A</f>
        <v>#N/A</v>
      </c>
      <c r="F29" s="219" t="e">
        <f t="array" ref="F29">#N/A</f>
        <v>#N/A</v>
      </c>
      <c r="G29" s="219" t="e">
        <f t="array" ref="G29">#N/A</f>
        <v>#N/A</v>
      </c>
      <c r="H29" s="219" t="e">
        <f t="array" ref="H29">#N/A</f>
        <v>#N/A</v>
      </c>
      <c r="I29" s="219" t="e">
        <f t="array" ref="I29">#N/A</f>
        <v>#N/A</v>
      </c>
      <c r="J29" s="219" t="e">
        <f t="array" ref="J29">#N/A</f>
        <v>#N/A</v>
      </c>
      <c r="K29" s="219" t="e">
        <f t="array" ref="K29">#N/A</f>
        <v>#N/A</v>
      </c>
      <c r="L29" s="219" t="e">
        <f t="array" ref="L29">#N/A</f>
        <v>#N/A</v>
      </c>
      <c r="M29" s="219" t="e">
        <f t="array" ref="M29">#N/A</f>
        <v>#N/A</v>
      </c>
      <c r="N29" s="219" t="e">
        <f t="array" ref="N29">#N/A</f>
        <v>#N/A</v>
      </c>
      <c r="O29" s="219" t="e">
        <f t="array" ref="O29">#N/A</f>
        <v>#N/A</v>
      </c>
      <c r="P29" s="219" t="e">
        <f t="array" ref="P29">#N/A</f>
        <v>#N/A</v>
      </c>
      <c r="Q29" s="219" t="e">
        <f t="array" ref="Q29">#N/A</f>
        <v>#N/A</v>
      </c>
      <c r="R29" s="219" t="e">
        <f t="array" ref="R29">#N/A</f>
        <v>#N/A</v>
      </c>
      <c r="S29" s="219" t="e">
        <f t="array" ref="S29">#N/A</f>
        <v>#N/A</v>
      </c>
      <c r="T29" s="219" t="e">
        <f t="array" ref="T29">#N/A</f>
        <v>#N/A</v>
      </c>
      <c r="U29" s="219" t="e">
        <f t="array" ref="U29">#N/A</f>
        <v>#N/A</v>
      </c>
      <c r="V29" s="219" t="e">
        <f t="array" ref="V29">#N/A</f>
        <v>#N/A</v>
      </c>
      <c r="W29" s="219" t="e">
        <f t="array" ref="W29">#N/A</f>
        <v>#N/A</v>
      </c>
      <c r="X29" s="219" t="e">
        <f t="array" ref="X29">#N/A</f>
        <v>#N/A</v>
      </c>
      <c r="Y29" s="219" t="e">
        <f t="array" ref="Y29">#N/A</f>
        <v>#N/A</v>
      </c>
      <c r="Z29" s="219" t="e">
        <f t="array" ref="Z29">#N/A</f>
        <v>#N/A</v>
      </c>
      <c r="AA29" s="219" t="e">
        <f t="array" ref="AA29">#N/A</f>
        <v>#N/A</v>
      </c>
      <c r="AB29" s="219" t="e">
        <f t="array" ref="AB29">#N/A</f>
        <v>#N/A</v>
      </c>
      <c r="AC29" s="219" t="e">
        <f t="array" ref="AC29">#N/A</f>
        <v>#N/A</v>
      </c>
      <c r="AD29" s="219" t="e">
        <f t="array" ref="AD29">#N/A</f>
        <v>#N/A</v>
      </c>
      <c r="AE29" s="219" t="e">
        <f t="array" ref="AE29">#N/A</f>
        <v>#N/A</v>
      </c>
      <c r="AF29" s="222" t="e">
        <f>SUM(C29:P29)</f>
        <v>#N/A</v>
      </c>
      <c r="AG29" s="224"/>
      <c r="AH29" s="224"/>
      <c r="AI29" s="224"/>
      <c r="AJ29" s="224"/>
    </row>
    <row r="30" spans="1:36" s="89" customFormat="1" x14ac:dyDescent="0.2">
      <c r="A30" s="49" t="s">
        <v>55</v>
      </c>
      <c r="B30" s="102" t="s">
        <v>56</v>
      </c>
      <c r="C30" s="219" t="e">
        <f t="array" ref="C30">#N/A</f>
        <v>#N/A</v>
      </c>
      <c r="D30" s="219" t="e">
        <f t="array" ref="D30">#N/A</f>
        <v>#N/A</v>
      </c>
      <c r="E30" s="219" t="e">
        <f t="array" ref="E30">#N/A</f>
        <v>#N/A</v>
      </c>
      <c r="F30" s="219" t="e">
        <f t="array" ref="F30">#N/A</f>
        <v>#N/A</v>
      </c>
      <c r="G30" s="219" t="e">
        <f t="array" ref="G30">#N/A</f>
        <v>#N/A</v>
      </c>
      <c r="H30" s="219" t="e">
        <f t="array" ref="H30">#N/A</f>
        <v>#N/A</v>
      </c>
      <c r="I30" s="219" t="e">
        <f t="array" ref="I30">#N/A</f>
        <v>#N/A</v>
      </c>
      <c r="J30" s="219" t="e">
        <f t="array" ref="J30">#N/A</f>
        <v>#N/A</v>
      </c>
      <c r="K30" s="219" t="e">
        <f t="array" ref="K30">#N/A</f>
        <v>#N/A</v>
      </c>
      <c r="L30" s="219" t="e">
        <f t="array" ref="L30">#N/A</f>
        <v>#N/A</v>
      </c>
      <c r="M30" s="219" t="e">
        <f t="array" ref="M30">#N/A</f>
        <v>#N/A</v>
      </c>
      <c r="N30" s="219" t="e">
        <f t="array" ref="N30">#N/A</f>
        <v>#N/A</v>
      </c>
      <c r="O30" s="219" t="e">
        <f t="array" ref="O30">#N/A</f>
        <v>#N/A</v>
      </c>
      <c r="P30" s="219" t="e">
        <f t="array" ref="P30">#N/A</f>
        <v>#N/A</v>
      </c>
      <c r="Q30" s="219" t="e">
        <f t="array" ref="Q30">#N/A</f>
        <v>#N/A</v>
      </c>
      <c r="R30" s="219" t="e">
        <f t="array" ref="R30">#N/A</f>
        <v>#N/A</v>
      </c>
      <c r="S30" s="219" t="e">
        <f t="array" ref="S30">#N/A</f>
        <v>#N/A</v>
      </c>
      <c r="T30" s="219" t="e">
        <f t="array" ref="T30">#N/A</f>
        <v>#N/A</v>
      </c>
      <c r="U30" s="219" t="e">
        <f t="array" ref="U30">#N/A</f>
        <v>#N/A</v>
      </c>
      <c r="V30" s="219" t="e">
        <f t="array" ref="V30">#N/A</f>
        <v>#N/A</v>
      </c>
      <c r="W30" s="219" t="e">
        <f t="array" ref="W30">#N/A</f>
        <v>#N/A</v>
      </c>
      <c r="X30" s="219" t="e">
        <f t="array" ref="X30">#N/A</f>
        <v>#N/A</v>
      </c>
      <c r="Y30" s="219" t="e">
        <f t="array" ref="Y30">#N/A</f>
        <v>#N/A</v>
      </c>
      <c r="Z30" s="219" t="e">
        <f t="array" ref="Z30">#N/A</f>
        <v>#N/A</v>
      </c>
      <c r="AA30" s="219" t="e">
        <f t="array" ref="AA30">#N/A</f>
        <v>#N/A</v>
      </c>
      <c r="AB30" s="219" t="e">
        <f t="array" ref="AB30">#N/A</f>
        <v>#N/A</v>
      </c>
      <c r="AC30" s="219" t="e">
        <f t="array" ref="AC30">#N/A</f>
        <v>#N/A</v>
      </c>
      <c r="AD30" s="219" t="e">
        <f t="array" ref="AD30">#N/A</f>
        <v>#N/A</v>
      </c>
      <c r="AE30" s="219" t="e">
        <f t="array" ref="AE30">#N/A</f>
        <v>#N/A</v>
      </c>
      <c r="AF30" s="222" t="e">
        <f>SUM(C30:P30)</f>
        <v>#N/A</v>
      </c>
      <c r="AG30" s="224"/>
      <c r="AH30" s="224"/>
      <c r="AI30" s="224"/>
      <c r="AJ30" s="224"/>
    </row>
    <row r="31" spans="1:36" s="89" customFormat="1" x14ac:dyDescent="0.2">
      <c r="A31" s="49" t="s">
        <v>57</v>
      </c>
      <c r="B31" s="102" t="s">
        <v>58</v>
      </c>
      <c r="C31" s="219" t="e">
        <f t="array" ref="C31">#N/A</f>
        <v>#N/A</v>
      </c>
      <c r="D31" s="219" t="e">
        <f t="array" ref="D31">#N/A</f>
        <v>#N/A</v>
      </c>
      <c r="E31" s="219" t="e">
        <f t="array" ref="E31">#N/A</f>
        <v>#N/A</v>
      </c>
      <c r="F31" s="219" t="e">
        <f t="array" ref="F31">#N/A</f>
        <v>#N/A</v>
      </c>
      <c r="G31" s="219" t="e">
        <f t="array" ref="G31">#N/A</f>
        <v>#N/A</v>
      </c>
      <c r="H31" s="219" t="e">
        <f t="array" ref="H31">#N/A</f>
        <v>#N/A</v>
      </c>
      <c r="I31" s="219" t="e">
        <f t="array" ref="I31">#N/A</f>
        <v>#N/A</v>
      </c>
      <c r="J31" s="219" t="e">
        <f t="array" ref="J31">#N/A</f>
        <v>#N/A</v>
      </c>
      <c r="K31" s="219" t="e">
        <f t="array" ref="K31">#N/A</f>
        <v>#N/A</v>
      </c>
      <c r="L31" s="219" t="e">
        <f t="array" ref="L31">#N/A</f>
        <v>#N/A</v>
      </c>
      <c r="M31" s="219" t="e">
        <f t="array" ref="M31">#N/A</f>
        <v>#N/A</v>
      </c>
      <c r="N31" s="219" t="e">
        <f t="array" ref="N31">#N/A</f>
        <v>#N/A</v>
      </c>
      <c r="O31" s="219" t="e">
        <f t="array" ref="O31">#N/A</f>
        <v>#N/A</v>
      </c>
      <c r="P31" s="219" t="e">
        <f t="array" ref="P31">#N/A</f>
        <v>#N/A</v>
      </c>
      <c r="Q31" s="219" t="e">
        <f t="array" ref="Q31">#N/A</f>
        <v>#N/A</v>
      </c>
      <c r="R31" s="219" t="e">
        <f t="array" ref="R31">#N/A</f>
        <v>#N/A</v>
      </c>
      <c r="S31" s="219" t="e">
        <f t="array" ref="S31">#N/A</f>
        <v>#N/A</v>
      </c>
      <c r="T31" s="219" t="e">
        <f t="array" ref="T31">#N/A</f>
        <v>#N/A</v>
      </c>
      <c r="U31" s="219" t="e">
        <f t="array" ref="U31">#N/A</f>
        <v>#N/A</v>
      </c>
      <c r="V31" s="219" t="e">
        <f t="array" ref="V31">#N/A</f>
        <v>#N/A</v>
      </c>
      <c r="W31" s="219" t="e">
        <f t="array" ref="W31">#N/A</f>
        <v>#N/A</v>
      </c>
      <c r="X31" s="219" t="e">
        <f t="array" ref="X31">#N/A</f>
        <v>#N/A</v>
      </c>
      <c r="Y31" s="219" t="e">
        <f t="array" ref="Y31">#N/A</f>
        <v>#N/A</v>
      </c>
      <c r="Z31" s="219" t="e">
        <f t="array" ref="Z31">#N/A</f>
        <v>#N/A</v>
      </c>
      <c r="AA31" s="219" t="e">
        <f t="array" ref="AA31">#N/A</f>
        <v>#N/A</v>
      </c>
      <c r="AB31" s="219" t="e">
        <f t="array" ref="AB31">#N/A</f>
        <v>#N/A</v>
      </c>
      <c r="AC31" s="219" t="e">
        <f t="array" ref="AC31">#N/A</f>
        <v>#N/A</v>
      </c>
      <c r="AD31" s="219" t="e">
        <f t="array" ref="AD31">#N/A</f>
        <v>#N/A</v>
      </c>
      <c r="AE31" s="219" t="e">
        <f t="array" ref="AE31">#N/A</f>
        <v>#N/A</v>
      </c>
      <c r="AF31" s="222" t="e">
        <f>SUM(C31:P31)</f>
        <v>#N/A</v>
      </c>
      <c r="AG31" s="224"/>
      <c r="AH31" s="224"/>
      <c r="AI31" s="224"/>
      <c r="AJ31" s="224"/>
    </row>
    <row r="32" spans="1:36" s="89" customFormat="1" x14ac:dyDescent="0.2">
      <c r="A32" s="104"/>
      <c r="B32" s="104"/>
      <c r="C32" s="219"/>
      <c r="D32" s="219"/>
      <c r="E32" s="219"/>
      <c r="F32" s="219"/>
      <c r="G32" s="219"/>
      <c r="H32" s="21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19"/>
      <c r="AF32" s="222"/>
      <c r="AG32" s="224"/>
      <c r="AH32" s="224"/>
      <c r="AI32" s="224"/>
      <c r="AJ32" s="224"/>
    </row>
    <row r="33" spans="1:36" s="89" customFormat="1" hidden="1" x14ac:dyDescent="0.2">
      <c r="A33" s="329" t="s">
        <v>59</v>
      </c>
      <c r="B33" s="227"/>
      <c r="C33" s="228" t="e">
        <f t="shared" ref="C33:AF33" si="6">C31+C30+C29+C27+C26+C24</f>
        <v>#N/A</v>
      </c>
      <c r="D33" s="228" t="e">
        <f t="shared" si="6"/>
        <v>#N/A</v>
      </c>
      <c r="E33" s="228" t="e">
        <f t="shared" si="6"/>
        <v>#N/A</v>
      </c>
      <c r="F33" s="228" t="e">
        <f t="shared" si="6"/>
        <v>#N/A</v>
      </c>
      <c r="G33" s="228" t="e">
        <f t="shared" si="6"/>
        <v>#N/A</v>
      </c>
      <c r="H33" s="228" t="e">
        <f t="shared" si="6"/>
        <v>#N/A</v>
      </c>
      <c r="I33" s="228" t="e">
        <f t="shared" si="6"/>
        <v>#N/A</v>
      </c>
      <c r="J33" s="228" t="e">
        <f t="shared" si="6"/>
        <v>#N/A</v>
      </c>
      <c r="K33" s="228" t="e">
        <f t="shared" si="6"/>
        <v>#N/A</v>
      </c>
      <c r="L33" s="228" t="e">
        <f t="shared" si="6"/>
        <v>#N/A</v>
      </c>
      <c r="M33" s="228" t="e">
        <f t="shared" si="6"/>
        <v>#N/A</v>
      </c>
      <c r="N33" s="228" t="e">
        <f t="shared" si="6"/>
        <v>#N/A</v>
      </c>
      <c r="O33" s="228" t="e">
        <f t="shared" si="6"/>
        <v>#N/A</v>
      </c>
      <c r="P33" s="228" t="e">
        <f t="shared" si="6"/>
        <v>#N/A</v>
      </c>
      <c r="Q33" s="228" t="e">
        <f t="shared" si="6"/>
        <v>#N/A</v>
      </c>
      <c r="R33" s="228" t="e">
        <f t="shared" si="6"/>
        <v>#N/A</v>
      </c>
      <c r="S33" s="228" t="e">
        <f t="shared" si="6"/>
        <v>#N/A</v>
      </c>
      <c r="T33" s="228" t="e">
        <f t="shared" si="6"/>
        <v>#N/A</v>
      </c>
      <c r="U33" s="228" t="e">
        <f t="shared" si="6"/>
        <v>#N/A</v>
      </c>
      <c r="V33" s="228" t="e">
        <f t="shared" si="6"/>
        <v>#N/A</v>
      </c>
      <c r="W33" s="228" t="e">
        <f t="shared" si="6"/>
        <v>#N/A</v>
      </c>
      <c r="X33" s="228" t="e">
        <f t="shared" si="6"/>
        <v>#N/A</v>
      </c>
      <c r="Y33" s="228" t="e">
        <f t="shared" si="6"/>
        <v>#N/A</v>
      </c>
      <c r="Z33" s="228" t="e">
        <f t="shared" si="6"/>
        <v>#N/A</v>
      </c>
      <c r="AA33" s="228" t="e">
        <f t="shared" si="6"/>
        <v>#N/A</v>
      </c>
      <c r="AB33" s="228" t="e">
        <f t="shared" si="6"/>
        <v>#N/A</v>
      </c>
      <c r="AC33" s="228" t="e">
        <f t="shared" si="6"/>
        <v>#N/A</v>
      </c>
      <c r="AD33" s="228" t="e">
        <f t="shared" si="6"/>
        <v>#N/A</v>
      </c>
      <c r="AE33" s="228" t="e">
        <f t="shared" si="6"/>
        <v>#N/A</v>
      </c>
      <c r="AF33" s="229" t="e">
        <f t="shared" si="6"/>
        <v>#N/A</v>
      </c>
      <c r="AG33" s="224"/>
      <c r="AH33" s="224"/>
      <c r="AI33" s="224"/>
      <c r="AJ33" s="224"/>
    </row>
    <row r="34" spans="1:36" s="238" customFormat="1" hidden="1" x14ac:dyDescent="0.2">
      <c r="A34" s="232"/>
      <c r="B34" s="232"/>
      <c r="C34" s="233"/>
      <c r="D34" s="233"/>
      <c r="E34" s="233"/>
      <c r="F34" s="233"/>
      <c r="G34" s="233"/>
      <c r="H34" s="233"/>
      <c r="I34" s="233"/>
      <c r="J34" s="233"/>
      <c r="K34" s="233"/>
      <c r="L34" s="233"/>
      <c r="M34" s="233"/>
      <c r="N34" s="233"/>
      <c r="O34" s="233"/>
      <c r="P34" s="233"/>
      <c r="Q34" s="233"/>
      <c r="R34" s="233"/>
      <c r="S34" s="233"/>
      <c r="T34" s="233"/>
      <c r="U34" s="233"/>
      <c r="V34" s="233"/>
      <c r="W34" s="233"/>
      <c r="X34" s="233"/>
      <c r="Y34" s="233"/>
      <c r="Z34" s="233"/>
      <c r="AA34" s="233"/>
      <c r="AB34" s="233"/>
      <c r="AC34" s="233"/>
      <c r="AD34" s="233"/>
      <c r="AE34" s="233"/>
      <c r="AF34" s="234"/>
      <c r="AG34" s="237"/>
      <c r="AH34" s="237"/>
      <c r="AI34" s="237"/>
      <c r="AJ34" s="237"/>
    </row>
    <row r="35" spans="1:36" s="89" customFormat="1" hidden="1" x14ac:dyDescent="0.2">
      <c r="A35" s="330" t="s">
        <v>60</v>
      </c>
      <c r="B35" s="104" t="s">
        <v>60</v>
      </c>
      <c r="C35" s="219" t="e">
        <f t="array" ref="C35">#N/A</f>
        <v>#N/A</v>
      </c>
      <c r="D35" s="219" t="e">
        <f t="array" ref="D35">#N/A</f>
        <v>#N/A</v>
      </c>
      <c r="E35" s="219" t="e">
        <f t="array" ref="E35">#N/A</f>
        <v>#N/A</v>
      </c>
      <c r="F35" s="219" t="e">
        <f t="array" ref="F35">#N/A</f>
        <v>#N/A</v>
      </c>
      <c r="G35" s="219" t="e">
        <f t="array" ref="G35">#N/A</f>
        <v>#N/A</v>
      </c>
      <c r="H35" s="219" t="e">
        <f t="array" ref="H35">#N/A</f>
        <v>#N/A</v>
      </c>
      <c r="I35" s="219" t="e">
        <f t="array" ref="I35">#N/A</f>
        <v>#N/A</v>
      </c>
      <c r="J35" s="219" t="e">
        <f t="array" ref="J35">#N/A</f>
        <v>#N/A</v>
      </c>
      <c r="K35" s="219" t="e">
        <f t="array" ref="K35">#N/A</f>
        <v>#N/A</v>
      </c>
      <c r="L35" s="219" t="e">
        <f t="array" ref="L35">#N/A</f>
        <v>#N/A</v>
      </c>
      <c r="M35" s="219" t="e">
        <f t="array" ref="M35">#N/A</f>
        <v>#N/A</v>
      </c>
      <c r="N35" s="219" t="e">
        <f t="array" ref="N35">#N/A</f>
        <v>#N/A</v>
      </c>
      <c r="O35" s="219" t="e">
        <f t="array" ref="O35">#N/A</f>
        <v>#N/A</v>
      </c>
      <c r="P35" s="219" t="e">
        <f t="array" ref="P35">#N/A</f>
        <v>#N/A</v>
      </c>
      <c r="Q35" s="219" t="e">
        <f t="array" ref="Q35">#N/A</f>
        <v>#N/A</v>
      </c>
      <c r="R35" s="219" t="e">
        <f t="array" ref="R35">#N/A</f>
        <v>#N/A</v>
      </c>
      <c r="S35" s="219" t="e">
        <f t="array" ref="S35">#N/A</f>
        <v>#N/A</v>
      </c>
      <c r="T35" s="219" t="e">
        <f t="array" ref="T35">#N/A</f>
        <v>#N/A</v>
      </c>
      <c r="U35" s="219" t="e">
        <f t="array" ref="U35">#N/A</f>
        <v>#N/A</v>
      </c>
      <c r="V35" s="219" t="e">
        <f t="array" ref="V35">#N/A</f>
        <v>#N/A</v>
      </c>
      <c r="W35" s="219" t="e">
        <f t="array" ref="W35">#N/A</f>
        <v>#N/A</v>
      </c>
      <c r="X35" s="219" t="e">
        <f t="array" ref="X35">#N/A</f>
        <v>#N/A</v>
      </c>
      <c r="Y35" s="219" t="e">
        <f t="array" ref="Y35">#N/A</f>
        <v>#N/A</v>
      </c>
      <c r="Z35" s="219" t="e">
        <f t="array" ref="Z35">#N/A</f>
        <v>#N/A</v>
      </c>
      <c r="AA35" s="219" t="e">
        <f t="array" ref="AA35">#N/A</f>
        <v>#N/A</v>
      </c>
      <c r="AB35" s="219" t="e">
        <f t="array" ref="AB35">#N/A</f>
        <v>#N/A</v>
      </c>
      <c r="AC35" s="219" t="e">
        <f t="array" ref="AC35">#N/A</f>
        <v>#N/A</v>
      </c>
      <c r="AD35" s="219" t="e">
        <f t="array" ref="AD35">#N/A</f>
        <v>#N/A</v>
      </c>
      <c r="AE35" s="219" t="e">
        <f t="array" ref="AE35">#N/A</f>
        <v>#N/A</v>
      </c>
      <c r="AF35" s="222" t="e">
        <f>SUM(C35:P35)</f>
        <v>#N/A</v>
      </c>
      <c r="AG35" s="224"/>
      <c r="AH35" s="224"/>
      <c r="AI35" s="224"/>
      <c r="AJ35" s="224"/>
    </row>
    <row r="36" spans="1:36" s="89" customFormat="1" hidden="1" x14ac:dyDescent="0.2">
      <c r="A36" s="329" t="s">
        <v>62</v>
      </c>
      <c r="B36" s="104" t="s">
        <v>62</v>
      </c>
      <c r="C36" s="219" t="e">
        <f t="array" ref="C36">#N/A</f>
        <v>#N/A</v>
      </c>
      <c r="D36" s="219" t="e">
        <f t="array" ref="D36">#N/A</f>
        <v>#N/A</v>
      </c>
      <c r="E36" s="219" t="e">
        <f t="array" ref="E36">#N/A</f>
        <v>#N/A</v>
      </c>
      <c r="F36" s="219" t="e">
        <f t="array" ref="F36">#N/A</f>
        <v>#N/A</v>
      </c>
      <c r="G36" s="219" t="e">
        <f t="array" ref="G36">#N/A</f>
        <v>#N/A</v>
      </c>
      <c r="H36" s="219" t="e">
        <f t="array" ref="H36">#N/A</f>
        <v>#N/A</v>
      </c>
      <c r="I36" s="219" t="e">
        <f t="array" ref="I36">#N/A</f>
        <v>#N/A</v>
      </c>
      <c r="J36" s="219" t="e">
        <f t="array" ref="J36">#N/A</f>
        <v>#N/A</v>
      </c>
      <c r="K36" s="219" t="e">
        <f t="array" ref="K36">#N/A</f>
        <v>#N/A</v>
      </c>
      <c r="L36" s="219" t="e">
        <f t="array" ref="L36">#N/A</f>
        <v>#N/A</v>
      </c>
      <c r="M36" s="219" t="e">
        <f t="array" ref="M36">#N/A</f>
        <v>#N/A</v>
      </c>
      <c r="N36" s="219" t="e">
        <f t="array" ref="N36">#N/A</f>
        <v>#N/A</v>
      </c>
      <c r="O36" s="219" t="e">
        <f t="array" ref="O36">#N/A</f>
        <v>#N/A</v>
      </c>
      <c r="P36" s="219" t="e">
        <f t="array" ref="P36">#N/A</f>
        <v>#N/A</v>
      </c>
      <c r="Q36" s="219" t="e">
        <f t="array" ref="Q36">#N/A</f>
        <v>#N/A</v>
      </c>
      <c r="R36" s="219" t="e">
        <f t="array" ref="R36">#N/A</f>
        <v>#N/A</v>
      </c>
      <c r="S36" s="219" t="e">
        <f t="array" ref="S36">#N/A</f>
        <v>#N/A</v>
      </c>
      <c r="T36" s="219" t="e">
        <f t="array" ref="T36">#N/A</f>
        <v>#N/A</v>
      </c>
      <c r="U36" s="219" t="e">
        <f t="array" ref="U36">#N/A</f>
        <v>#N/A</v>
      </c>
      <c r="V36" s="219" t="e">
        <f t="array" ref="V36">#N/A</f>
        <v>#N/A</v>
      </c>
      <c r="W36" s="219" t="e">
        <f t="array" ref="W36">#N/A</f>
        <v>#N/A</v>
      </c>
      <c r="X36" s="219" t="e">
        <f t="array" ref="X36">#N/A</f>
        <v>#N/A</v>
      </c>
      <c r="Y36" s="219" t="e">
        <f t="array" ref="Y36">#N/A</f>
        <v>#N/A</v>
      </c>
      <c r="Z36" s="219" t="e">
        <f t="array" ref="Z36">#N/A</f>
        <v>#N/A</v>
      </c>
      <c r="AA36" s="219" t="e">
        <f t="array" ref="AA36">#N/A</f>
        <v>#N/A</v>
      </c>
      <c r="AB36" s="219" t="e">
        <f t="array" ref="AB36">#N/A</f>
        <v>#N/A</v>
      </c>
      <c r="AC36" s="219" t="e">
        <f t="array" ref="AC36">#N/A</f>
        <v>#N/A</v>
      </c>
      <c r="AD36" s="219" t="e">
        <f t="array" ref="AD36">#N/A</f>
        <v>#N/A</v>
      </c>
      <c r="AE36" s="219" t="e">
        <f t="array" ref="AE36">#N/A</f>
        <v>#N/A</v>
      </c>
      <c r="AF36" s="222" t="e">
        <f>SUM(C36:P36)</f>
        <v>#N/A</v>
      </c>
      <c r="AG36" s="224"/>
      <c r="AH36" s="224"/>
      <c r="AI36" s="224"/>
      <c r="AJ36" s="224"/>
    </row>
    <row r="37" spans="1:36" s="89" customFormat="1" ht="10.8" hidden="1" thickBot="1" x14ac:dyDescent="0.25">
      <c r="A37" s="331" t="s">
        <v>145</v>
      </c>
      <c r="B37" s="241" t="s">
        <v>64</v>
      </c>
      <c r="C37" s="242" t="e">
        <f t="array" ref="C37">#N/A</f>
        <v>#N/A</v>
      </c>
      <c r="D37" s="242" t="e">
        <f t="array" ref="D37">#N/A</f>
        <v>#N/A</v>
      </c>
      <c r="E37" s="242" t="e">
        <f t="array" ref="E37">#N/A</f>
        <v>#N/A</v>
      </c>
      <c r="F37" s="242" t="e">
        <f t="array" ref="F37">#N/A</f>
        <v>#N/A</v>
      </c>
      <c r="G37" s="242" t="e">
        <f t="array" ref="G37">#N/A</f>
        <v>#N/A</v>
      </c>
      <c r="H37" s="242" t="e">
        <f t="array" ref="H37">#N/A</f>
        <v>#N/A</v>
      </c>
      <c r="I37" s="242" t="e">
        <f t="array" ref="I37">#N/A</f>
        <v>#N/A</v>
      </c>
      <c r="J37" s="242" t="e">
        <f t="array" ref="J37">#N/A</f>
        <v>#N/A</v>
      </c>
      <c r="K37" s="242" t="e">
        <f t="array" ref="K37">#N/A</f>
        <v>#N/A</v>
      </c>
      <c r="L37" s="242" t="e">
        <f t="array" ref="L37">#N/A</f>
        <v>#N/A</v>
      </c>
      <c r="M37" s="242" t="e">
        <f t="array" ref="M37">#N/A</f>
        <v>#N/A</v>
      </c>
      <c r="N37" s="242" t="e">
        <f t="array" ref="N37">#N/A</f>
        <v>#N/A</v>
      </c>
      <c r="O37" s="242" t="e">
        <f t="array" ref="O37">#N/A</f>
        <v>#N/A</v>
      </c>
      <c r="P37" s="242" t="e">
        <f t="array" ref="P37">#N/A</f>
        <v>#N/A</v>
      </c>
      <c r="Q37" s="242" t="e">
        <f t="array" ref="Q37">#N/A</f>
        <v>#N/A</v>
      </c>
      <c r="R37" s="242" t="e">
        <f t="array" ref="R37">#N/A</f>
        <v>#N/A</v>
      </c>
      <c r="S37" s="242" t="e">
        <f t="array" ref="S37">#N/A</f>
        <v>#N/A</v>
      </c>
      <c r="T37" s="242" t="e">
        <f t="array" ref="T37">#N/A</f>
        <v>#N/A</v>
      </c>
      <c r="U37" s="242" t="e">
        <f t="array" ref="U37">#N/A</f>
        <v>#N/A</v>
      </c>
      <c r="V37" s="242" t="e">
        <f t="array" ref="V37">#N/A</f>
        <v>#N/A</v>
      </c>
      <c r="W37" s="242" t="e">
        <f t="array" ref="W37">#N/A</f>
        <v>#N/A</v>
      </c>
      <c r="X37" s="242" t="e">
        <f t="array" ref="X37">#N/A</f>
        <v>#N/A</v>
      </c>
      <c r="Y37" s="242" t="e">
        <f t="array" ref="Y37">#N/A</f>
        <v>#N/A</v>
      </c>
      <c r="Z37" s="243" t="e">
        <f t="array" ref="Z37">#N/A</f>
        <v>#N/A</v>
      </c>
      <c r="AA37" s="243" t="e">
        <f t="array" ref="AA37">#N/A</f>
        <v>#N/A</v>
      </c>
      <c r="AB37" s="243" t="e">
        <f t="array" ref="AB37">#N/A</f>
        <v>#N/A</v>
      </c>
      <c r="AC37" s="243" t="e">
        <f t="array" ref="AC37">#N/A</f>
        <v>#N/A</v>
      </c>
      <c r="AD37" s="243" t="e">
        <f t="array" ref="AD37">#N/A</f>
        <v>#N/A</v>
      </c>
      <c r="AE37" s="243" t="e">
        <f t="array" ref="AE37">#N/A</f>
        <v>#N/A</v>
      </c>
      <c r="AF37" s="244" t="e">
        <f>SUM(C37:P37)</f>
        <v>#N/A</v>
      </c>
      <c r="AG37" s="224"/>
      <c r="AH37" s="224"/>
      <c r="AI37" s="224"/>
      <c r="AJ37" s="224"/>
    </row>
    <row r="38" spans="1:36" s="89" customFormat="1" x14ac:dyDescent="0.2">
      <c r="A38" s="49" t="s">
        <v>62</v>
      </c>
      <c r="B38" s="104"/>
      <c r="C38" s="219" t="e">
        <f t="shared" ref="C38:AF38" si="7">SUM(C36:C37)</f>
        <v>#N/A</v>
      </c>
      <c r="D38" s="219" t="e">
        <f t="shared" si="7"/>
        <v>#N/A</v>
      </c>
      <c r="E38" s="219" t="e">
        <f t="shared" si="7"/>
        <v>#N/A</v>
      </c>
      <c r="F38" s="219" t="e">
        <f t="shared" si="7"/>
        <v>#N/A</v>
      </c>
      <c r="G38" s="219" t="e">
        <f t="shared" si="7"/>
        <v>#N/A</v>
      </c>
      <c r="H38" s="219" t="e">
        <f t="shared" si="7"/>
        <v>#N/A</v>
      </c>
      <c r="I38" s="219" t="e">
        <f t="shared" si="7"/>
        <v>#N/A</v>
      </c>
      <c r="J38" s="219" t="e">
        <f t="shared" si="7"/>
        <v>#N/A</v>
      </c>
      <c r="K38" s="219" t="e">
        <f t="shared" si="7"/>
        <v>#N/A</v>
      </c>
      <c r="L38" s="219" t="e">
        <f t="shared" si="7"/>
        <v>#N/A</v>
      </c>
      <c r="M38" s="219" t="e">
        <f t="shared" si="7"/>
        <v>#N/A</v>
      </c>
      <c r="N38" s="219" t="e">
        <f t="shared" si="7"/>
        <v>#N/A</v>
      </c>
      <c r="O38" s="219" t="e">
        <f t="shared" si="7"/>
        <v>#N/A</v>
      </c>
      <c r="P38" s="219" t="e">
        <f t="shared" si="7"/>
        <v>#N/A</v>
      </c>
      <c r="Q38" s="219" t="e">
        <f t="shared" si="7"/>
        <v>#N/A</v>
      </c>
      <c r="R38" s="219" t="e">
        <f t="shared" si="7"/>
        <v>#N/A</v>
      </c>
      <c r="S38" s="219" t="e">
        <f t="shared" si="7"/>
        <v>#N/A</v>
      </c>
      <c r="T38" s="219" t="e">
        <f t="shared" si="7"/>
        <v>#N/A</v>
      </c>
      <c r="U38" s="219" t="e">
        <f t="shared" si="7"/>
        <v>#N/A</v>
      </c>
      <c r="V38" s="219" t="e">
        <f t="shared" si="7"/>
        <v>#N/A</v>
      </c>
      <c r="W38" s="219" t="e">
        <f t="shared" si="7"/>
        <v>#N/A</v>
      </c>
      <c r="X38" s="219" t="e">
        <f t="shared" si="7"/>
        <v>#N/A</v>
      </c>
      <c r="Y38" s="219" t="e">
        <f t="shared" si="7"/>
        <v>#N/A</v>
      </c>
      <c r="Z38" s="219" t="e">
        <f t="shared" si="7"/>
        <v>#N/A</v>
      </c>
      <c r="AA38" s="219" t="e">
        <f t="shared" si="7"/>
        <v>#N/A</v>
      </c>
      <c r="AB38" s="219" t="e">
        <f t="shared" si="7"/>
        <v>#N/A</v>
      </c>
      <c r="AC38" s="219" t="e">
        <f t="shared" si="7"/>
        <v>#N/A</v>
      </c>
      <c r="AD38" s="219" t="e">
        <f t="shared" si="7"/>
        <v>#N/A</v>
      </c>
      <c r="AE38" s="219" t="e">
        <f t="shared" si="7"/>
        <v>#N/A</v>
      </c>
      <c r="AF38" s="222" t="e">
        <f t="shared" si="7"/>
        <v>#N/A</v>
      </c>
      <c r="AG38" s="224"/>
      <c r="AH38" s="224"/>
      <c r="AI38" s="224"/>
      <c r="AJ38" s="224"/>
    </row>
    <row r="39" spans="1:36" s="89" customFormat="1" x14ac:dyDescent="0.2">
      <c r="A39" s="313"/>
      <c r="B39" s="104"/>
      <c r="C39" s="219"/>
      <c r="D39" s="21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19"/>
      <c r="AF39" s="222"/>
      <c r="AG39" s="224"/>
      <c r="AH39" s="224"/>
      <c r="AI39" s="224"/>
      <c r="AJ39" s="224"/>
    </row>
    <row r="40" spans="1:36" s="89" customFormat="1" x14ac:dyDescent="0.2">
      <c r="A40" s="49" t="s">
        <v>146</v>
      </c>
      <c r="B40" s="104" t="s">
        <v>66</v>
      </c>
      <c r="C40" s="219" t="e">
        <f t="array" ref="C40">#N/A</f>
        <v>#N/A</v>
      </c>
      <c r="D40" s="219" t="e">
        <f t="array" ref="D40">#N/A</f>
        <v>#N/A</v>
      </c>
      <c r="E40" s="219" t="e">
        <f t="array" ref="E40">#N/A</f>
        <v>#N/A</v>
      </c>
      <c r="F40" s="219" t="e">
        <f t="array" ref="F40">#N/A</f>
        <v>#N/A</v>
      </c>
      <c r="G40" s="219" t="e">
        <f t="array" ref="G40">#N/A</f>
        <v>#N/A</v>
      </c>
      <c r="H40" s="219" t="e">
        <f t="array" ref="H40">#N/A</f>
        <v>#N/A</v>
      </c>
      <c r="I40" s="219" t="e">
        <f t="array" ref="I40">#N/A</f>
        <v>#N/A</v>
      </c>
      <c r="J40" s="219" t="e">
        <f t="array" ref="J40">#N/A</f>
        <v>#N/A</v>
      </c>
      <c r="K40" s="219" t="e">
        <f t="array" ref="K40">#N/A</f>
        <v>#N/A</v>
      </c>
      <c r="L40" s="219" t="e">
        <f t="array" ref="L40">#N/A</f>
        <v>#N/A</v>
      </c>
      <c r="M40" s="219" t="e">
        <f t="array" ref="M40">#N/A</f>
        <v>#N/A</v>
      </c>
      <c r="N40" s="219" t="e">
        <f t="array" ref="N40">#N/A</f>
        <v>#N/A</v>
      </c>
      <c r="O40" s="219" t="e">
        <f t="array" ref="O40">#N/A</f>
        <v>#N/A</v>
      </c>
      <c r="P40" s="219" t="e">
        <f t="array" ref="P40">#N/A</f>
        <v>#N/A</v>
      </c>
      <c r="Q40" s="219" t="e">
        <f t="array" ref="Q40">#N/A</f>
        <v>#N/A</v>
      </c>
      <c r="R40" s="219" t="e">
        <f t="array" ref="R40">#N/A</f>
        <v>#N/A</v>
      </c>
      <c r="S40" s="219" t="e">
        <f t="array" ref="S40">#N/A</f>
        <v>#N/A</v>
      </c>
      <c r="T40" s="219" t="e">
        <f t="array" ref="T40">#N/A</f>
        <v>#N/A</v>
      </c>
      <c r="U40" s="219" t="e">
        <f t="array" ref="U40">#N/A</f>
        <v>#N/A</v>
      </c>
      <c r="V40" s="219" t="e">
        <f t="array" ref="V40">#N/A</f>
        <v>#N/A</v>
      </c>
      <c r="W40" s="219" t="e">
        <f t="array" ref="W40">#N/A</f>
        <v>#N/A</v>
      </c>
      <c r="X40" s="219" t="e">
        <f t="array" ref="X40">#N/A</f>
        <v>#N/A</v>
      </c>
      <c r="Y40" s="219"/>
      <c r="Z40" s="219"/>
      <c r="AA40" s="219"/>
      <c r="AB40" s="219"/>
      <c r="AC40" s="219"/>
      <c r="AD40" s="219"/>
      <c r="AE40" s="219"/>
      <c r="AF40" s="222" t="e">
        <f>SUM(C40:P40)</f>
        <v>#N/A</v>
      </c>
      <c r="AG40" s="224"/>
      <c r="AH40" s="224"/>
      <c r="AI40" s="224"/>
      <c r="AJ40" s="224"/>
    </row>
    <row r="41" spans="1:36" s="89" customFormat="1" x14ac:dyDescent="0.2">
      <c r="A41" s="104"/>
      <c r="B41" s="104"/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19"/>
      <c r="AF41" s="222"/>
      <c r="AG41" s="224"/>
      <c r="AH41" s="224"/>
      <c r="AI41" s="224"/>
      <c r="AJ41" s="224"/>
    </row>
    <row r="42" spans="1:36" s="89" customFormat="1" hidden="1" x14ac:dyDescent="0.2">
      <c r="A42" s="329" t="s">
        <v>67</v>
      </c>
      <c r="B42" s="104" t="s">
        <v>68</v>
      </c>
      <c r="C42" s="219" t="e">
        <f t="array" ref="C42">#N/A</f>
        <v>#N/A</v>
      </c>
      <c r="D42" s="219" t="e">
        <f t="array" ref="D42">#N/A</f>
        <v>#N/A</v>
      </c>
      <c r="E42" s="219" t="e">
        <f t="array" ref="E42">#N/A</f>
        <v>#N/A</v>
      </c>
      <c r="F42" s="219" t="e">
        <f t="array" ref="F42">#N/A</f>
        <v>#N/A</v>
      </c>
      <c r="G42" s="219" t="e">
        <f t="array" ref="G42">#N/A</f>
        <v>#N/A</v>
      </c>
      <c r="H42" s="219" t="e">
        <f t="array" ref="H42">#N/A</f>
        <v>#N/A</v>
      </c>
      <c r="I42" s="219" t="e">
        <f t="array" ref="I42">#N/A</f>
        <v>#N/A</v>
      </c>
      <c r="J42" s="219" t="e">
        <f t="array" ref="J42">#N/A</f>
        <v>#N/A</v>
      </c>
      <c r="K42" s="219" t="e">
        <f t="array" ref="K42">#N/A</f>
        <v>#N/A</v>
      </c>
      <c r="L42" s="219" t="e">
        <f t="array" ref="L42">#N/A</f>
        <v>#N/A</v>
      </c>
      <c r="M42" s="219" t="e">
        <f t="array" ref="M42">#N/A</f>
        <v>#N/A</v>
      </c>
      <c r="N42" s="219" t="e">
        <f t="array" ref="N42">#N/A</f>
        <v>#N/A</v>
      </c>
      <c r="O42" s="219" t="e">
        <f t="array" ref="O42">#N/A</f>
        <v>#N/A</v>
      </c>
      <c r="P42" s="219" t="e">
        <f t="array" ref="P42">#N/A</f>
        <v>#N/A</v>
      </c>
      <c r="Q42" s="219" t="e">
        <f t="array" ref="Q42">#N/A</f>
        <v>#N/A</v>
      </c>
      <c r="R42" s="219" t="e">
        <f t="array" ref="R42">#N/A</f>
        <v>#N/A</v>
      </c>
      <c r="S42" s="219" t="e">
        <f t="array" ref="S42">#N/A</f>
        <v>#N/A</v>
      </c>
      <c r="T42" s="219" t="e">
        <f t="array" ref="T42">#N/A</f>
        <v>#N/A</v>
      </c>
      <c r="U42" s="219" t="e">
        <f t="array" ref="U42">#N/A</f>
        <v>#N/A</v>
      </c>
      <c r="V42" s="219" t="e">
        <f t="array" ref="V42">#N/A</f>
        <v>#N/A</v>
      </c>
      <c r="W42" s="219" t="e">
        <f t="array" ref="W42">#N/A</f>
        <v>#N/A</v>
      </c>
      <c r="X42" s="219" t="e">
        <f t="array" ref="X42">#N/A</f>
        <v>#N/A</v>
      </c>
      <c r="Y42" s="219" t="e">
        <f t="array" ref="Y42">#N/A</f>
        <v>#N/A</v>
      </c>
      <c r="Z42" s="219" t="e">
        <f t="array" ref="Z42">#N/A</f>
        <v>#N/A</v>
      </c>
      <c r="AA42" s="219" t="e">
        <f t="array" ref="AA42">#N/A</f>
        <v>#N/A</v>
      </c>
      <c r="AB42" s="219" t="e">
        <f t="array" ref="AB42">#N/A</f>
        <v>#N/A</v>
      </c>
      <c r="AC42" s="219" t="e">
        <f t="array" ref="AC42">#N/A</f>
        <v>#N/A</v>
      </c>
      <c r="AD42" s="219" t="e">
        <f t="array" ref="AD42">#N/A</f>
        <v>#N/A</v>
      </c>
      <c r="AE42" s="219" t="e">
        <f t="array" ref="AE42">#N/A</f>
        <v>#N/A</v>
      </c>
      <c r="AF42" s="222" t="e">
        <f>SUM(C42:P42)</f>
        <v>#N/A</v>
      </c>
      <c r="AG42" s="224"/>
      <c r="AH42" s="224"/>
      <c r="AI42" s="224"/>
      <c r="AJ42" s="224"/>
    </row>
    <row r="43" spans="1:36" s="89" customFormat="1" ht="10.8" hidden="1" thickBot="1" x14ac:dyDescent="0.25">
      <c r="A43" s="331" t="s">
        <v>147</v>
      </c>
      <c r="B43" s="241" t="s">
        <v>70</v>
      </c>
      <c r="C43" s="242" t="e">
        <f t="array" ref="C43">#N/A</f>
        <v>#N/A</v>
      </c>
      <c r="D43" s="242" t="e">
        <f t="array" ref="D43">#N/A</f>
        <v>#N/A</v>
      </c>
      <c r="E43" s="242" t="e">
        <f t="array" ref="E43">#N/A</f>
        <v>#N/A</v>
      </c>
      <c r="F43" s="242" t="e">
        <f t="array" ref="F43">#N/A</f>
        <v>#N/A</v>
      </c>
      <c r="G43" s="242" t="e">
        <f t="array" ref="G43">#N/A</f>
        <v>#N/A</v>
      </c>
      <c r="H43" s="242" t="e">
        <f t="array" ref="H43">#N/A</f>
        <v>#N/A</v>
      </c>
      <c r="I43" s="242" t="e">
        <f t="array" ref="I43">#N/A</f>
        <v>#N/A</v>
      </c>
      <c r="J43" s="242" t="e">
        <f t="array" ref="J43">#N/A</f>
        <v>#N/A</v>
      </c>
      <c r="K43" s="242" t="e">
        <f t="array" ref="K43">#N/A</f>
        <v>#N/A</v>
      </c>
      <c r="L43" s="242" t="e">
        <f t="array" ref="L43">#N/A</f>
        <v>#N/A</v>
      </c>
      <c r="M43" s="242" t="e">
        <f t="array" ref="M43">#N/A</f>
        <v>#N/A</v>
      </c>
      <c r="N43" s="242" t="e">
        <f t="array" ref="N43">#N/A</f>
        <v>#N/A</v>
      </c>
      <c r="O43" s="242" t="e">
        <f t="array" ref="O43">#N/A</f>
        <v>#N/A</v>
      </c>
      <c r="P43" s="242" t="e">
        <f t="array" ref="P43">#N/A</f>
        <v>#N/A</v>
      </c>
      <c r="Q43" s="242" t="e">
        <f t="array" ref="Q43">#N/A</f>
        <v>#N/A</v>
      </c>
      <c r="R43" s="242" t="e">
        <f t="array" ref="R43">#N/A</f>
        <v>#N/A</v>
      </c>
      <c r="S43" s="242" t="e">
        <f t="array" ref="S43">#N/A</f>
        <v>#N/A</v>
      </c>
      <c r="T43" s="242" t="e">
        <f t="array" ref="T43">#N/A</f>
        <v>#N/A</v>
      </c>
      <c r="U43" s="242" t="e">
        <f t="array" ref="U43">#N/A</f>
        <v>#N/A</v>
      </c>
      <c r="V43" s="242" t="e">
        <f t="array" ref="V43">#N/A</f>
        <v>#N/A</v>
      </c>
      <c r="W43" s="242" t="e">
        <f t="array" ref="W43">#N/A</f>
        <v>#N/A</v>
      </c>
      <c r="X43" s="242" t="e">
        <f t="array" ref="X43">#N/A</f>
        <v>#N/A</v>
      </c>
      <c r="Y43" s="242" t="e">
        <f t="array" ref="Y43">#N/A</f>
        <v>#N/A</v>
      </c>
      <c r="Z43" s="243" t="e">
        <f t="array" ref="Z43">#N/A</f>
        <v>#N/A</v>
      </c>
      <c r="AA43" s="243" t="e">
        <f t="array" ref="AA43">#N/A</f>
        <v>#N/A</v>
      </c>
      <c r="AB43" s="243" t="e">
        <f t="array" ref="AB43">#N/A</f>
        <v>#N/A</v>
      </c>
      <c r="AC43" s="243" t="e">
        <f t="array" ref="AC43">#N/A</f>
        <v>#N/A</v>
      </c>
      <c r="AD43" s="243" t="e">
        <f t="array" ref="AD43">#N/A</f>
        <v>#N/A</v>
      </c>
      <c r="AE43" s="243" t="e">
        <f t="array" ref="AE43">#N/A</f>
        <v>#N/A</v>
      </c>
      <c r="AF43" s="244" t="e">
        <f>SUM(C43:P43)</f>
        <v>#N/A</v>
      </c>
      <c r="AG43" s="224"/>
      <c r="AH43" s="224"/>
      <c r="AI43" s="224"/>
      <c r="AJ43" s="224"/>
    </row>
    <row r="44" spans="1:36" s="89" customFormat="1" x14ac:dyDescent="0.2">
      <c r="A44" s="49" t="s">
        <v>148</v>
      </c>
      <c r="B44" s="104"/>
      <c r="C44" s="219" t="e">
        <f t="shared" ref="C44:AF44" si="8">SUM(C42:C43)</f>
        <v>#N/A</v>
      </c>
      <c r="D44" s="219" t="e">
        <f t="shared" si="8"/>
        <v>#N/A</v>
      </c>
      <c r="E44" s="219" t="e">
        <f t="shared" si="8"/>
        <v>#N/A</v>
      </c>
      <c r="F44" s="219" t="e">
        <f t="shared" si="8"/>
        <v>#N/A</v>
      </c>
      <c r="G44" s="219" t="e">
        <f t="shared" si="8"/>
        <v>#N/A</v>
      </c>
      <c r="H44" s="219" t="e">
        <f t="shared" si="8"/>
        <v>#N/A</v>
      </c>
      <c r="I44" s="219" t="e">
        <f t="shared" si="8"/>
        <v>#N/A</v>
      </c>
      <c r="J44" s="219" t="e">
        <f t="shared" si="8"/>
        <v>#N/A</v>
      </c>
      <c r="K44" s="219" t="e">
        <f t="shared" si="8"/>
        <v>#N/A</v>
      </c>
      <c r="L44" s="219" t="e">
        <f t="shared" si="8"/>
        <v>#N/A</v>
      </c>
      <c r="M44" s="219" t="e">
        <f t="shared" si="8"/>
        <v>#N/A</v>
      </c>
      <c r="N44" s="219" t="e">
        <f t="shared" si="8"/>
        <v>#N/A</v>
      </c>
      <c r="O44" s="219" t="e">
        <f t="shared" si="8"/>
        <v>#N/A</v>
      </c>
      <c r="P44" s="219" t="e">
        <f t="shared" si="8"/>
        <v>#N/A</v>
      </c>
      <c r="Q44" s="219" t="e">
        <f t="shared" si="8"/>
        <v>#N/A</v>
      </c>
      <c r="R44" s="219" t="e">
        <f t="shared" si="8"/>
        <v>#N/A</v>
      </c>
      <c r="S44" s="219" t="e">
        <f t="shared" si="8"/>
        <v>#N/A</v>
      </c>
      <c r="T44" s="219" t="e">
        <f t="shared" si="8"/>
        <v>#N/A</v>
      </c>
      <c r="U44" s="219" t="e">
        <f t="shared" si="8"/>
        <v>#N/A</v>
      </c>
      <c r="V44" s="219" t="e">
        <f t="shared" si="8"/>
        <v>#N/A</v>
      </c>
      <c r="W44" s="219" t="e">
        <f t="shared" si="8"/>
        <v>#N/A</v>
      </c>
      <c r="X44" s="219" t="e">
        <f t="shared" si="8"/>
        <v>#N/A</v>
      </c>
      <c r="Y44" s="219" t="e">
        <f t="shared" si="8"/>
        <v>#N/A</v>
      </c>
      <c r="Z44" s="219" t="e">
        <f t="shared" si="8"/>
        <v>#N/A</v>
      </c>
      <c r="AA44" s="219" t="e">
        <f t="shared" si="8"/>
        <v>#N/A</v>
      </c>
      <c r="AB44" s="219" t="e">
        <f t="shared" si="8"/>
        <v>#N/A</v>
      </c>
      <c r="AC44" s="219" t="e">
        <f t="shared" si="8"/>
        <v>#N/A</v>
      </c>
      <c r="AD44" s="219" t="e">
        <f t="shared" si="8"/>
        <v>#N/A</v>
      </c>
      <c r="AE44" s="219" t="e">
        <f t="shared" si="8"/>
        <v>#N/A</v>
      </c>
      <c r="AF44" s="222" t="e">
        <f t="shared" si="8"/>
        <v>#N/A</v>
      </c>
      <c r="AG44" s="224"/>
      <c r="AH44" s="224"/>
      <c r="AI44" s="224"/>
      <c r="AJ44" s="224"/>
    </row>
    <row r="45" spans="1:36" s="89" customFormat="1" x14ac:dyDescent="0.2">
      <c r="A45" s="104"/>
      <c r="B45" s="104"/>
      <c r="C45" s="219"/>
      <c r="D45" s="219"/>
      <c r="E45" s="219"/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19"/>
      <c r="Z45" s="219"/>
      <c r="AA45" s="219"/>
      <c r="AB45" s="219"/>
      <c r="AC45" s="219"/>
      <c r="AD45" s="219"/>
      <c r="AE45" s="219"/>
      <c r="AF45" s="222"/>
      <c r="AG45" s="224"/>
      <c r="AH45" s="224"/>
      <c r="AI45" s="224"/>
      <c r="AJ45" s="224"/>
    </row>
    <row r="46" spans="1:36" s="89" customFormat="1" hidden="1" x14ac:dyDescent="0.2">
      <c r="A46" s="330" t="s">
        <v>149</v>
      </c>
      <c r="B46" s="104" t="s">
        <v>72</v>
      </c>
      <c r="C46" s="219" t="e">
        <f t="array" ref="C46">#N/A</f>
        <v>#N/A</v>
      </c>
      <c r="D46" s="219" t="e">
        <f t="array" ref="D46">#N/A</f>
        <v>#N/A</v>
      </c>
      <c r="E46" s="219" t="e">
        <f t="array" ref="E46">#N/A</f>
        <v>#N/A</v>
      </c>
      <c r="F46" s="219" t="e">
        <f t="array" ref="F46">#N/A</f>
        <v>#N/A</v>
      </c>
      <c r="G46" s="219" t="e">
        <f t="array" ref="G46">#N/A</f>
        <v>#N/A</v>
      </c>
      <c r="H46" s="219" t="e">
        <f t="array" ref="H46">#N/A</f>
        <v>#N/A</v>
      </c>
      <c r="I46" s="219" t="e">
        <f t="array" ref="I46">#N/A</f>
        <v>#N/A</v>
      </c>
      <c r="J46" s="219" t="e">
        <f t="array" ref="J46">#N/A</f>
        <v>#N/A</v>
      </c>
      <c r="K46" s="219" t="e">
        <f t="array" ref="K46">#N/A</f>
        <v>#N/A</v>
      </c>
      <c r="L46" s="219" t="e">
        <f t="array" ref="L46">#N/A</f>
        <v>#N/A</v>
      </c>
      <c r="M46" s="219" t="e">
        <f t="array" ref="M46">#N/A</f>
        <v>#N/A</v>
      </c>
      <c r="N46" s="219" t="e">
        <f t="array" ref="N46">#N/A</f>
        <v>#N/A</v>
      </c>
      <c r="O46" s="219" t="e">
        <f t="array" ref="O46">#N/A</f>
        <v>#N/A</v>
      </c>
      <c r="P46" s="219" t="e">
        <f t="array" ref="P46">#N/A</f>
        <v>#N/A</v>
      </c>
      <c r="Q46" s="219" t="e">
        <f t="array" ref="Q46">#N/A</f>
        <v>#N/A</v>
      </c>
      <c r="R46" s="219" t="e">
        <f t="array" ref="R46">#N/A</f>
        <v>#N/A</v>
      </c>
      <c r="S46" s="219" t="e">
        <f t="array" ref="S46">#N/A</f>
        <v>#N/A</v>
      </c>
      <c r="T46" s="219" t="e">
        <f t="array" ref="T46">#N/A</f>
        <v>#N/A</v>
      </c>
      <c r="U46" s="219" t="e">
        <f t="array" ref="U46">#N/A</f>
        <v>#N/A</v>
      </c>
      <c r="V46" s="219" t="e">
        <f t="array" ref="V46">#N/A</f>
        <v>#N/A</v>
      </c>
      <c r="W46" s="219" t="e">
        <f t="array" ref="W46">#N/A</f>
        <v>#N/A</v>
      </c>
      <c r="X46" s="219" t="e">
        <f t="array" ref="X46">#N/A</f>
        <v>#N/A</v>
      </c>
      <c r="Y46" s="219" t="e">
        <f t="array" ref="Y46">#N/A</f>
        <v>#N/A</v>
      </c>
      <c r="Z46" s="219" t="e">
        <f t="array" ref="Z46">#N/A</f>
        <v>#N/A</v>
      </c>
      <c r="AA46" s="219" t="e">
        <f t="array" ref="AA46">#N/A</f>
        <v>#N/A</v>
      </c>
      <c r="AB46" s="219" t="e">
        <f t="array" ref="AB46">#N/A</f>
        <v>#N/A</v>
      </c>
      <c r="AC46" s="219" t="e">
        <f t="array" ref="AC46">#N/A</f>
        <v>#N/A</v>
      </c>
      <c r="AD46" s="219" t="e">
        <f t="array" ref="AD46">#N/A</f>
        <v>#N/A</v>
      </c>
      <c r="AE46" s="219" t="e">
        <f t="array" ref="AE46">#N/A</f>
        <v>#N/A</v>
      </c>
      <c r="AF46" s="222" t="e">
        <f>SUM(AF44:AF45)</f>
        <v>#N/A</v>
      </c>
      <c r="AG46" s="224"/>
      <c r="AH46" s="224"/>
      <c r="AI46" s="224"/>
      <c r="AJ46" s="224"/>
    </row>
    <row r="47" spans="1:36" s="89" customFormat="1" hidden="1" x14ac:dyDescent="0.2">
      <c r="A47" s="331" t="s">
        <v>150</v>
      </c>
      <c r="B47" s="241" t="s">
        <v>74</v>
      </c>
      <c r="C47" s="219" t="e">
        <f t="array" ref="C47">#N/A</f>
        <v>#N/A</v>
      </c>
      <c r="D47" s="219" t="e">
        <f t="array" ref="D47">#N/A</f>
        <v>#N/A</v>
      </c>
      <c r="E47" s="219" t="e">
        <f t="array" ref="E47">#N/A</f>
        <v>#N/A</v>
      </c>
      <c r="F47" s="219" t="e">
        <f t="array" ref="F47">#N/A</f>
        <v>#N/A</v>
      </c>
      <c r="G47" s="219" t="e">
        <f t="array" ref="G47">#N/A</f>
        <v>#N/A</v>
      </c>
      <c r="H47" s="219" t="e">
        <f t="array" ref="H47">#N/A</f>
        <v>#N/A</v>
      </c>
      <c r="I47" s="219" t="e">
        <f t="array" ref="I47">#N/A</f>
        <v>#N/A</v>
      </c>
      <c r="J47" s="219" t="e">
        <f t="array" ref="J47">#N/A</f>
        <v>#N/A</v>
      </c>
      <c r="K47" s="219" t="e">
        <f t="array" ref="K47">#N/A</f>
        <v>#N/A</v>
      </c>
      <c r="L47" s="219" t="e">
        <f t="array" ref="L47">#N/A</f>
        <v>#N/A</v>
      </c>
      <c r="M47" s="219" t="e">
        <f t="array" ref="M47">#N/A</f>
        <v>#N/A</v>
      </c>
      <c r="N47" s="219" t="e">
        <f t="array" ref="N47">#N/A</f>
        <v>#N/A</v>
      </c>
      <c r="O47" s="219" t="e">
        <f t="array" ref="O47">#N/A</f>
        <v>#N/A</v>
      </c>
      <c r="P47" s="219" t="e">
        <f t="array" ref="P47">#N/A</f>
        <v>#N/A</v>
      </c>
      <c r="Q47" s="219" t="e">
        <f t="array" ref="Q47">#N/A</f>
        <v>#N/A</v>
      </c>
      <c r="R47" s="219" t="e">
        <f t="array" ref="R47">#N/A</f>
        <v>#N/A</v>
      </c>
      <c r="S47" s="219" t="e">
        <f t="array" ref="S47">#N/A</f>
        <v>#N/A</v>
      </c>
      <c r="T47" s="219" t="e">
        <f t="array" ref="T47">#N/A</f>
        <v>#N/A</v>
      </c>
      <c r="U47" s="219" t="e">
        <f t="array" ref="U47">#N/A</f>
        <v>#N/A</v>
      </c>
      <c r="V47" s="219" t="e">
        <f t="array" ref="V47">#N/A</f>
        <v>#N/A</v>
      </c>
      <c r="W47" s="219" t="e">
        <f t="array" ref="W47">#N/A</f>
        <v>#N/A</v>
      </c>
      <c r="X47" s="219" t="e">
        <f t="array" ref="X47">#N/A</f>
        <v>#N/A</v>
      </c>
      <c r="Y47" s="219" t="e">
        <f t="array" ref="Y47">#N/A</f>
        <v>#N/A</v>
      </c>
      <c r="Z47" s="219" t="e">
        <f t="array" ref="Z47">#N/A</f>
        <v>#N/A</v>
      </c>
      <c r="AA47" s="219" t="e">
        <f t="array" ref="AA47">#N/A</f>
        <v>#N/A</v>
      </c>
      <c r="AB47" s="219" t="e">
        <f t="array" ref="AB47">#N/A</f>
        <v>#N/A</v>
      </c>
      <c r="AC47" s="219" t="e">
        <f t="array" ref="AC47">#N/A</f>
        <v>#N/A</v>
      </c>
      <c r="AD47" s="219" t="e">
        <f t="array" ref="AD47">#N/A</f>
        <v>#N/A</v>
      </c>
      <c r="AE47" s="219" t="e">
        <f t="array" ref="AE47">#N/A</f>
        <v>#N/A</v>
      </c>
      <c r="AF47" s="222" t="e">
        <f>SUM(AF45:AF46)</f>
        <v>#N/A</v>
      </c>
      <c r="AG47" s="224"/>
      <c r="AH47" s="224"/>
      <c r="AI47" s="224"/>
      <c r="AJ47" s="224"/>
    </row>
    <row r="48" spans="1:36" s="89" customFormat="1" x14ac:dyDescent="0.2">
      <c r="A48" s="49" t="s">
        <v>173</v>
      </c>
      <c r="B48" s="104"/>
      <c r="C48" s="219" t="e">
        <f t="shared" ref="C48:AE48" si="9">SUM(C46:C47)</f>
        <v>#N/A</v>
      </c>
      <c r="D48" s="219" t="e">
        <f t="shared" si="9"/>
        <v>#N/A</v>
      </c>
      <c r="E48" s="219" t="e">
        <f t="shared" si="9"/>
        <v>#N/A</v>
      </c>
      <c r="F48" s="219" t="e">
        <f t="shared" si="9"/>
        <v>#N/A</v>
      </c>
      <c r="G48" s="219" t="e">
        <f t="shared" si="9"/>
        <v>#N/A</v>
      </c>
      <c r="H48" s="219" t="e">
        <f t="shared" si="9"/>
        <v>#N/A</v>
      </c>
      <c r="I48" s="219" t="e">
        <f t="shared" si="9"/>
        <v>#N/A</v>
      </c>
      <c r="J48" s="219" t="e">
        <f t="shared" si="9"/>
        <v>#N/A</v>
      </c>
      <c r="K48" s="219" t="e">
        <f t="shared" si="9"/>
        <v>#N/A</v>
      </c>
      <c r="L48" s="219" t="e">
        <f t="shared" si="9"/>
        <v>#N/A</v>
      </c>
      <c r="M48" s="219" t="e">
        <f t="shared" si="9"/>
        <v>#N/A</v>
      </c>
      <c r="N48" s="219" t="e">
        <f t="shared" si="9"/>
        <v>#N/A</v>
      </c>
      <c r="O48" s="219" t="e">
        <f t="shared" si="9"/>
        <v>#N/A</v>
      </c>
      <c r="P48" s="219" t="e">
        <f t="shared" si="9"/>
        <v>#N/A</v>
      </c>
      <c r="Q48" s="219" t="e">
        <f t="shared" si="9"/>
        <v>#N/A</v>
      </c>
      <c r="R48" s="219" t="e">
        <f t="shared" si="9"/>
        <v>#N/A</v>
      </c>
      <c r="S48" s="219" t="e">
        <f t="shared" si="9"/>
        <v>#N/A</v>
      </c>
      <c r="T48" s="219" t="e">
        <f t="shared" si="9"/>
        <v>#N/A</v>
      </c>
      <c r="U48" s="219" t="e">
        <f t="shared" si="9"/>
        <v>#N/A</v>
      </c>
      <c r="V48" s="219" t="e">
        <f t="shared" si="9"/>
        <v>#N/A</v>
      </c>
      <c r="W48" s="219" t="e">
        <f t="shared" si="9"/>
        <v>#N/A</v>
      </c>
      <c r="X48" s="219" t="e">
        <f t="shared" si="9"/>
        <v>#N/A</v>
      </c>
      <c r="Y48" s="219" t="e">
        <f t="shared" si="9"/>
        <v>#N/A</v>
      </c>
      <c r="Z48" s="219" t="e">
        <f t="shared" si="9"/>
        <v>#N/A</v>
      </c>
      <c r="AA48" s="219" t="e">
        <f t="shared" si="9"/>
        <v>#N/A</v>
      </c>
      <c r="AB48" s="219" t="e">
        <f t="shared" si="9"/>
        <v>#N/A</v>
      </c>
      <c r="AC48" s="219" t="e">
        <f t="shared" si="9"/>
        <v>#N/A</v>
      </c>
      <c r="AD48" s="219" t="e">
        <f t="shared" si="9"/>
        <v>#N/A</v>
      </c>
      <c r="AE48" s="219" t="e">
        <f t="shared" si="9"/>
        <v>#N/A</v>
      </c>
      <c r="AF48" s="222" t="e">
        <f>SUM(AF46:AF47)</f>
        <v>#N/A</v>
      </c>
      <c r="AG48" s="224"/>
      <c r="AH48" s="224"/>
      <c r="AI48" s="224"/>
      <c r="AJ48" s="224"/>
    </row>
    <row r="49" spans="1:36" s="89" customFormat="1" x14ac:dyDescent="0.2">
      <c r="A49" s="104" t="s">
        <v>11</v>
      </c>
      <c r="B49" s="104"/>
      <c r="C49" s="219"/>
      <c r="D49" s="219"/>
      <c r="E49" s="219"/>
      <c r="F49" s="219"/>
      <c r="G49" s="219"/>
      <c r="H49" s="219"/>
      <c r="I49" s="219"/>
      <c r="J49" s="219"/>
      <c r="K49" s="219"/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  <c r="AA49" s="219"/>
      <c r="AB49" s="219"/>
      <c r="AC49" s="219"/>
      <c r="AD49" s="219"/>
      <c r="AE49" s="219"/>
      <c r="AF49" s="222"/>
      <c r="AG49" s="224"/>
      <c r="AH49" s="224"/>
      <c r="AI49" s="224"/>
      <c r="AJ49" s="224"/>
    </row>
    <row r="50" spans="1:36" s="89" customFormat="1" x14ac:dyDescent="0.2">
      <c r="A50" s="49" t="s">
        <v>75</v>
      </c>
      <c r="B50" s="104" t="s">
        <v>75</v>
      </c>
      <c r="C50" s="219" t="e">
        <f t="array" ref="C50">#N/A</f>
        <v>#N/A</v>
      </c>
      <c r="D50" s="219" t="e">
        <f t="array" ref="D50">#N/A</f>
        <v>#N/A</v>
      </c>
      <c r="E50" s="219" t="e">
        <f t="array" ref="E50">#N/A</f>
        <v>#N/A</v>
      </c>
      <c r="F50" s="219" t="e">
        <f t="array" ref="F50">#N/A</f>
        <v>#N/A</v>
      </c>
      <c r="G50" s="219" t="e">
        <f t="array" ref="G50">#N/A</f>
        <v>#N/A</v>
      </c>
      <c r="H50" s="219" t="e">
        <f t="array" ref="H50">#N/A</f>
        <v>#N/A</v>
      </c>
      <c r="I50" s="219" t="e">
        <f t="array" ref="I50">#N/A</f>
        <v>#N/A</v>
      </c>
      <c r="J50" s="219" t="e">
        <f t="array" ref="J50">#N/A</f>
        <v>#N/A</v>
      </c>
      <c r="K50" s="219" t="e">
        <f t="array" ref="K50">#N/A</f>
        <v>#N/A</v>
      </c>
      <c r="L50" s="219" t="e">
        <f t="array" ref="L50">#N/A</f>
        <v>#N/A</v>
      </c>
      <c r="M50" s="219" t="e">
        <f t="array" ref="M50">#N/A</f>
        <v>#N/A</v>
      </c>
      <c r="N50" s="219" t="e">
        <f t="array" ref="N50">#N/A</f>
        <v>#N/A</v>
      </c>
      <c r="O50" s="219" t="e">
        <f t="array" ref="O50">#N/A</f>
        <v>#N/A</v>
      </c>
      <c r="P50" s="219" t="e">
        <f t="array" ref="P50">#N/A</f>
        <v>#N/A</v>
      </c>
      <c r="Q50" s="219" t="e">
        <f t="array" ref="Q50">#N/A</f>
        <v>#N/A</v>
      </c>
      <c r="R50" s="219" t="e">
        <f t="array" ref="R50">#N/A</f>
        <v>#N/A</v>
      </c>
      <c r="S50" s="219" t="e">
        <f t="array" ref="S50">#N/A</f>
        <v>#N/A</v>
      </c>
      <c r="T50" s="219" t="e">
        <f t="array" ref="T50">#N/A</f>
        <v>#N/A</v>
      </c>
      <c r="U50" s="219" t="e">
        <f t="array" ref="U50">#N/A</f>
        <v>#N/A</v>
      </c>
      <c r="V50" s="219" t="e">
        <f t="array" ref="V50">#N/A</f>
        <v>#N/A</v>
      </c>
      <c r="W50" s="219" t="e">
        <f t="array" ref="W50">#N/A</f>
        <v>#N/A</v>
      </c>
      <c r="X50" s="219" t="e">
        <f t="array" ref="X50">#N/A</f>
        <v>#N/A</v>
      </c>
      <c r="Y50" s="219" t="e">
        <f t="array" ref="Y50">#N/A</f>
        <v>#N/A</v>
      </c>
      <c r="Z50" s="219" t="e">
        <f t="array" ref="Z50">#N/A</f>
        <v>#N/A</v>
      </c>
      <c r="AA50" s="219" t="e">
        <f t="array" ref="AA50">#N/A</f>
        <v>#N/A</v>
      </c>
      <c r="AB50" s="219" t="e">
        <f t="array" ref="AB50">#N/A</f>
        <v>#N/A</v>
      </c>
      <c r="AC50" s="219" t="e">
        <f t="array" ref="AC50">#N/A</f>
        <v>#N/A</v>
      </c>
      <c r="AD50" s="219" t="e">
        <f t="array" ref="AD50">#N/A</f>
        <v>#N/A</v>
      </c>
      <c r="AE50" s="219" t="e">
        <f t="array" ref="AE50">#N/A</f>
        <v>#N/A</v>
      </c>
      <c r="AF50" s="222" t="e">
        <f>SUM(AF48:AF49)</f>
        <v>#N/A</v>
      </c>
      <c r="AG50" s="224"/>
      <c r="AH50" s="224"/>
      <c r="AI50" s="224"/>
      <c r="AJ50" s="224"/>
    </row>
    <row r="51" spans="1:36" s="89" customFormat="1" x14ac:dyDescent="0.2">
      <c r="A51" s="49"/>
      <c r="B51" s="104"/>
      <c r="C51" s="219"/>
      <c r="D51" s="219"/>
      <c r="E51" s="219"/>
      <c r="F51" s="219"/>
      <c r="G51" s="219"/>
      <c r="H51" s="219"/>
      <c r="I51" s="219"/>
      <c r="J51" s="219"/>
      <c r="K51" s="219"/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19"/>
      <c r="Z51" s="219"/>
      <c r="AA51" s="219"/>
      <c r="AB51" s="219"/>
      <c r="AC51" s="219"/>
      <c r="AD51" s="219"/>
      <c r="AE51" s="219"/>
      <c r="AF51" s="222"/>
      <c r="AG51" s="224"/>
      <c r="AH51" s="224"/>
      <c r="AI51" s="224"/>
      <c r="AJ51" s="224"/>
    </row>
    <row r="52" spans="1:36" s="89" customFormat="1" x14ac:dyDescent="0.2">
      <c r="A52" s="49" t="s">
        <v>76</v>
      </c>
      <c r="B52" s="104" t="s">
        <v>168</v>
      </c>
      <c r="C52" s="219" t="e">
        <f t="array" ref="C52">#N/A</f>
        <v>#N/A</v>
      </c>
      <c r="D52" s="219" t="e">
        <f t="array" ref="D52">#N/A</f>
        <v>#N/A</v>
      </c>
      <c r="E52" s="219" t="e">
        <f t="array" ref="E52">#N/A</f>
        <v>#N/A</v>
      </c>
      <c r="F52" s="219" t="e">
        <f t="array" ref="F52">#N/A</f>
        <v>#N/A</v>
      </c>
      <c r="G52" s="219" t="e">
        <f t="array" ref="G52">#N/A</f>
        <v>#N/A</v>
      </c>
      <c r="H52" s="219" t="e">
        <f t="array" ref="H52">#N/A</f>
        <v>#N/A</v>
      </c>
      <c r="I52" s="219" t="e">
        <f t="array" ref="I52">#N/A</f>
        <v>#N/A</v>
      </c>
      <c r="J52" s="219" t="e">
        <f t="array" ref="J52">#N/A</f>
        <v>#N/A</v>
      </c>
      <c r="K52" s="219" t="e">
        <f t="array" ref="K52">#N/A</f>
        <v>#N/A</v>
      </c>
      <c r="L52" s="219" t="e">
        <f t="array" ref="L52">#N/A</f>
        <v>#N/A</v>
      </c>
      <c r="M52" s="219" t="e">
        <f t="array" ref="M52">#N/A</f>
        <v>#N/A</v>
      </c>
      <c r="N52" s="219" t="e">
        <f t="array" ref="N52">#N/A</f>
        <v>#N/A</v>
      </c>
      <c r="O52" s="219" t="e">
        <f t="array" ref="O52">#N/A</f>
        <v>#N/A</v>
      </c>
      <c r="P52" s="219" t="e">
        <f t="array" ref="P52">#N/A</f>
        <v>#N/A</v>
      </c>
      <c r="Q52" s="219" t="e">
        <f t="array" ref="Q52">#N/A</f>
        <v>#N/A</v>
      </c>
      <c r="R52" s="219" t="e">
        <f t="array" ref="R52">#N/A</f>
        <v>#N/A</v>
      </c>
      <c r="S52" s="219" t="e">
        <f t="array" ref="S52">#N/A</f>
        <v>#N/A</v>
      </c>
      <c r="T52" s="219" t="e">
        <f t="array" ref="T52">#N/A</f>
        <v>#N/A</v>
      </c>
      <c r="U52" s="219" t="e">
        <f t="array" ref="U52">#N/A</f>
        <v>#N/A</v>
      </c>
      <c r="V52" s="219" t="e">
        <f t="array" ref="V52">#N/A</f>
        <v>#N/A</v>
      </c>
      <c r="W52" s="219" t="e">
        <f t="array" ref="W52">#N/A</f>
        <v>#N/A</v>
      </c>
      <c r="X52" s="219" t="e">
        <f t="array" ref="X52">#N/A</f>
        <v>#N/A</v>
      </c>
      <c r="Y52" s="219" t="e">
        <f t="array" ref="Y52">#N/A</f>
        <v>#N/A</v>
      </c>
      <c r="Z52" s="219" t="e">
        <f t="array" ref="Z52">#N/A</f>
        <v>#N/A</v>
      </c>
      <c r="AA52" s="219" t="e">
        <f t="array" ref="AA52">#N/A</f>
        <v>#N/A</v>
      </c>
      <c r="AB52" s="219" t="e">
        <f t="array" ref="AB52">#N/A</f>
        <v>#N/A</v>
      </c>
      <c r="AC52" s="219" t="e">
        <f t="array" ref="AC52">#N/A</f>
        <v>#N/A</v>
      </c>
      <c r="AD52" s="219" t="e">
        <f t="array" ref="AD52">#N/A</f>
        <v>#N/A</v>
      </c>
      <c r="AE52" s="219" t="e">
        <f t="array" ref="AE52">#N/A</f>
        <v>#N/A</v>
      </c>
      <c r="AF52" s="222" t="e">
        <f>SUM(AF50:AF51)</f>
        <v>#N/A</v>
      </c>
      <c r="AG52" s="224"/>
      <c r="AH52" s="224"/>
      <c r="AI52" s="224"/>
      <c r="AJ52" s="224"/>
    </row>
    <row r="53" spans="1:36" s="89" customFormat="1" x14ac:dyDescent="0.2">
      <c r="A53" s="104"/>
      <c r="B53" s="104"/>
      <c r="C53" s="219"/>
      <c r="D53" s="219"/>
      <c r="E53" s="219"/>
      <c r="F53" s="219"/>
      <c r="G53" s="219"/>
      <c r="H53" s="219"/>
      <c r="I53" s="219"/>
      <c r="J53" s="219"/>
      <c r="K53" s="219"/>
      <c r="L53" s="219"/>
      <c r="M53" s="219"/>
      <c r="N53" s="219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19"/>
      <c r="Z53" s="219"/>
      <c r="AA53" s="219"/>
      <c r="AB53" s="219"/>
      <c r="AC53" s="219"/>
      <c r="AD53" s="219"/>
      <c r="AE53" s="219"/>
      <c r="AF53" s="222"/>
      <c r="AG53" s="224"/>
      <c r="AH53" s="224"/>
      <c r="AI53" s="224"/>
      <c r="AJ53" s="224"/>
    </row>
    <row r="54" spans="1:36" s="89" customFormat="1" ht="14.25" customHeight="1" x14ac:dyDescent="0.2">
      <c r="A54" s="225" t="s">
        <v>152</v>
      </c>
      <c r="B54" s="104" t="s">
        <v>78</v>
      </c>
      <c r="C54" s="219" t="e">
        <f t="array" ref="C54">#N/A</f>
        <v>#N/A</v>
      </c>
      <c r="D54" s="219" t="e">
        <f t="array" ref="D54">#N/A</f>
        <v>#N/A</v>
      </c>
      <c r="E54" s="219" t="e">
        <f t="array" ref="E54">#N/A</f>
        <v>#N/A</v>
      </c>
      <c r="F54" s="219" t="e">
        <f t="array" ref="F54">#N/A</f>
        <v>#N/A</v>
      </c>
      <c r="G54" s="219" t="e">
        <f t="array" ref="G54">#N/A</f>
        <v>#N/A</v>
      </c>
      <c r="H54" s="219" t="e">
        <f t="array" ref="H54">#N/A</f>
        <v>#N/A</v>
      </c>
      <c r="I54" s="219" t="e">
        <f t="array" ref="I54">#N/A</f>
        <v>#N/A</v>
      </c>
      <c r="J54" s="219" t="e">
        <f t="array" ref="J54">#N/A</f>
        <v>#N/A</v>
      </c>
      <c r="K54" s="219" t="e">
        <f t="array" ref="K54">#N/A</f>
        <v>#N/A</v>
      </c>
      <c r="L54" s="219" t="e">
        <f t="array" ref="L54">#N/A</f>
        <v>#N/A</v>
      </c>
      <c r="M54" s="219" t="e">
        <f t="array" ref="M54">#N/A</f>
        <v>#N/A</v>
      </c>
      <c r="N54" s="219" t="e">
        <f t="array" ref="N54">#N/A</f>
        <v>#N/A</v>
      </c>
      <c r="O54" s="219" t="e">
        <f t="array" ref="O54">#N/A</f>
        <v>#N/A</v>
      </c>
      <c r="P54" s="219" t="e">
        <f t="array" ref="P54">#N/A</f>
        <v>#N/A</v>
      </c>
      <c r="Q54" s="219" t="e">
        <f t="array" ref="Q54">#N/A</f>
        <v>#N/A</v>
      </c>
      <c r="R54" s="219" t="e">
        <f t="array" ref="R54">#N/A</f>
        <v>#N/A</v>
      </c>
      <c r="S54" s="219" t="e">
        <f t="array" ref="S54">#N/A</f>
        <v>#N/A</v>
      </c>
      <c r="T54" s="219" t="e">
        <f t="array" ref="T54">#N/A</f>
        <v>#N/A</v>
      </c>
      <c r="U54" s="219" t="e">
        <f t="array" ref="U54">#N/A</f>
        <v>#N/A</v>
      </c>
      <c r="V54" s="219" t="e">
        <f t="array" ref="V54">#N/A</f>
        <v>#N/A</v>
      </c>
      <c r="W54" s="219" t="e">
        <f t="array" ref="W54">#N/A</f>
        <v>#N/A</v>
      </c>
      <c r="X54" s="219" t="e">
        <f t="array" ref="X54">#N/A</f>
        <v>#N/A</v>
      </c>
      <c r="Y54" s="219"/>
      <c r="Z54" s="219"/>
      <c r="AA54" s="219"/>
      <c r="AB54" s="219"/>
      <c r="AC54" s="219"/>
      <c r="AD54" s="219"/>
      <c r="AE54" s="219"/>
      <c r="AF54" s="222" t="e">
        <f>SUM(AF52:AF53)</f>
        <v>#N/A</v>
      </c>
      <c r="AG54" s="224"/>
      <c r="AH54" s="224"/>
      <c r="AI54" s="224"/>
      <c r="AJ54" s="224"/>
    </row>
    <row r="55" spans="1:36" s="89" customFormat="1" ht="14.25" customHeight="1" x14ac:dyDescent="0.2">
      <c r="A55" s="225" t="s">
        <v>79</v>
      </c>
      <c r="B55" s="104" t="s">
        <v>80</v>
      </c>
      <c r="C55" s="219" t="e">
        <f t="array" ref="C55">#N/A</f>
        <v>#N/A</v>
      </c>
      <c r="D55" s="219" t="e">
        <f t="array" ref="D55">#N/A</f>
        <v>#N/A</v>
      </c>
      <c r="E55" s="219" t="e">
        <f t="array" ref="E55">#N/A</f>
        <v>#N/A</v>
      </c>
      <c r="F55" s="219" t="e">
        <f t="array" ref="F55">#N/A</f>
        <v>#N/A</v>
      </c>
      <c r="G55" s="219" t="e">
        <f t="array" ref="G55">#N/A</f>
        <v>#N/A</v>
      </c>
      <c r="H55" s="219" t="e">
        <f t="array" ref="H55">#N/A</f>
        <v>#N/A</v>
      </c>
      <c r="I55" s="219" t="e">
        <f t="array" ref="I55">#N/A</f>
        <v>#N/A</v>
      </c>
      <c r="J55" s="219" t="e">
        <f t="array" ref="J55">#N/A</f>
        <v>#N/A</v>
      </c>
      <c r="K55" s="219" t="e">
        <f t="array" ref="K55">#N/A</f>
        <v>#N/A</v>
      </c>
      <c r="L55" s="219" t="e">
        <f t="array" ref="L55">#N/A</f>
        <v>#N/A</v>
      </c>
      <c r="M55" s="219" t="e">
        <f t="array" ref="M55">#N/A</f>
        <v>#N/A</v>
      </c>
      <c r="N55" s="219" t="e">
        <f t="array" ref="N55">#N/A</f>
        <v>#N/A</v>
      </c>
      <c r="O55" s="219" t="e">
        <f t="array" ref="O55">#N/A</f>
        <v>#N/A</v>
      </c>
      <c r="P55" s="219" t="e">
        <f t="array" ref="P55">#N/A</f>
        <v>#N/A</v>
      </c>
      <c r="Q55" s="219" t="e">
        <f t="array" ref="Q55">#N/A</f>
        <v>#N/A</v>
      </c>
      <c r="R55" s="219" t="e">
        <f t="array" ref="R55">#N/A</f>
        <v>#N/A</v>
      </c>
      <c r="S55" s="219" t="e">
        <f t="array" ref="S55">#N/A</f>
        <v>#N/A</v>
      </c>
      <c r="T55" s="219" t="e">
        <f t="array" ref="T55">#N/A</f>
        <v>#N/A</v>
      </c>
      <c r="U55" s="219" t="e">
        <f t="array" ref="U55">#N/A</f>
        <v>#N/A</v>
      </c>
      <c r="V55" s="219" t="e">
        <f t="array" ref="V55">#N/A</f>
        <v>#N/A</v>
      </c>
      <c r="W55" s="219" t="e">
        <f t="array" ref="W55">#N/A</f>
        <v>#N/A</v>
      </c>
      <c r="X55" s="219" t="e">
        <f t="array" ref="X55">#N/A</f>
        <v>#N/A</v>
      </c>
      <c r="Y55" s="219"/>
      <c r="Z55" s="219"/>
      <c r="AA55" s="219"/>
      <c r="AB55" s="219"/>
      <c r="AC55" s="219"/>
      <c r="AD55" s="219"/>
      <c r="AE55" s="219"/>
      <c r="AF55" s="222" t="e">
        <f>SUM(AF53:AF54)</f>
        <v>#N/A</v>
      </c>
      <c r="AG55" s="224"/>
      <c r="AH55" s="224"/>
      <c r="AI55" s="224"/>
      <c r="AJ55" s="224"/>
    </row>
    <row r="56" spans="1:36" s="89" customFormat="1" hidden="1" x14ac:dyDescent="0.2">
      <c r="A56" s="329" t="s">
        <v>81</v>
      </c>
      <c r="B56" s="227"/>
      <c r="C56" s="228" t="e">
        <f t="shared" ref="C56:AF56" si="10">SUM(C38,C48,C44,C50,C52,C40,C55)</f>
        <v>#N/A</v>
      </c>
      <c r="D56" s="228" t="e">
        <f t="shared" si="10"/>
        <v>#N/A</v>
      </c>
      <c r="E56" s="228" t="e">
        <f t="shared" si="10"/>
        <v>#N/A</v>
      </c>
      <c r="F56" s="228" t="e">
        <f t="shared" si="10"/>
        <v>#N/A</v>
      </c>
      <c r="G56" s="228" t="e">
        <f t="shared" si="10"/>
        <v>#N/A</v>
      </c>
      <c r="H56" s="228" t="e">
        <f t="shared" si="10"/>
        <v>#N/A</v>
      </c>
      <c r="I56" s="228" t="e">
        <f t="shared" si="10"/>
        <v>#N/A</v>
      </c>
      <c r="J56" s="228" t="e">
        <f t="shared" si="10"/>
        <v>#N/A</v>
      </c>
      <c r="K56" s="228" t="e">
        <f t="shared" si="10"/>
        <v>#N/A</v>
      </c>
      <c r="L56" s="228" t="e">
        <f t="shared" si="10"/>
        <v>#N/A</v>
      </c>
      <c r="M56" s="228" t="e">
        <f t="shared" si="10"/>
        <v>#N/A</v>
      </c>
      <c r="N56" s="228" t="e">
        <f t="shared" si="10"/>
        <v>#N/A</v>
      </c>
      <c r="O56" s="228" t="e">
        <f t="shared" si="10"/>
        <v>#N/A</v>
      </c>
      <c r="P56" s="228" t="e">
        <f t="shared" si="10"/>
        <v>#N/A</v>
      </c>
      <c r="Q56" s="228" t="e">
        <f t="shared" si="10"/>
        <v>#N/A</v>
      </c>
      <c r="R56" s="228" t="e">
        <f t="shared" si="10"/>
        <v>#N/A</v>
      </c>
      <c r="S56" s="228" t="e">
        <f t="shared" si="10"/>
        <v>#N/A</v>
      </c>
      <c r="T56" s="228" t="e">
        <f t="shared" si="10"/>
        <v>#N/A</v>
      </c>
      <c r="U56" s="228" t="e">
        <f t="shared" si="10"/>
        <v>#N/A</v>
      </c>
      <c r="V56" s="228" t="e">
        <f t="shared" si="10"/>
        <v>#N/A</v>
      </c>
      <c r="W56" s="228" t="e">
        <f t="shared" si="10"/>
        <v>#N/A</v>
      </c>
      <c r="X56" s="228" t="e">
        <f t="shared" si="10"/>
        <v>#N/A</v>
      </c>
      <c r="Y56" s="228" t="e">
        <f t="shared" si="10"/>
        <v>#N/A</v>
      </c>
      <c r="Z56" s="228" t="e">
        <f t="shared" si="10"/>
        <v>#N/A</v>
      </c>
      <c r="AA56" s="228" t="e">
        <f t="shared" si="10"/>
        <v>#N/A</v>
      </c>
      <c r="AB56" s="228" t="e">
        <f t="shared" si="10"/>
        <v>#N/A</v>
      </c>
      <c r="AC56" s="228" t="e">
        <f t="shared" si="10"/>
        <v>#N/A</v>
      </c>
      <c r="AD56" s="228" t="e">
        <f t="shared" si="10"/>
        <v>#N/A</v>
      </c>
      <c r="AE56" s="228" t="e">
        <f t="shared" si="10"/>
        <v>#N/A</v>
      </c>
      <c r="AF56" s="229" t="e">
        <f t="shared" si="10"/>
        <v>#N/A</v>
      </c>
      <c r="AG56" s="224"/>
      <c r="AH56" s="224"/>
      <c r="AI56" s="224"/>
      <c r="AJ56" s="224"/>
    </row>
    <row r="57" spans="1:36" s="89" customFormat="1" x14ac:dyDescent="0.2">
      <c r="A57" s="104"/>
      <c r="B57" s="104"/>
      <c r="C57" s="219"/>
      <c r="D57" s="219"/>
      <c r="E57" s="219"/>
      <c r="F57" s="219"/>
      <c r="G57" s="219"/>
      <c r="H57" s="219"/>
      <c r="I57" s="219"/>
      <c r="J57" s="219"/>
      <c r="K57" s="219"/>
      <c r="L57" s="219"/>
      <c r="M57" s="219"/>
      <c r="N57" s="219"/>
      <c r="O57" s="219"/>
      <c r="P57" s="219"/>
      <c r="Q57" s="219"/>
      <c r="R57" s="219"/>
      <c r="S57" s="219"/>
      <c r="T57" s="219"/>
      <c r="U57" s="219"/>
      <c r="V57" s="219"/>
      <c r="W57" s="219"/>
      <c r="X57" s="219"/>
      <c r="Y57" s="219"/>
      <c r="Z57" s="219"/>
      <c r="AA57" s="219"/>
      <c r="AB57" s="219"/>
      <c r="AC57" s="219"/>
      <c r="AD57" s="219"/>
      <c r="AE57" s="219"/>
      <c r="AF57" s="222"/>
      <c r="AG57" s="224"/>
      <c r="AH57" s="224"/>
      <c r="AI57" s="224"/>
      <c r="AJ57" s="224"/>
    </row>
    <row r="58" spans="1:36" s="238" customFormat="1" hidden="1" x14ac:dyDescent="0.2">
      <c r="A58" s="328" t="s">
        <v>153</v>
      </c>
      <c r="B58" s="247" t="s">
        <v>83</v>
      </c>
      <c r="C58" s="248" t="e">
        <f t="array" ref="C58">#N/A</f>
        <v>#N/A</v>
      </c>
      <c r="D58" s="248" t="e">
        <f t="array" ref="D58">#N/A</f>
        <v>#N/A</v>
      </c>
      <c r="E58" s="248" t="e">
        <f t="array" ref="E58">#N/A</f>
        <v>#N/A</v>
      </c>
      <c r="F58" s="248" t="e">
        <f t="array" ref="F58">#N/A</f>
        <v>#N/A</v>
      </c>
      <c r="G58" s="248" t="e">
        <f t="array" ref="G58">#N/A</f>
        <v>#N/A</v>
      </c>
      <c r="H58" s="248" t="e">
        <f t="array" ref="H58">#N/A</f>
        <v>#N/A</v>
      </c>
      <c r="I58" s="248" t="e">
        <f t="array" ref="I58">#N/A</f>
        <v>#N/A</v>
      </c>
      <c r="J58" s="248" t="e">
        <f t="array" ref="J58">#N/A</f>
        <v>#N/A</v>
      </c>
      <c r="K58" s="248" t="e">
        <f t="array" ref="K58">#N/A</f>
        <v>#N/A</v>
      </c>
      <c r="L58" s="248" t="e">
        <f t="array" ref="L58">#N/A</f>
        <v>#N/A</v>
      </c>
      <c r="M58" s="248" t="e">
        <f t="array" ref="M58">#N/A</f>
        <v>#N/A</v>
      </c>
      <c r="N58" s="248" t="e">
        <f t="array" ref="N58">#N/A</f>
        <v>#N/A</v>
      </c>
      <c r="O58" s="248" t="e">
        <f t="array" ref="O58">#N/A</f>
        <v>#N/A</v>
      </c>
      <c r="P58" s="248" t="e">
        <f t="array" ref="P58">#N/A</f>
        <v>#N/A</v>
      </c>
      <c r="Q58" s="248" t="e">
        <f t="array" ref="Q58">#N/A</f>
        <v>#N/A</v>
      </c>
      <c r="R58" s="248" t="e">
        <f t="array" ref="R58">#N/A</f>
        <v>#N/A</v>
      </c>
      <c r="S58" s="248" t="e">
        <f t="array" ref="S58">#N/A</f>
        <v>#N/A</v>
      </c>
      <c r="T58" s="248" t="e">
        <f t="array" ref="T58">#N/A</f>
        <v>#N/A</v>
      </c>
      <c r="U58" s="248" t="e">
        <f t="array" ref="U58">#N/A</f>
        <v>#N/A</v>
      </c>
      <c r="V58" s="248" t="e">
        <f t="array" ref="V58">#N/A</f>
        <v>#N/A</v>
      </c>
      <c r="W58" s="248" t="e">
        <f t="array" ref="W58">#N/A</f>
        <v>#N/A</v>
      </c>
      <c r="X58" s="248" t="e">
        <f t="array" ref="X58">#N/A</f>
        <v>#N/A</v>
      </c>
      <c r="Y58" s="248" t="e">
        <f t="array" ref="Y58">#N/A</f>
        <v>#N/A</v>
      </c>
      <c r="Z58" s="248" t="e">
        <f t="array" ref="Z58">#N/A</f>
        <v>#N/A</v>
      </c>
      <c r="AA58" s="248" t="e">
        <f t="array" ref="AA58">#N/A</f>
        <v>#N/A</v>
      </c>
      <c r="AB58" s="248" t="e">
        <f t="array" ref="AB58">#N/A</f>
        <v>#N/A</v>
      </c>
      <c r="AC58" s="248" t="e">
        <f t="array" ref="AC58">#N/A</f>
        <v>#N/A</v>
      </c>
      <c r="AD58" s="248" t="e">
        <f t="array" ref="AD58">#N/A</f>
        <v>#N/A</v>
      </c>
      <c r="AE58" s="248" t="e">
        <f t="array" ref="AE58">#N/A</f>
        <v>#N/A</v>
      </c>
      <c r="AF58" s="249" t="e">
        <f>SUM(AF56:AF57)</f>
        <v>#N/A</v>
      </c>
      <c r="AG58" s="237"/>
      <c r="AH58" s="237"/>
      <c r="AI58" s="237"/>
      <c r="AJ58" s="237"/>
    </row>
    <row r="59" spans="1:36" s="238" customFormat="1" hidden="1" x14ac:dyDescent="0.2">
      <c r="A59" s="332" t="s">
        <v>154</v>
      </c>
      <c r="B59" s="247" t="s">
        <v>85</v>
      </c>
      <c r="C59" s="251" t="e">
        <f t="array" ref="C59">#N/A</f>
        <v>#N/A</v>
      </c>
      <c r="D59" s="242" t="e">
        <f t="array" ref="D59">#N/A</f>
        <v>#N/A</v>
      </c>
      <c r="E59" s="242" t="e">
        <f t="array" ref="E59">#N/A</f>
        <v>#N/A</v>
      </c>
      <c r="F59" s="242" t="e">
        <f t="array" ref="F59">#N/A</f>
        <v>#N/A</v>
      </c>
      <c r="G59" s="242" t="e">
        <f t="array" ref="G59">#N/A</f>
        <v>#N/A</v>
      </c>
      <c r="H59" s="242" t="e">
        <f t="array" ref="H59">#N/A</f>
        <v>#N/A</v>
      </c>
      <c r="I59" s="242" t="e">
        <f t="array" ref="I59">#N/A</f>
        <v>#N/A</v>
      </c>
      <c r="J59" s="242" t="e">
        <f t="array" ref="J59">#N/A</f>
        <v>#N/A</v>
      </c>
      <c r="K59" s="242" t="e">
        <f t="array" ref="K59">#N/A</f>
        <v>#N/A</v>
      </c>
      <c r="L59" s="242" t="e">
        <f t="array" ref="L59">#N/A</f>
        <v>#N/A</v>
      </c>
      <c r="M59" s="242" t="e">
        <f t="array" ref="M59">#N/A</f>
        <v>#N/A</v>
      </c>
      <c r="N59" s="242" t="e">
        <f t="array" ref="N59">#N/A</f>
        <v>#N/A</v>
      </c>
      <c r="O59" s="242" t="e">
        <f t="array" ref="O59">#N/A</f>
        <v>#N/A</v>
      </c>
      <c r="P59" s="242" t="e">
        <f t="array" ref="P59">#N/A</f>
        <v>#N/A</v>
      </c>
      <c r="Q59" s="242" t="e">
        <f t="array" ref="Q59">#N/A</f>
        <v>#N/A</v>
      </c>
      <c r="R59" s="242" t="e">
        <f t="array" ref="R59">#N/A</f>
        <v>#N/A</v>
      </c>
      <c r="S59" s="242" t="e">
        <f t="array" ref="S59">#N/A</f>
        <v>#N/A</v>
      </c>
      <c r="T59" s="242" t="e">
        <f t="array" ref="T59">#N/A</f>
        <v>#N/A</v>
      </c>
      <c r="U59" s="242" t="e">
        <f t="array" ref="U59">#N/A</f>
        <v>#N/A</v>
      </c>
      <c r="V59" s="242" t="e">
        <f t="array" ref="V59">#N/A</f>
        <v>#N/A</v>
      </c>
      <c r="W59" s="242" t="e">
        <f t="array" ref="W59">#N/A</f>
        <v>#N/A</v>
      </c>
      <c r="X59" s="242" t="e">
        <f t="array" ref="X59">#N/A</f>
        <v>#N/A</v>
      </c>
      <c r="Y59" s="233"/>
      <c r="Z59" s="248"/>
      <c r="AA59" s="248"/>
      <c r="AB59" s="248"/>
      <c r="AC59" s="248"/>
      <c r="AD59" s="248"/>
      <c r="AE59" s="248"/>
      <c r="AF59" s="253" t="e">
        <f>SUM(AF57:AF58)</f>
        <v>#N/A</v>
      </c>
      <c r="AG59" s="237"/>
      <c r="AH59" s="237"/>
      <c r="AI59" s="237"/>
      <c r="AJ59" s="237"/>
    </row>
    <row r="60" spans="1:36" s="89" customFormat="1" x14ac:dyDescent="0.2">
      <c r="A60" s="57" t="s">
        <v>155</v>
      </c>
      <c r="B60" s="232"/>
      <c r="C60" s="248" t="e">
        <f t="shared" ref="C60:AE60" si="11">SUM(C58:C59)</f>
        <v>#N/A</v>
      </c>
      <c r="D60" s="248" t="e">
        <f t="shared" si="11"/>
        <v>#N/A</v>
      </c>
      <c r="E60" s="248" t="e">
        <f t="shared" si="11"/>
        <v>#N/A</v>
      </c>
      <c r="F60" s="248" t="e">
        <f t="shared" si="11"/>
        <v>#N/A</v>
      </c>
      <c r="G60" s="248" t="e">
        <f t="shared" si="11"/>
        <v>#N/A</v>
      </c>
      <c r="H60" s="248" t="e">
        <f t="shared" si="11"/>
        <v>#N/A</v>
      </c>
      <c r="I60" s="248" t="e">
        <f t="shared" si="11"/>
        <v>#N/A</v>
      </c>
      <c r="J60" s="248" t="e">
        <f t="shared" si="11"/>
        <v>#N/A</v>
      </c>
      <c r="K60" s="248" t="e">
        <f t="shared" si="11"/>
        <v>#N/A</v>
      </c>
      <c r="L60" s="248" t="e">
        <f t="shared" si="11"/>
        <v>#N/A</v>
      </c>
      <c r="M60" s="248" t="e">
        <f t="shared" si="11"/>
        <v>#N/A</v>
      </c>
      <c r="N60" s="248" t="e">
        <f t="shared" si="11"/>
        <v>#N/A</v>
      </c>
      <c r="O60" s="248" t="e">
        <f t="shared" si="11"/>
        <v>#N/A</v>
      </c>
      <c r="P60" s="248" t="e">
        <f t="shared" si="11"/>
        <v>#N/A</v>
      </c>
      <c r="Q60" s="248" t="e">
        <f t="shared" si="11"/>
        <v>#N/A</v>
      </c>
      <c r="R60" s="248" t="e">
        <f t="shared" si="11"/>
        <v>#N/A</v>
      </c>
      <c r="S60" s="248" t="e">
        <f t="shared" si="11"/>
        <v>#N/A</v>
      </c>
      <c r="T60" s="248" t="e">
        <f t="shared" si="11"/>
        <v>#N/A</v>
      </c>
      <c r="U60" s="248" t="e">
        <f t="shared" si="11"/>
        <v>#N/A</v>
      </c>
      <c r="V60" s="248" t="e">
        <f t="shared" si="11"/>
        <v>#N/A</v>
      </c>
      <c r="W60" s="248" t="e">
        <f t="shared" si="11"/>
        <v>#N/A</v>
      </c>
      <c r="X60" s="248" t="e">
        <f t="shared" si="11"/>
        <v>#N/A</v>
      </c>
      <c r="Y60" s="248" t="e">
        <f t="shared" si="11"/>
        <v>#N/A</v>
      </c>
      <c r="Z60" s="248" t="e">
        <f t="shared" si="11"/>
        <v>#N/A</v>
      </c>
      <c r="AA60" s="248" t="e">
        <f t="shared" si="11"/>
        <v>#N/A</v>
      </c>
      <c r="AB60" s="248" t="e">
        <f t="shared" si="11"/>
        <v>#N/A</v>
      </c>
      <c r="AC60" s="248" t="e">
        <f t="shared" si="11"/>
        <v>#N/A</v>
      </c>
      <c r="AD60" s="248" t="e">
        <f t="shared" si="11"/>
        <v>#N/A</v>
      </c>
      <c r="AE60" s="248" t="e">
        <f t="shared" si="11"/>
        <v>#N/A</v>
      </c>
      <c r="AF60" s="222" t="e">
        <f>SUM(AF58:AF59)</f>
        <v>#N/A</v>
      </c>
      <c r="AG60" s="224"/>
      <c r="AH60" s="224"/>
      <c r="AI60" s="224"/>
      <c r="AJ60" s="224"/>
    </row>
    <row r="61" spans="1:36" s="89" customFormat="1" x14ac:dyDescent="0.2">
      <c r="A61" s="57"/>
      <c r="B61" s="232"/>
      <c r="C61" s="248"/>
      <c r="D61" s="248"/>
      <c r="E61" s="248"/>
      <c r="F61" s="248"/>
      <c r="G61" s="248"/>
      <c r="H61" s="248"/>
      <c r="I61" s="248"/>
      <c r="J61" s="248"/>
      <c r="K61" s="248"/>
      <c r="L61" s="248"/>
      <c r="M61" s="248"/>
      <c r="N61" s="248"/>
      <c r="O61" s="248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  <c r="AA61" s="248"/>
      <c r="AB61" s="248"/>
      <c r="AC61" s="248"/>
      <c r="AD61" s="248"/>
      <c r="AE61" s="248"/>
      <c r="AF61" s="222"/>
      <c r="AG61" s="224"/>
      <c r="AH61" s="224"/>
      <c r="AI61" s="224"/>
      <c r="AJ61" s="224"/>
    </row>
    <row r="62" spans="1:36" s="89" customFormat="1" hidden="1" x14ac:dyDescent="0.2">
      <c r="A62" s="329" t="s">
        <v>89</v>
      </c>
      <c r="B62" s="104" t="s">
        <v>89</v>
      </c>
      <c r="C62" s="219" t="e">
        <f t="array" ref="C62">#N/A</f>
        <v>#N/A</v>
      </c>
      <c r="D62" s="219" t="e">
        <f t="array" ref="D62">#N/A</f>
        <v>#N/A</v>
      </c>
      <c r="E62" s="219" t="e">
        <f t="array" ref="E62">#N/A</f>
        <v>#N/A</v>
      </c>
      <c r="F62" s="219" t="e">
        <f t="array" ref="F62">#N/A</f>
        <v>#N/A</v>
      </c>
      <c r="G62" s="219" t="e">
        <f t="array" ref="G62">#N/A</f>
        <v>#N/A</v>
      </c>
      <c r="H62" s="219" t="e">
        <f t="array" ref="H62">#N/A</f>
        <v>#N/A</v>
      </c>
      <c r="I62" s="219" t="e">
        <f t="array" ref="I62">#N/A</f>
        <v>#N/A</v>
      </c>
      <c r="J62" s="219" t="e">
        <f t="array" ref="J62">#N/A</f>
        <v>#N/A</v>
      </c>
      <c r="K62" s="219" t="e">
        <f t="array" ref="K62">#N/A</f>
        <v>#N/A</v>
      </c>
      <c r="L62" s="219" t="e">
        <f t="array" ref="L62">#N/A</f>
        <v>#N/A</v>
      </c>
      <c r="M62" s="219" t="e">
        <f t="array" ref="M62">#N/A</f>
        <v>#N/A</v>
      </c>
      <c r="N62" s="219" t="e">
        <f t="array" ref="N62">#N/A</f>
        <v>#N/A</v>
      </c>
      <c r="O62" s="219" t="e">
        <f t="array" ref="O62">#N/A</f>
        <v>#N/A</v>
      </c>
      <c r="P62" s="219" t="e">
        <f t="array" ref="P62">#N/A</f>
        <v>#N/A</v>
      </c>
      <c r="Q62" s="219" t="e">
        <f t="array" ref="Q62">#N/A</f>
        <v>#N/A</v>
      </c>
      <c r="R62" s="219" t="e">
        <f t="array" ref="R62">#N/A</f>
        <v>#N/A</v>
      </c>
      <c r="S62" s="219" t="e">
        <f t="array" ref="S62">#N/A</f>
        <v>#N/A</v>
      </c>
      <c r="T62" s="219" t="e">
        <f t="array" ref="T62">#N/A</f>
        <v>#N/A</v>
      </c>
      <c r="U62" s="219" t="e">
        <f t="array" ref="U62">#N/A</f>
        <v>#N/A</v>
      </c>
      <c r="V62" s="219" t="e">
        <f t="array" ref="V62">#N/A</f>
        <v>#N/A</v>
      </c>
      <c r="W62" s="219" t="e">
        <f t="array" ref="W62">#N/A</f>
        <v>#N/A</v>
      </c>
      <c r="X62" s="219" t="e">
        <f t="array" ref="X62">#N/A</f>
        <v>#N/A</v>
      </c>
      <c r="Y62" s="219" t="e">
        <f t="array" ref="Y62">#N/A</f>
        <v>#N/A</v>
      </c>
      <c r="Z62" s="219" t="e">
        <f t="array" ref="Z62">#N/A</f>
        <v>#N/A</v>
      </c>
      <c r="AA62" s="219" t="e">
        <f t="array" ref="AA62">#N/A</f>
        <v>#N/A</v>
      </c>
      <c r="AB62" s="219" t="e">
        <f t="array" ref="AB62">#N/A</f>
        <v>#N/A</v>
      </c>
      <c r="AC62" s="219" t="e">
        <f t="array" ref="AC62">#N/A</f>
        <v>#N/A</v>
      </c>
      <c r="AD62" s="219" t="e">
        <f t="array" ref="AD62">#N/A</f>
        <v>#N/A</v>
      </c>
      <c r="AE62" s="219" t="e">
        <f t="array" ref="AE62">#N/A</f>
        <v>#N/A</v>
      </c>
      <c r="AF62" s="222" t="e">
        <f>SUM(AF60:AF61)</f>
        <v>#N/A</v>
      </c>
      <c r="AG62" s="224"/>
      <c r="AH62" s="224"/>
      <c r="AI62" s="224"/>
      <c r="AJ62" s="224"/>
    </row>
    <row r="63" spans="1:36" s="89" customFormat="1" ht="10.8" hidden="1" thickBot="1" x14ac:dyDescent="0.25">
      <c r="A63" s="331" t="s">
        <v>156</v>
      </c>
      <c r="B63" s="241" t="s">
        <v>89</v>
      </c>
      <c r="C63" s="242" t="e">
        <f t="array" ref="C63">#N/A</f>
        <v>#N/A</v>
      </c>
      <c r="D63" s="242" t="e">
        <f t="array" ref="D63">#N/A</f>
        <v>#N/A</v>
      </c>
      <c r="E63" s="242" t="e">
        <f t="array" ref="E63">#N/A</f>
        <v>#N/A</v>
      </c>
      <c r="F63" s="242" t="e">
        <f t="array" ref="F63">#N/A</f>
        <v>#N/A</v>
      </c>
      <c r="G63" s="242" t="e">
        <f t="array" ref="G63">#N/A</f>
        <v>#N/A</v>
      </c>
      <c r="H63" s="242" t="e">
        <f t="array" ref="H63">#N/A</f>
        <v>#N/A</v>
      </c>
      <c r="I63" s="242" t="e">
        <f t="array" ref="I63">#N/A</f>
        <v>#N/A</v>
      </c>
      <c r="J63" s="242" t="e">
        <f t="array" ref="J63">#N/A</f>
        <v>#N/A</v>
      </c>
      <c r="K63" s="242" t="e">
        <f t="array" ref="K63">#N/A</f>
        <v>#N/A</v>
      </c>
      <c r="L63" s="242" t="e">
        <f t="array" ref="L63">#N/A</f>
        <v>#N/A</v>
      </c>
      <c r="M63" s="242" t="e">
        <f t="array" ref="M63">#N/A</f>
        <v>#N/A</v>
      </c>
      <c r="N63" s="242" t="e">
        <f t="array" ref="N63">#N/A</f>
        <v>#N/A</v>
      </c>
      <c r="O63" s="242" t="e">
        <f t="array" ref="O63">#N/A</f>
        <v>#N/A</v>
      </c>
      <c r="P63" s="242" t="e">
        <f t="array" ref="P63">#N/A</f>
        <v>#N/A</v>
      </c>
      <c r="Q63" s="242" t="e">
        <f t="array" ref="Q63">#N/A</f>
        <v>#N/A</v>
      </c>
      <c r="R63" s="242" t="e">
        <f t="array" ref="R63">#N/A</f>
        <v>#N/A</v>
      </c>
      <c r="S63" s="242" t="e">
        <f t="array" ref="S63">#N/A</f>
        <v>#N/A</v>
      </c>
      <c r="T63" s="242" t="e">
        <f t="array" ref="T63">#N/A</f>
        <v>#N/A</v>
      </c>
      <c r="U63" s="242" t="e">
        <f t="array" ref="U63">#N/A</f>
        <v>#N/A</v>
      </c>
      <c r="V63" s="242" t="e">
        <f t="array" ref="V63">#N/A</f>
        <v>#N/A</v>
      </c>
      <c r="W63" s="242" t="e">
        <f t="array" ref="W63">#N/A</f>
        <v>#N/A</v>
      </c>
      <c r="X63" s="242" t="e">
        <f t="array" ref="X63">#N/A</f>
        <v>#N/A</v>
      </c>
      <c r="Y63" s="242"/>
      <c r="Z63" s="243"/>
      <c r="AA63" s="243"/>
      <c r="AB63" s="243"/>
      <c r="AC63" s="243"/>
      <c r="AD63" s="243"/>
      <c r="AE63" s="243"/>
      <c r="AF63" s="222" t="e">
        <f>SUM(AF61:AF62)</f>
        <v>#N/A</v>
      </c>
      <c r="AG63" s="224"/>
      <c r="AH63" s="224"/>
      <c r="AI63" s="224"/>
      <c r="AJ63" s="224"/>
    </row>
    <row r="64" spans="1:36" s="89" customFormat="1" x14ac:dyDescent="0.2">
      <c r="A64" s="57" t="s">
        <v>89</v>
      </c>
      <c r="B64" s="104"/>
      <c r="C64" s="219" t="e">
        <f t="shared" ref="C64:AE64" si="12">SUM(C62:C63)</f>
        <v>#N/A</v>
      </c>
      <c r="D64" s="219" t="e">
        <f t="shared" si="12"/>
        <v>#N/A</v>
      </c>
      <c r="E64" s="219" t="e">
        <f t="shared" si="12"/>
        <v>#N/A</v>
      </c>
      <c r="F64" s="219" t="e">
        <f t="shared" si="12"/>
        <v>#N/A</v>
      </c>
      <c r="G64" s="219" t="e">
        <f t="shared" si="12"/>
        <v>#N/A</v>
      </c>
      <c r="H64" s="219" t="e">
        <f t="shared" si="12"/>
        <v>#N/A</v>
      </c>
      <c r="I64" s="219" t="e">
        <f t="shared" si="12"/>
        <v>#N/A</v>
      </c>
      <c r="J64" s="219" t="e">
        <f t="shared" si="12"/>
        <v>#N/A</v>
      </c>
      <c r="K64" s="219" t="e">
        <f t="shared" si="12"/>
        <v>#N/A</v>
      </c>
      <c r="L64" s="219" t="e">
        <f t="shared" si="12"/>
        <v>#N/A</v>
      </c>
      <c r="M64" s="219" t="e">
        <f t="shared" si="12"/>
        <v>#N/A</v>
      </c>
      <c r="N64" s="219" t="e">
        <f t="shared" si="12"/>
        <v>#N/A</v>
      </c>
      <c r="O64" s="219" t="e">
        <f t="shared" si="12"/>
        <v>#N/A</v>
      </c>
      <c r="P64" s="219" t="e">
        <f t="shared" si="12"/>
        <v>#N/A</v>
      </c>
      <c r="Q64" s="219" t="e">
        <f t="shared" si="12"/>
        <v>#N/A</v>
      </c>
      <c r="R64" s="219" t="e">
        <f t="shared" si="12"/>
        <v>#N/A</v>
      </c>
      <c r="S64" s="219" t="e">
        <f t="shared" si="12"/>
        <v>#N/A</v>
      </c>
      <c r="T64" s="219" t="e">
        <f t="shared" si="12"/>
        <v>#N/A</v>
      </c>
      <c r="U64" s="219" t="e">
        <f t="shared" si="12"/>
        <v>#N/A</v>
      </c>
      <c r="V64" s="219" t="e">
        <f t="shared" si="12"/>
        <v>#N/A</v>
      </c>
      <c r="W64" s="219" t="e">
        <f t="shared" si="12"/>
        <v>#N/A</v>
      </c>
      <c r="X64" s="219" t="e">
        <f t="shared" si="12"/>
        <v>#N/A</v>
      </c>
      <c r="Y64" s="219" t="e">
        <f t="shared" si="12"/>
        <v>#N/A</v>
      </c>
      <c r="Z64" s="219" t="e">
        <f t="shared" si="12"/>
        <v>#N/A</v>
      </c>
      <c r="AA64" s="219" t="e">
        <f t="shared" si="12"/>
        <v>#N/A</v>
      </c>
      <c r="AB64" s="219" t="e">
        <f t="shared" si="12"/>
        <v>#N/A</v>
      </c>
      <c r="AC64" s="219" t="e">
        <f t="shared" si="12"/>
        <v>#N/A</v>
      </c>
      <c r="AD64" s="219" t="e">
        <f t="shared" si="12"/>
        <v>#N/A</v>
      </c>
      <c r="AE64" s="219" t="e">
        <f t="shared" si="12"/>
        <v>#N/A</v>
      </c>
      <c r="AF64" s="222" t="e">
        <f>SUM(AF62:AF63)</f>
        <v>#N/A</v>
      </c>
      <c r="AG64" s="224"/>
      <c r="AH64" s="224"/>
      <c r="AI64" s="224"/>
      <c r="AJ64" s="224"/>
    </row>
    <row r="65" spans="1:36" s="89" customFormat="1" x14ac:dyDescent="0.2">
      <c r="A65" s="57"/>
      <c r="B65" s="232"/>
      <c r="C65" s="248"/>
      <c r="D65" s="248"/>
      <c r="E65" s="248"/>
      <c r="F65" s="248"/>
      <c r="G65" s="248"/>
      <c r="H65" s="248"/>
      <c r="I65" s="248"/>
      <c r="J65" s="248"/>
      <c r="K65" s="248"/>
      <c r="L65" s="248"/>
      <c r="M65" s="248"/>
      <c r="N65" s="248"/>
      <c r="O65" s="248"/>
      <c r="P65" s="248"/>
      <c r="Q65" s="248"/>
      <c r="R65" s="248"/>
      <c r="S65" s="248"/>
      <c r="T65" s="248"/>
      <c r="U65" s="248"/>
      <c r="V65" s="248"/>
      <c r="W65" s="248"/>
      <c r="X65" s="248"/>
      <c r="Y65" s="248"/>
      <c r="Z65" s="248"/>
      <c r="AA65" s="248"/>
      <c r="AB65" s="248"/>
      <c r="AC65" s="248"/>
      <c r="AD65" s="248"/>
      <c r="AE65" s="248"/>
      <c r="AF65" s="222"/>
      <c r="AG65" s="224"/>
      <c r="AH65" s="224"/>
      <c r="AI65" s="224"/>
      <c r="AJ65" s="224"/>
    </row>
    <row r="66" spans="1:36" s="89" customFormat="1" hidden="1" x14ac:dyDescent="0.2">
      <c r="A66" s="329" t="s">
        <v>86</v>
      </c>
      <c r="B66" s="104" t="s">
        <v>86</v>
      </c>
      <c r="C66" s="219" t="e">
        <f t="array" ref="C66">#N/A</f>
        <v>#N/A</v>
      </c>
      <c r="D66" s="219" t="e">
        <f t="array" ref="D66">#N/A</f>
        <v>#N/A</v>
      </c>
      <c r="E66" s="219" t="e">
        <f t="array" ref="E66">#N/A</f>
        <v>#N/A</v>
      </c>
      <c r="F66" s="219" t="e">
        <f t="array" ref="F66">#N/A</f>
        <v>#N/A</v>
      </c>
      <c r="G66" s="219" t="e">
        <f t="array" ref="G66">#N/A</f>
        <v>#N/A</v>
      </c>
      <c r="H66" s="219" t="e">
        <f t="array" ref="H66">#N/A</f>
        <v>#N/A</v>
      </c>
      <c r="I66" s="219" t="e">
        <f t="array" ref="I66">#N/A</f>
        <v>#N/A</v>
      </c>
      <c r="J66" s="219" t="e">
        <f t="array" ref="J66">#N/A</f>
        <v>#N/A</v>
      </c>
      <c r="K66" s="219" t="e">
        <f t="array" ref="K66">#N/A</f>
        <v>#N/A</v>
      </c>
      <c r="L66" s="219" t="e">
        <f t="array" ref="L66">#N/A</f>
        <v>#N/A</v>
      </c>
      <c r="M66" s="219" t="e">
        <f t="array" ref="M66">#N/A</f>
        <v>#N/A</v>
      </c>
      <c r="N66" s="219" t="e">
        <f t="array" ref="N66">#N/A</f>
        <v>#N/A</v>
      </c>
      <c r="O66" s="219" t="e">
        <f t="array" ref="O66">#N/A</f>
        <v>#N/A</v>
      </c>
      <c r="P66" s="219" t="e">
        <f t="array" ref="P66">#N/A</f>
        <v>#N/A</v>
      </c>
      <c r="Q66" s="219" t="e">
        <f t="array" ref="Q66">#N/A</f>
        <v>#N/A</v>
      </c>
      <c r="R66" s="219" t="e">
        <f t="array" ref="R66">#N/A</f>
        <v>#N/A</v>
      </c>
      <c r="S66" s="219" t="e">
        <f t="array" ref="S66">#N/A</f>
        <v>#N/A</v>
      </c>
      <c r="T66" s="219" t="e">
        <f t="array" ref="T66">#N/A</f>
        <v>#N/A</v>
      </c>
      <c r="U66" s="219" t="e">
        <f t="array" ref="U66">#N/A</f>
        <v>#N/A</v>
      </c>
      <c r="V66" s="219" t="e">
        <f t="array" ref="V66">#N/A</f>
        <v>#N/A</v>
      </c>
      <c r="W66" s="219" t="e">
        <f t="array" ref="W66">#N/A</f>
        <v>#N/A</v>
      </c>
      <c r="X66" s="219" t="e">
        <f t="array" ref="X66">#N/A</f>
        <v>#N/A</v>
      </c>
      <c r="Y66" s="219" t="e">
        <f t="array" ref="Y66">#N/A</f>
        <v>#N/A</v>
      </c>
      <c r="Z66" s="219" t="e">
        <f t="array" ref="Z66">#N/A</f>
        <v>#N/A</v>
      </c>
      <c r="AA66" s="219" t="e">
        <f t="array" ref="AA66">#N/A</f>
        <v>#N/A</v>
      </c>
      <c r="AB66" s="219" t="e">
        <f t="array" ref="AB66">#N/A</f>
        <v>#N/A</v>
      </c>
      <c r="AC66" s="219" t="e">
        <f t="array" ref="AC66">#N/A</f>
        <v>#N/A</v>
      </c>
      <c r="AD66" s="219" t="e">
        <f t="array" ref="AD66">#N/A</f>
        <v>#N/A</v>
      </c>
      <c r="AE66" s="219" t="e">
        <f t="array" ref="AE66">#N/A</f>
        <v>#N/A</v>
      </c>
      <c r="AF66" s="222" t="e">
        <f>SUM(AF64:AF65)</f>
        <v>#N/A</v>
      </c>
      <c r="AG66" s="224"/>
      <c r="AH66" s="224"/>
      <c r="AI66" s="224"/>
      <c r="AJ66" s="224"/>
    </row>
    <row r="67" spans="1:36" s="89" customFormat="1" ht="10.8" hidden="1" thickBot="1" x14ac:dyDescent="0.25">
      <c r="A67" s="331" t="s">
        <v>157</v>
      </c>
      <c r="B67" s="241" t="s">
        <v>86</v>
      </c>
      <c r="C67" s="242" t="e">
        <f t="array" ref="C67">#N/A</f>
        <v>#N/A</v>
      </c>
      <c r="D67" s="242" t="e">
        <f t="array" ref="D67">#N/A</f>
        <v>#N/A</v>
      </c>
      <c r="E67" s="242" t="e">
        <f t="array" ref="E67">#N/A</f>
        <v>#N/A</v>
      </c>
      <c r="F67" s="242" t="e">
        <f t="array" ref="F67">#N/A</f>
        <v>#N/A</v>
      </c>
      <c r="G67" s="242" t="e">
        <f t="array" ref="G67">#N/A</f>
        <v>#N/A</v>
      </c>
      <c r="H67" s="242" t="e">
        <f t="array" ref="H67">#N/A</f>
        <v>#N/A</v>
      </c>
      <c r="I67" s="242" t="e">
        <f t="array" ref="I67">#N/A</f>
        <v>#N/A</v>
      </c>
      <c r="J67" s="242" t="e">
        <f t="array" ref="J67">#N/A</f>
        <v>#N/A</v>
      </c>
      <c r="K67" s="242" t="e">
        <f t="array" ref="K67">#N/A</f>
        <v>#N/A</v>
      </c>
      <c r="L67" s="242" t="e">
        <f t="array" ref="L67">#N/A</f>
        <v>#N/A</v>
      </c>
      <c r="M67" s="242" t="e">
        <f t="array" ref="M67">#N/A</f>
        <v>#N/A</v>
      </c>
      <c r="N67" s="242" t="e">
        <f t="array" ref="N67">#N/A</f>
        <v>#N/A</v>
      </c>
      <c r="O67" s="242" t="e">
        <f t="array" ref="O67">#N/A</f>
        <v>#N/A</v>
      </c>
      <c r="P67" s="242" t="e">
        <f t="array" ref="P67">#N/A</f>
        <v>#N/A</v>
      </c>
      <c r="Q67" s="242" t="e">
        <f t="array" ref="Q67">#N/A</f>
        <v>#N/A</v>
      </c>
      <c r="R67" s="242" t="e">
        <f t="array" ref="R67">#N/A</f>
        <v>#N/A</v>
      </c>
      <c r="S67" s="242" t="e">
        <f t="array" ref="S67">#N/A</f>
        <v>#N/A</v>
      </c>
      <c r="T67" s="242" t="e">
        <f t="array" ref="T67">#N/A</f>
        <v>#N/A</v>
      </c>
      <c r="U67" s="242" t="e">
        <f t="array" ref="U67">#N/A</f>
        <v>#N/A</v>
      </c>
      <c r="V67" s="242" t="e">
        <f t="array" ref="V67">#N/A</f>
        <v>#N/A</v>
      </c>
      <c r="W67" s="242" t="e">
        <f t="array" ref="W67">#N/A</f>
        <v>#N/A</v>
      </c>
      <c r="X67" s="242" t="e">
        <f t="array" ref="X67">#N/A</f>
        <v>#N/A</v>
      </c>
      <c r="Y67" s="242"/>
      <c r="Z67" s="243"/>
      <c r="AA67" s="243"/>
      <c r="AB67" s="243"/>
      <c r="AC67" s="243"/>
      <c r="AD67" s="243"/>
      <c r="AE67" s="243"/>
      <c r="AF67" s="222" t="e">
        <f>SUM(AF65:AF66)</f>
        <v>#N/A</v>
      </c>
      <c r="AG67" s="224"/>
      <c r="AH67" s="224"/>
      <c r="AI67" s="224"/>
      <c r="AJ67" s="224"/>
    </row>
    <row r="68" spans="1:36" s="89" customFormat="1" ht="10.8" thickBot="1" x14ac:dyDescent="0.25">
      <c r="A68" s="57" t="s">
        <v>86</v>
      </c>
      <c r="B68" s="104"/>
      <c r="C68" s="219" t="e">
        <f t="shared" ref="C68:AE68" si="13">SUM(C66:C67)</f>
        <v>#N/A</v>
      </c>
      <c r="D68" s="219" t="e">
        <f t="shared" si="13"/>
        <v>#N/A</v>
      </c>
      <c r="E68" s="219" t="e">
        <f t="shared" si="13"/>
        <v>#N/A</v>
      </c>
      <c r="F68" s="219" t="e">
        <f t="shared" si="13"/>
        <v>#N/A</v>
      </c>
      <c r="G68" s="219" t="e">
        <f t="shared" si="13"/>
        <v>#N/A</v>
      </c>
      <c r="H68" s="219" t="e">
        <f t="shared" si="13"/>
        <v>#N/A</v>
      </c>
      <c r="I68" s="219" t="e">
        <f t="shared" si="13"/>
        <v>#N/A</v>
      </c>
      <c r="J68" s="219" t="e">
        <f t="shared" si="13"/>
        <v>#N/A</v>
      </c>
      <c r="K68" s="219" t="e">
        <f t="shared" si="13"/>
        <v>#N/A</v>
      </c>
      <c r="L68" s="219" t="e">
        <f t="shared" si="13"/>
        <v>#N/A</v>
      </c>
      <c r="M68" s="219" t="e">
        <f t="shared" si="13"/>
        <v>#N/A</v>
      </c>
      <c r="N68" s="219" t="e">
        <f t="shared" si="13"/>
        <v>#N/A</v>
      </c>
      <c r="O68" s="219" t="e">
        <f t="shared" si="13"/>
        <v>#N/A</v>
      </c>
      <c r="P68" s="219" t="e">
        <f t="shared" si="13"/>
        <v>#N/A</v>
      </c>
      <c r="Q68" s="219" t="e">
        <f t="shared" si="13"/>
        <v>#N/A</v>
      </c>
      <c r="R68" s="219" t="e">
        <f t="shared" si="13"/>
        <v>#N/A</v>
      </c>
      <c r="S68" s="219" t="e">
        <f t="shared" si="13"/>
        <v>#N/A</v>
      </c>
      <c r="T68" s="219" t="e">
        <f t="shared" si="13"/>
        <v>#N/A</v>
      </c>
      <c r="U68" s="219" t="e">
        <f t="shared" si="13"/>
        <v>#N/A</v>
      </c>
      <c r="V68" s="219" t="e">
        <f t="shared" si="13"/>
        <v>#N/A</v>
      </c>
      <c r="W68" s="219" t="e">
        <f t="shared" si="13"/>
        <v>#N/A</v>
      </c>
      <c r="X68" s="219" t="e">
        <f t="shared" si="13"/>
        <v>#N/A</v>
      </c>
      <c r="Y68" s="219" t="e">
        <f t="shared" si="13"/>
        <v>#N/A</v>
      </c>
      <c r="Z68" s="219" t="e">
        <f t="shared" si="13"/>
        <v>#N/A</v>
      </c>
      <c r="AA68" s="219" t="e">
        <f t="shared" si="13"/>
        <v>#N/A</v>
      </c>
      <c r="AB68" s="219" t="e">
        <f t="shared" si="13"/>
        <v>#N/A</v>
      </c>
      <c r="AC68" s="219" t="e">
        <f t="shared" si="13"/>
        <v>#N/A</v>
      </c>
      <c r="AD68" s="219" t="e">
        <f t="shared" si="13"/>
        <v>#N/A</v>
      </c>
      <c r="AE68" s="219" t="e">
        <f t="shared" si="13"/>
        <v>#N/A</v>
      </c>
      <c r="AF68" s="222" t="e">
        <f>SUM(AF66:AF67)</f>
        <v>#N/A</v>
      </c>
      <c r="AG68" s="224"/>
      <c r="AH68" s="224"/>
      <c r="AI68" s="224"/>
      <c r="AJ68" s="224"/>
    </row>
    <row r="69" spans="1:36" ht="15" customHeight="1" thickBot="1" x14ac:dyDescent="0.25">
      <c r="A69" s="255" t="s">
        <v>174</v>
      </c>
      <c r="B69" s="333"/>
      <c r="C69" s="256" t="e">
        <f t="shared" ref="C69:T69" si="14">SUM(C33,C56,C60,C64,C68)</f>
        <v>#N/A</v>
      </c>
      <c r="D69" s="257" t="e">
        <f t="shared" si="14"/>
        <v>#N/A</v>
      </c>
      <c r="E69" s="257" t="e">
        <f t="shared" si="14"/>
        <v>#N/A</v>
      </c>
      <c r="F69" s="257" t="e">
        <f t="shared" si="14"/>
        <v>#N/A</v>
      </c>
      <c r="G69" s="257" t="e">
        <f t="shared" si="14"/>
        <v>#N/A</v>
      </c>
      <c r="H69" s="257" t="e">
        <f t="shared" si="14"/>
        <v>#N/A</v>
      </c>
      <c r="I69" s="257" t="e">
        <f t="shared" si="14"/>
        <v>#N/A</v>
      </c>
      <c r="J69" s="257" t="e">
        <f t="shared" si="14"/>
        <v>#N/A</v>
      </c>
      <c r="K69" s="257" t="e">
        <f t="shared" si="14"/>
        <v>#N/A</v>
      </c>
      <c r="L69" s="257" t="e">
        <f t="shared" si="14"/>
        <v>#N/A</v>
      </c>
      <c r="M69" s="257" t="e">
        <f t="shared" si="14"/>
        <v>#N/A</v>
      </c>
      <c r="N69" s="257" t="e">
        <f t="shared" si="14"/>
        <v>#N/A</v>
      </c>
      <c r="O69" s="257" t="e">
        <f t="shared" si="14"/>
        <v>#N/A</v>
      </c>
      <c r="P69" s="257" t="e">
        <f t="shared" si="14"/>
        <v>#N/A</v>
      </c>
      <c r="Q69" s="257" t="e">
        <f t="shared" si="14"/>
        <v>#N/A</v>
      </c>
      <c r="R69" s="257" t="e">
        <f t="shared" si="14"/>
        <v>#N/A</v>
      </c>
      <c r="S69" s="257" t="e">
        <f t="shared" si="14"/>
        <v>#N/A</v>
      </c>
      <c r="T69" s="257" t="e">
        <f t="shared" si="14"/>
        <v>#N/A</v>
      </c>
      <c r="U69" s="257" t="e">
        <f>('[3]E. VaR &amp; Off-Peak Pos By Trader'!$AB$8-#REF!)+('[3]E. VaR &amp; Peak Pos By Trader'!$AC$8-(Q69+Q112))</f>
        <v>#REF!</v>
      </c>
      <c r="V69" s="257" t="e">
        <f t="shared" ref="V69:AF69" si="15">SUM(V33,V56,V60,V64,V68)</f>
        <v>#N/A</v>
      </c>
      <c r="W69" s="257" t="e">
        <f t="shared" si="15"/>
        <v>#N/A</v>
      </c>
      <c r="X69" s="257" t="e">
        <f t="shared" si="15"/>
        <v>#N/A</v>
      </c>
      <c r="Y69" s="257" t="e">
        <f t="shared" si="15"/>
        <v>#N/A</v>
      </c>
      <c r="Z69" s="257" t="e">
        <f t="shared" si="15"/>
        <v>#N/A</v>
      </c>
      <c r="AA69" s="257" t="e">
        <f t="shared" si="15"/>
        <v>#N/A</v>
      </c>
      <c r="AB69" s="257" t="e">
        <f t="shared" si="15"/>
        <v>#N/A</v>
      </c>
      <c r="AC69" s="257" t="e">
        <f t="shared" si="15"/>
        <v>#N/A</v>
      </c>
      <c r="AD69" s="257" t="e">
        <f t="shared" si="15"/>
        <v>#N/A</v>
      </c>
      <c r="AE69" s="257" t="e">
        <f t="shared" si="15"/>
        <v>#N/A</v>
      </c>
      <c r="AF69" s="334" t="e">
        <f t="shared" si="15"/>
        <v>#N/A</v>
      </c>
      <c r="AG69" s="202"/>
      <c r="AH69" s="202"/>
      <c r="AI69" s="202"/>
      <c r="AJ69" s="202"/>
    </row>
    <row r="70" spans="1:36" ht="10.8" thickBot="1" x14ac:dyDescent="0.25">
      <c r="C70" s="202"/>
      <c r="D70" s="224"/>
      <c r="E70" s="224"/>
      <c r="F70" s="224"/>
      <c r="G70" s="224"/>
      <c r="H70" s="224"/>
      <c r="I70" s="224"/>
      <c r="J70" s="224"/>
      <c r="K70" s="224"/>
      <c r="L70" s="224"/>
      <c r="M70" s="224"/>
      <c r="N70" s="224"/>
      <c r="O70" s="224"/>
      <c r="P70" s="224"/>
      <c r="Q70" s="224"/>
      <c r="R70" s="224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  <c r="AD70" s="202"/>
      <c r="AE70" s="202"/>
      <c r="AF70" s="202"/>
      <c r="AG70" s="202"/>
      <c r="AH70" s="202"/>
      <c r="AI70" s="202"/>
      <c r="AJ70" s="202"/>
    </row>
    <row r="71" spans="1:36" x14ac:dyDescent="0.2">
      <c r="A71" s="335"/>
      <c r="B71" s="88"/>
      <c r="C71" s="336"/>
      <c r="D71" s="309"/>
      <c r="E71" s="309"/>
      <c r="F71" s="309"/>
      <c r="G71" s="309"/>
      <c r="H71" s="309"/>
      <c r="I71" s="309"/>
      <c r="J71" s="309"/>
      <c r="K71" s="309"/>
      <c r="L71" s="309"/>
      <c r="M71" s="309"/>
      <c r="N71" s="309"/>
      <c r="O71" s="309"/>
      <c r="P71" s="309"/>
      <c r="Q71" s="309"/>
      <c r="R71" s="310"/>
      <c r="S71" s="202"/>
      <c r="T71" s="202"/>
      <c r="U71" s="202"/>
      <c r="V71" s="202"/>
      <c r="W71" s="202"/>
      <c r="X71" s="202"/>
      <c r="Y71" s="202"/>
      <c r="Z71" s="202"/>
      <c r="AA71" s="202"/>
      <c r="AB71" s="202"/>
      <c r="AC71" s="202"/>
      <c r="AD71" s="202"/>
      <c r="AE71" s="202"/>
      <c r="AF71" s="202"/>
      <c r="AG71" s="202"/>
      <c r="AH71" s="202"/>
      <c r="AI71" s="202"/>
      <c r="AJ71" s="202"/>
    </row>
    <row r="72" spans="1:36" s="89" customFormat="1" x14ac:dyDescent="0.2">
      <c r="A72" s="70"/>
      <c r="B72" s="102"/>
      <c r="C72" s="277"/>
      <c r="D72" s="219"/>
      <c r="E72" s="219"/>
      <c r="F72" s="219"/>
      <c r="G72" s="219"/>
      <c r="H72" s="219"/>
      <c r="I72" s="219"/>
      <c r="J72" s="219"/>
      <c r="K72" s="219"/>
      <c r="L72" s="219"/>
      <c r="M72" s="219"/>
      <c r="N72" s="219"/>
      <c r="O72" s="219"/>
      <c r="P72" s="219"/>
      <c r="Q72" s="219"/>
      <c r="R72" s="223"/>
      <c r="S72" s="202"/>
      <c r="T72" s="202"/>
      <c r="U72" s="202"/>
      <c r="V72" s="202"/>
      <c r="W72" s="202"/>
      <c r="X72" s="202"/>
      <c r="Y72" s="202"/>
      <c r="Z72" s="202"/>
      <c r="AA72" s="202"/>
      <c r="AB72" s="202"/>
      <c r="AC72" s="202"/>
      <c r="AD72" s="202"/>
      <c r="AE72" s="202"/>
      <c r="AF72" s="202"/>
      <c r="AG72" s="224"/>
      <c r="AH72" s="224"/>
      <c r="AI72" s="224"/>
      <c r="AJ72" s="224"/>
    </row>
    <row r="73" spans="1:36" s="89" customFormat="1" x14ac:dyDescent="0.2">
      <c r="A73" s="70"/>
      <c r="B73" s="102"/>
      <c r="C73" s="277"/>
      <c r="D73" s="219"/>
      <c r="E73" s="219"/>
      <c r="F73" s="219"/>
      <c r="G73" s="219"/>
      <c r="H73" s="219"/>
      <c r="I73" s="219"/>
      <c r="J73" s="219"/>
      <c r="K73" s="219"/>
      <c r="L73" s="219"/>
      <c r="M73" s="219"/>
      <c r="N73" s="219"/>
      <c r="O73" s="219"/>
      <c r="P73" s="219"/>
      <c r="Q73" s="219"/>
      <c r="R73" s="223"/>
      <c r="S73" s="202"/>
      <c r="T73" s="202"/>
      <c r="U73" s="202"/>
      <c r="V73" s="202"/>
      <c r="W73" s="202"/>
      <c r="X73" s="202"/>
      <c r="Y73" s="202"/>
      <c r="Z73" s="202"/>
      <c r="AA73" s="202"/>
      <c r="AB73" s="202"/>
      <c r="AC73" s="202"/>
      <c r="AD73" s="202"/>
      <c r="AE73" s="202"/>
      <c r="AF73" s="202"/>
      <c r="AG73" s="224"/>
      <c r="AH73" s="224"/>
      <c r="AI73" s="224"/>
      <c r="AJ73" s="224"/>
    </row>
    <row r="74" spans="1:36" x14ac:dyDescent="0.2">
      <c r="A74" s="70"/>
      <c r="B74" s="102"/>
      <c r="C74" s="277"/>
      <c r="D74" s="219"/>
      <c r="E74" s="219"/>
      <c r="F74" s="219"/>
      <c r="G74" s="219"/>
      <c r="H74" s="219"/>
      <c r="I74" s="219"/>
      <c r="J74" s="219"/>
      <c r="K74" s="219"/>
      <c r="L74" s="219"/>
      <c r="M74" s="219"/>
      <c r="N74" s="219"/>
      <c r="O74" s="219"/>
      <c r="P74" s="219"/>
      <c r="Q74" s="219"/>
      <c r="R74" s="223"/>
      <c r="S74" s="202"/>
      <c r="T74" s="202"/>
      <c r="U74" s="202"/>
      <c r="V74" s="202"/>
      <c r="W74" s="202"/>
      <c r="X74" s="202"/>
      <c r="Y74" s="202"/>
      <c r="Z74" s="202"/>
      <c r="AA74" s="202"/>
      <c r="AB74" s="202"/>
      <c r="AC74" s="202"/>
      <c r="AD74" s="202"/>
      <c r="AE74" s="202"/>
      <c r="AF74" s="202"/>
      <c r="AG74" s="202"/>
      <c r="AH74" s="202"/>
      <c r="AI74" s="202"/>
      <c r="AJ74" s="202"/>
    </row>
    <row r="75" spans="1:36" x14ac:dyDescent="0.2">
      <c r="A75" s="70"/>
      <c r="B75" s="102"/>
      <c r="C75" s="277"/>
      <c r="D75" s="219"/>
      <c r="E75" s="219"/>
      <c r="F75" s="219"/>
      <c r="G75" s="219"/>
      <c r="H75" s="219"/>
      <c r="I75" s="219"/>
      <c r="J75" s="219"/>
      <c r="K75" s="219"/>
      <c r="L75" s="219"/>
      <c r="M75" s="219"/>
      <c r="N75" s="219"/>
      <c r="O75" s="219"/>
      <c r="P75" s="219"/>
      <c r="Q75" s="219"/>
      <c r="R75" s="223"/>
      <c r="S75" s="202"/>
      <c r="T75" s="202"/>
      <c r="U75" s="202"/>
      <c r="V75" s="202"/>
      <c r="W75" s="202"/>
      <c r="X75" s="202"/>
      <c r="Y75" s="202"/>
      <c r="Z75" s="202"/>
      <c r="AA75" s="202"/>
      <c r="AB75" s="202"/>
      <c r="AC75" s="202"/>
      <c r="AD75" s="202"/>
      <c r="AE75" s="202"/>
      <c r="AF75" s="202"/>
      <c r="AG75" s="202"/>
      <c r="AH75" s="202"/>
      <c r="AI75" s="202"/>
      <c r="AJ75" s="202"/>
    </row>
    <row r="76" spans="1:36" x14ac:dyDescent="0.2">
      <c r="A76" s="70"/>
      <c r="B76" s="102"/>
      <c r="C76" s="277"/>
      <c r="D76" s="219"/>
      <c r="E76" s="219"/>
      <c r="F76" s="219"/>
      <c r="G76" s="219"/>
      <c r="H76" s="219"/>
      <c r="I76" s="219"/>
      <c r="J76" s="219"/>
      <c r="K76" s="219"/>
      <c r="L76" s="219"/>
      <c r="M76" s="219"/>
      <c r="N76" s="219"/>
      <c r="O76" s="219"/>
      <c r="P76" s="219"/>
      <c r="Q76" s="219"/>
      <c r="R76" s="223"/>
      <c r="S76" s="202"/>
      <c r="T76" s="202"/>
      <c r="U76" s="202"/>
      <c r="V76" s="202"/>
      <c r="W76" s="202"/>
      <c r="X76" s="202"/>
      <c r="Y76" s="202"/>
      <c r="Z76" s="202"/>
      <c r="AA76" s="202"/>
      <c r="AB76" s="202"/>
      <c r="AC76" s="202"/>
      <c r="AD76" s="202"/>
      <c r="AE76" s="202"/>
      <c r="AF76" s="202"/>
      <c r="AG76" s="202"/>
      <c r="AH76" s="202"/>
      <c r="AI76" s="202"/>
      <c r="AJ76" s="202"/>
    </row>
    <row r="77" spans="1:36" s="89" customFormat="1" x14ac:dyDescent="0.2">
      <c r="A77" s="70"/>
      <c r="B77" s="102"/>
      <c r="C77" s="277"/>
      <c r="D77" s="219"/>
      <c r="E77" s="219"/>
      <c r="F77" s="219"/>
      <c r="G77" s="219"/>
      <c r="H77" s="219"/>
      <c r="I77" s="219"/>
      <c r="J77" s="219"/>
      <c r="K77" s="219"/>
      <c r="L77" s="219"/>
      <c r="M77" s="219"/>
      <c r="N77" s="219"/>
      <c r="O77" s="219"/>
      <c r="P77" s="219"/>
      <c r="Q77" s="219"/>
      <c r="R77" s="223"/>
      <c r="S77" s="202"/>
      <c r="T77" s="202"/>
      <c r="U77" s="202"/>
      <c r="V77" s="202"/>
      <c r="W77" s="202"/>
      <c r="X77" s="202"/>
      <c r="Y77" s="202"/>
      <c r="Z77" s="202"/>
      <c r="AA77" s="202"/>
      <c r="AB77" s="202"/>
      <c r="AC77" s="202"/>
      <c r="AD77" s="202"/>
      <c r="AE77" s="202"/>
      <c r="AF77" s="202"/>
      <c r="AG77" s="224"/>
      <c r="AH77" s="224"/>
      <c r="AI77" s="224"/>
      <c r="AJ77" s="224"/>
    </row>
    <row r="78" spans="1:36" s="89" customFormat="1" x14ac:dyDescent="0.2">
      <c r="A78" s="70"/>
      <c r="B78" s="102"/>
      <c r="C78" s="277"/>
      <c r="D78" s="219"/>
      <c r="E78" s="219"/>
      <c r="F78" s="219"/>
      <c r="G78" s="219"/>
      <c r="H78" s="219"/>
      <c r="I78" s="219"/>
      <c r="J78" s="219"/>
      <c r="K78" s="219"/>
      <c r="L78" s="219"/>
      <c r="M78" s="219"/>
      <c r="N78" s="219"/>
      <c r="O78" s="219"/>
      <c r="P78" s="219"/>
      <c r="Q78" s="219"/>
      <c r="R78" s="223"/>
      <c r="S78" s="202"/>
      <c r="T78" s="202"/>
      <c r="U78" s="202"/>
      <c r="V78" s="202"/>
      <c r="W78" s="202"/>
      <c r="X78" s="202"/>
      <c r="Y78" s="202"/>
      <c r="Z78" s="202"/>
      <c r="AA78" s="202"/>
      <c r="AB78" s="202"/>
      <c r="AC78" s="202"/>
      <c r="AD78" s="202"/>
      <c r="AE78" s="202"/>
      <c r="AF78" s="202"/>
      <c r="AG78" s="224"/>
      <c r="AH78" s="224"/>
      <c r="AI78" s="224"/>
      <c r="AJ78" s="224"/>
    </row>
    <row r="79" spans="1:36" x14ac:dyDescent="0.2">
      <c r="A79" s="70"/>
      <c r="B79" s="102"/>
      <c r="C79" s="277"/>
      <c r="D79" s="219"/>
      <c r="E79" s="219"/>
      <c r="F79" s="219"/>
      <c r="G79" s="219"/>
      <c r="H79" s="219"/>
      <c r="I79" s="219"/>
      <c r="J79" s="219"/>
      <c r="K79" s="219"/>
      <c r="L79" s="219"/>
      <c r="M79" s="219"/>
      <c r="N79" s="219"/>
      <c r="O79" s="219"/>
      <c r="P79" s="219"/>
      <c r="Q79" s="219"/>
      <c r="R79" s="223"/>
      <c r="S79" s="202"/>
      <c r="T79" s="202"/>
      <c r="U79" s="202"/>
      <c r="V79" s="202"/>
      <c r="W79" s="202"/>
      <c r="X79" s="202"/>
      <c r="Y79" s="202"/>
      <c r="Z79" s="202"/>
      <c r="AA79" s="202"/>
      <c r="AB79" s="202"/>
      <c r="AC79" s="202"/>
      <c r="AD79" s="202"/>
      <c r="AE79" s="202"/>
      <c r="AF79" s="202"/>
      <c r="AG79" s="202"/>
      <c r="AH79" s="202"/>
      <c r="AI79" s="202"/>
      <c r="AJ79" s="202"/>
    </row>
    <row r="80" spans="1:36" x14ac:dyDescent="0.2">
      <c r="A80" s="70"/>
      <c r="B80" s="102"/>
      <c r="C80" s="277"/>
      <c r="D80" s="219"/>
      <c r="E80" s="219"/>
      <c r="F80" s="219"/>
      <c r="G80" s="219"/>
      <c r="H80" s="219"/>
      <c r="I80" s="219"/>
      <c r="J80" s="219"/>
      <c r="K80" s="219"/>
      <c r="L80" s="219"/>
      <c r="M80" s="219"/>
      <c r="N80" s="219"/>
      <c r="O80" s="219"/>
      <c r="P80" s="219"/>
      <c r="Q80" s="219"/>
      <c r="R80" s="223"/>
      <c r="S80" s="202"/>
      <c r="T80" s="202"/>
      <c r="U80" s="202"/>
      <c r="V80" s="202"/>
      <c r="W80" s="202"/>
      <c r="X80" s="202"/>
      <c r="Y80" s="202"/>
      <c r="Z80" s="202"/>
      <c r="AA80" s="202"/>
      <c r="AB80" s="202"/>
      <c r="AC80" s="202"/>
      <c r="AD80" s="202"/>
      <c r="AE80" s="202"/>
      <c r="AF80" s="202"/>
      <c r="AG80" s="202"/>
      <c r="AH80" s="202"/>
      <c r="AI80" s="202"/>
      <c r="AJ80" s="202"/>
    </row>
    <row r="81" spans="1:36" x14ac:dyDescent="0.2">
      <c r="A81" s="70"/>
      <c r="B81" s="102"/>
      <c r="C81" s="277"/>
      <c r="D81" s="219"/>
      <c r="E81" s="219"/>
      <c r="F81" s="219"/>
      <c r="G81" s="219"/>
      <c r="H81" s="219"/>
      <c r="I81" s="219"/>
      <c r="J81" s="219"/>
      <c r="K81" s="219"/>
      <c r="L81" s="219"/>
      <c r="M81" s="219"/>
      <c r="N81" s="219"/>
      <c r="O81" s="219"/>
      <c r="P81" s="219"/>
      <c r="Q81" s="219"/>
      <c r="R81" s="223"/>
      <c r="S81" s="202"/>
      <c r="T81" s="202"/>
      <c r="U81" s="202"/>
      <c r="V81" s="202"/>
      <c r="W81" s="202"/>
      <c r="X81" s="202"/>
      <c r="Y81" s="202"/>
      <c r="Z81" s="202"/>
      <c r="AA81" s="202"/>
      <c r="AB81" s="202"/>
      <c r="AC81" s="202"/>
      <c r="AD81" s="202"/>
      <c r="AE81" s="202"/>
      <c r="AF81" s="202"/>
      <c r="AG81" s="202"/>
      <c r="AH81" s="202"/>
      <c r="AI81" s="202"/>
      <c r="AJ81" s="202"/>
    </row>
    <row r="82" spans="1:36" s="89" customFormat="1" ht="10.8" thickBot="1" x14ac:dyDescent="0.25">
      <c r="A82" s="303"/>
      <c r="B82" s="108"/>
      <c r="C82" s="304"/>
      <c r="D82" s="243"/>
      <c r="E82" s="243"/>
      <c r="F82" s="243"/>
      <c r="G82" s="243"/>
      <c r="H82" s="243"/>
      <c r="I82" s="243"/>
      <c r="J82" s="243"/>
      <c r="K82" s="243"/>
      <c r="L82" s="243"/>
      <c r="M82" s="243"/>
      <c r="N82" s="243"/>
      <c r="O82" s="243"/>
      <c r="P82" s="243"/>
      <c r="Q82" s="243"/>
      <c r="R82" s="305"/>
      <c r="S82" s="202"/>
      <c r="T82" s="202"/>
      <c r="U82" s="202">
        <f>(R82+R81)+(R104)/10000-'[3]E. VaR &amp; Peak Pos By Trader'!$AD$165</f>
        <v>0</v>
      </c>
      <c r="V82" s="202"/>
      <c r="W82" s="202"/>
      <c r="X82" s="202"/>
      <c r="Y82" s="202"/>
      <c r="Z82" s="202"/>
      <c r="AA82" s="202"/>
      <c r="AB82" s="202"/>
      <c r="AC82" s="202"/>
      <c r="AD82" s="202"/>
      <c r="AE82" s="202"/>
      <c r="AF82" s="202"/>
      <c r="AG82" s="224"/>
      <c r="AH82" s="224"/>
      <c r="AI82" s="224"/>
      <c r="AJ82" s="224"/>
    </row>
    <row r="83" spans="1:36" x14ac:dyDescent="0.2">
      <c r="C83" s="202"/>
      <c r="D83" s="224"/>
      <c r="E83" s="224"/>
      <c r="F83" s="224"/>
      <c r="G83" s="224"/>
      <c r="H83" s="224"/>
      <c r="I83" s="224"/>
      <c r="J83" s="224"/>
      <c r="K83" s="224"/>
      <c r="L83" s="224"/>
      <c r="M83" s="224"/>
      <c r="N83" s="224"/>
      <c r="O83" s="224"/>
      <c r="P83" s="224"/>
      <c r="Q83" s="224"/>
      <c r="R83" s="224"/>
      <c r="S83" s="202"/>
      <c r="T83" s="202"/>
      <c r="U83" s="202"/>
      <c r="V83" s="202"/>
      <c r="W83" s="202"/>
      <c r="X83" s="202"/>
      <c r="Y83" s="202"/>
      <c r="Z83" s="202"/>
      <c r="AA83" s="202"/>
      <c r="AB83" s="202"/>
      <c r="AC83" s="202"/>
      <c r="AD83" s="202"/>
      <c r="AE83" s="202"/>
      <c r="AF83" s="202"/>
      <c r="AG83" s="202"/>
      <c r="AH83" s="202"/>
      <c r="AI83" s="202"/>
      <c r="AJ83" s="202"/>
    </row>
    <row r="84" spans="1:36" x14ac:dyDescent="0.2">
      <c r="C84" s="202"/>
      <c r="D84" s="224"/>
      <c r="E84" s="224"/>
      <c r="F84" s="224"/>
      <c r="G84" s="224"/>
      <c r="H84" s="224"/>
      <c r="I84" s="224"/>
      <c r="J84" s="224"/>
      <c r="K84" s="224"/>
      <c r="L84" s="224"/>
      <c r="M84" s="224"/>
      <c r="N84" s="224"/>
      <c r="O84" s="224"/>
      <c r="P84" s="224"/>
      <c r="Q84" s="224"/>
      <c r="R84" s="224"/>
      <c r="S84" s="202"/>
      <c r="T84" s="202" t="e">
        <f>(#REF!)+(#REF!)/10000-'[3]E. VaR &amp; Peak Pos By Trader'!$AC$172</f>
        <v>#REF!</v>
      </c>
      <c r="U84" s="202"/>
      <c r="V84" s="202"/>
      <c r="W84" s="202"/>
      <c r="X84" s="202"/>
      <c r="Y84" s="202"/>
      <c r="Z84" s="202"/>
      <c r="AA84" s="202"/>
      <c r="AB84" s="202"/>
      <c r="AC84" s="202"/>
      <c r="AD84" s="202"/>
      <c r="AE84" s="202"/>
      <c r="AF84" s="202"/>
    </row>
    <row r="85" spans="1:36" x14ac:dyDescent="0.2">
      <c r="C85" s="202"/>
      <c r="D85" s="224"/>
      <c r="E85" s="224"/>
      <c r="F85" s="224"/>
      <c r="G85" s="224"/>
      <c r="H85" s="224"/>
      <c r="I85" s="224"/>
      <c r="J85" s="224"/>
      <c r="K85" s="224"/>
      <c r="L85" s="224"/>
      <c r="M85" s="224"/>
      <c r="N85" s="224"/>
      <c r="O85" s="224"/>
      <c r="P85" s="224"/>
      <c r="Q85" s="224"/>
      <c r="R85" s="224"/>
      <c r="S85" s="202"/>
      <c r="T85" s="202"/>
      <c r="U85" s="202"/>
      <c r="V85" s="202"/>
      <c r="W85" s="202"/>
      <c r="X85" s="202"/>
      <c r="Y85" s="202"/>
      <c r="Z85" s="202"/>
      <c r="AA85" s="202"/>
      <c r="AB85" s="202"/>
      <c r="AC85" s="202"/>
      <c r="AD85" s="202"/>
      <c r="AE85" s="202"/>
      <c r="AF85" s="202"/>
    </row>
    <row r="90" spans="1:36" x14ac:dyDescent="0.2">
      <c r="A90" s="293" t="s">
        <v>165</v>
      </c>
    </row>
    <row r="91" spans="1:36" ht="10.8" thickBot="1" x14ac:dyDescent="0.25"/>
    <row r="92" spans="1:36" x14ac:dyDescent="0.2">
      <c r="A92" s="20" t="s">
        <v>27</v>
      </c>
      <c r="B92" s="197" t="s">
        <v>28</v>
      </c>
      <c r="C92" s="213">
        <v>0</v>
      </c>
      <c r="D92" s="198">
        <v>-922.03247369725204</v>
      </c>
      <c r="E92" s="198">
        <v>-943.998991818695</v>
      </c>
      <c r="F92" s="198">
        <v>-942.99245933352108</v>
      </c>
      <c r="G92" s="198">
        <v>0</v>
      </c>
      <c r="H92" s="198">
        <v>0</v>
      </c>
      <c r="I92" s="198">
        <v>0</v>
      </c>
      <c r="J92" s="198">
        <v>0</v>
      </c>
      <c r="K92" s="198">
        <v>0</v>
      </c>
      <c r="L92" s="198">
        <v>0</v>
      </c>
      <c r="M92" s="198">
        <v>0</v>
      </c>
      <c r="N92" s="198">
        <v>0</v>
      </c>
      <c r="O92" s="198">
        <v>0</v>
      </c>
      <c r="P92" s="198">
        <v>0</v>
      </c>
      <c r="Q92" s="198">
        <v>0</v>
      </c>
      <c r="R92" s="198">
        <v>0</v>
      </c>
      <c r="S92" s="199">
        <v>0</v>
      </c>
      <c r="T92" s="199">
        <v>0</v>
      </c>
      <c r="U92" s="198">
        <v>0</v>
      </c>
      <c r="V92" s="199">
        <v>0</v>
      </c>
      <c r="W92" s="199">
        <v>0</v>
      </c>
      <c r="X92" s="199">
        <v>0</v>
      </c>
      <c r="Y92" s="199">
        <v>0</v>
      </c>
      <c r="Z92" s="199">
        <v>0</v>
      </c>
      <c r="AA92" s="199">
        <v>0</v>
      </c>
      <c r="AB92" s="199">
        <v>0</v>
      </c>
      <c r="AC92" s="199">
        <v>0</v>
      </c>
      <c r="AD92" s="199">
        <v>0</v>
      </c>
      <c r="AE92" s="199">
        <v>0</v>
      </c>
      <c r="AF92" s="213">
        <v>-2809.0239248494681</v>
      </c>
    </row>
    <row r="93" spans="1:36" x14ac:dyDescent="0.2">
      <c r="A93" s="30" t="s">
        <v>29</v>
      </c>
      <c r="B93" s="203" t="s">
        <v>142</v>
      </c>
      <c r="C93" s="204">
        <v>-133.91908558536903</v>
      </c>
      <c r="D93" s="205">
        <v>-119.93949230365604</v>
      </c>
      <c r="E93" s="205">
        <v>-143.90323659746906</v>
      </c>
      <c r="F93" s="205">
        <v>-139.90086485374002</v>
      </c>
      <c r="G93" s="205">
        <v>0</v>
      </c>
      <c r="H93" s="205">
        <v>0</v>
      </c>
      <c r="I93" s="205">
        <v>0</v>
      </c>
      <c r="J93" s="205">
        <v>0</v>
      </c>
      <c r="K93" s="205">
        <v>0</v>
      </c>
      <c r="L93" s="205">
        <v>0</v>
      </c>
      <c r="M93" s="205">
        <v>0</v>
      </c>
      <c r="N93" s="205">
        <v>0</v>
      </c>
      <c r="O93" s="205">
        <v>0</v>
      </c>
      <c r="P93" s="205">
        <v>0</v>
      </c>
      <c r="Q93" s="205">
        <v>0</v>
      </c>
      <c r="R93" s="205">
        <v>0</v>
      </c>
      <c r="S93" s="206">
        <v>0</v>
      </c>
      <c r="T93" s="206">
        <v>0</v>
      </c>
      <c r="U93" s="205">
        <v>0</v>
      </c>
      <c r="V93" s="206">
        <v>0</v>
      </c>
      <c r="W93" s="206">
        <v>0</v>
      </c>
      <c r="X93" s="206">
        <v>0</v>
      </c>
      <c r="Y93" s="206">
        <v>0</v>
      </c>
      <c r="Z93" s="206">
        <v>0</v>
      </c>
      <c r="AA93" s="206">
        <v>0</v>
      </c>
      <c r="AB93" s="206">
        <v>0</v>
      </c>
      <c r="AC93" s="206">
        <v>0</v>
      </c>
      <c r="AD93" s="206">
        <v>0</v>
      </c>
      <c r="AE93" s="206">
        <v>0</v>
      </c>
      <c r="AF93" s="204">
        <v>-537.66267934023415</v>
      </c>
    </row>
    <row r="94" spans="1:36" x14ac:dyDescent="0.2">
      <c r="A94" s="30" t="s">
        <v>31</v>
      </c>
      <c r="B94" s="209" t="s">
        <v>32</v>
      </c>
      <c r="C94" s="206">
        <v>-695.53637878418601</v>
      </c>
      <c r="D94" s="205">
        <v>-686.54985093339701</v>
      </c>
      <c r="E94" s="205">
        <v>-703.52330362391695</v>
      </c>
      <c r="F94" s="205">
        <v>-704.51399731111201</v>
      </c>
      <c r="G94" s="205">
        <v>0</v>
      </c>
      <c r="H94" s="205">
        <v>0</v>
      </c>
      <c r="I94" s="205">
        <v>0</v>
      </c>
      <c r="J94" s="205">
        <v>0</v>
      </c>
      <c r="K94" s="205">
        <v>0</v>
      </c>
      <c r="L94" s="205">
        <v>0</v>
      </c>
      <c r="M94" s="205">
        <v>0</v>
      </c>
      <c r="N94" s="205">
        <v>0</v>
      </c>
      <c r="O94" s="205">
        <v>0</v>
      </c>
      <c r="P94" s="205">
        <v>0</v>
      </c>
      <c r="Q94" s="205">
        <v>0</v>
      </c>
      <c r="R94" s="205">
        <v>0</v>
      </c>
      <c r="S94" s="206">
        <v>0</v>
      </c>
      <c r="T94" s="206">
        <v>0</v>
      </c>
      <c r="U94" s="205">
        <v>0</v>
      </c>
      <c r="V94" s="206">
        <v>0</v>
      </c>
      <c r="W94" s="206">
        <v>0</v>
      </c>
      <c r="X94" s="206">
        <v>0</v>
      </c>
      <c r="Y94" s="206">
        <v>0</v>
      </c>
      <c r="Z94" s="206">
        <v>0</v>
      </c>
      <c r="AA94" s="206">
        <v>0</v>
      </c>
      <c r="AB94" s="206">
        <v>0</v>
      </c>
      <c r="AC94" s="206">
        <v>0</v>
      </c>
      <c r="AD94" s="206">
        <v>0</v>
      </c>
      <c r="AE94" s="206">
        <v>0</v>
      </c>
      <c r="AF94" s="204">
        <v>-2790.1235306526123</v>
      </c>
    </row>
    <row r="95" spans="1:36" x14ac:dyDescent="0.2">
      <c r="A95" s="30" t="s">
        <v>33</v>
      </c>
      <c r="B95" s="203" t="s">
        <v>33</v>
      </c>
      <c r="C95" s="204">
        <v>-638.66294926559101</v>
      </c>
      <c r="D95" s="205">
        <v>-613.69861203584605</v>
      </c>
      <c r="E95" s="205">
        <v>-588.73031510660599</v>
      </c>
      <c r="F95" s="205">
        <v>-649.63779396488701</v>
      </c>
      <c r="G95" s="205">
        <v>0</v>
      </c>
      <c r="H95" s="205">
        <v>0</v>
      </c>
      <c r="I95" s="205">
        <v>0</v>
      </c>
      <c r="J95" s="205">
        <v>0</v>
      </c>
      <c r="K95" s="205">
        <v>0</v>
      </c>
      <c r="L95" s="205">
        <v>0</v>
      </c>
      <c r="M95" s="205">
        <v>0</v>
      </c>
      <c r="N95" s="205">
        <v>0</v>
      </c>
      <c r="O95" s="205">
        <v>0</v>
      </c>
      <c r="P95" s="205">
        <v>0</v>
      </c>
      <c r="Q95" s="205">
        <v>0</v>
      </c>
      <c r="R95" s="205">
        <v>0</v>
      </c>
      <c r="S95" s="206">
        <v>0</v>
      </c>
      <c r="T95" s="206">
        <v>0</v>
      </c>
      <c r="U95" s="205">
        <v>0</v>
      </c>
      <c r="V95" s="206">
        <v>0</v>
      </c>
      <c r="W95" s="206">
        <v>0</v>
      </c>
      <c r="X95" s="206">
        <v>0</v>
      </c>
      <c r="Y95" s="206">
        <v>0</v>
      </c>
      <c r="Z95" s="206">
        <v>0</v>
      </c>
      <c r="AA95" s="206">
        <v>0</v>
      </c>
      <c r="AB95" s="206">
        <v>0</v>
      </c>
      <c r="AC95" s="206">
        <v>0</v>
      </c>
      <c r="AD95" s="206">
        <v>0</v>
      </c>
      <c r="AE95" s="206">
        <v>0</v>
      </c>
      <c r="AF95" s="204">
        <v>-2490.7296703729303</v>
      </c>
    </row>
    <row r="96" spans="1:36" x14ac:dyDescent="0.2">
      <c r="A96" s="30" t="s">
        <v>34</v>
      </c>
      <c r="B96" s="31" t="s">
        <v>35</v>
      </c>
      <c r="C96" s="204">
        <v>-10407.026537550601</v>
      </c>
      <c r="D96" s="205">
        <v>-10742.6904149157</v>
      </c>
      <c r="E96" s="205">
        <v>-15303.9983985418</v>
      </c>
      <c r="F96" s="205">
        <v>-14122.8125755492</v>
      </c>
      <c r="G96" s="205">
        <v>0</v>
      </c>
      <c r="H96" s="205">
        <v>0</v>
      </c>
      <c r="I96" s="205">
        <v>0</v>
      </c>
      <c r="J96" s="205">
        <v>0</v>
      </c>
      <c r="K96" s="205">
        <v>0</v>
      </c>
      <c r="L96" s="205">
        <v>0</v>
      </c>
      <c r="M96" s="205">
        <v>0</v>
      </c>
      <c r="N96" s="205">
        <v>0</v>
      </c>
      <c r="O96" s="205">
        <v>0</v>
      </c>
      <c r="P96" s="205">
        <v>0</v>
      </c>
      <c r="Q96" s="205">
        <v>0</v>
      </c>
      <c r="R96" s="205">
        <v>0</v>
      </c>
      <c r="S96" s="206">
        <v>0</v>
      </c>
      <c r="T96" s="206">
        <v>0</v>
      </c>
      <c r="U96" s="205">
        <v>0</v>
      </c>
      <c r="V96" s="206">
        <v>0</v>
      </c>
      <c r="W96" s="206">
        <v>0</v>
      </c>
      <c r="X96" s="206">
        <v>0</v>
      </c>
      <c r="Y96" s="206">
        <v>0</v>
      </c>
      <c r="Z96" s="206">
        <v>0</v>
      </c>
      <c r="AA96" s="206">
        <v>0</v>
      </c>
      <c r="AB96" s="206">
        <v>0</v>
      </c>
      <c r="AC96" s="206">
        <v>0</v>
      </c>
      <c r="AD96" s="206">
        <v>0</v>
      </c>
      <c r="AE96" s="206">
        <v>0</v>
      </c>
      <c r="AF96" s="204">
        <v>-50576.527926557297</v>
      </c>
    </row>
    <row r="97" spans="1:32" ht="10.8" thickBot="1" x14ac:dyDescent="0.25">
      <c r="A97" s="211" t="s">
        <v>36</v>
      </c>
      <c r="B97" s="294" t="s">
        <v>36</v>
      </c>
      <c r="C97" s="204">
        <v>4054.3405275682017</v>
      </c>
      <c r="D97" s="205">
        <v>4054.3405275682017</v>
      </c>
      <c r="E97" s="205">
        <v>4054.3405275682017</v>
      </c>
      <c r="F97" s="205">
        <v>4054.3405275682017</v>
      </c>
      <c r="G97" s="205">
        <v>0</v>
      </c>
      <c r="H97" s="205">
        <v>0</v>
      </c>
      <c r="I97" s="205">
        <v>0</v>
      </c>
      <c r="J97" s="205">
        <v>0</v>
      </c>
      <c r="K97" s="205">
        <v>0</v>
      </c>
      <c r="L97" s="205">
        <v>0</v>
      </c>
      <c r="M97" s="205">
        <v>0</v>
      </c>
      <c r="N97" s="205">
        <v>0</v>
      </c>
      <c r="O97" s="205">
        <v>0</v>
      </c>
      <c r="P97" s="205">
        <v>0</v>
      </c>
      <c r="Q97" s="205">
        <v>0</v>
      </c>
      <c r="R97" s="205">
        <v>0</v>
      </c>
      <c r="S97" s="206">
        <v>0</v>
      </c>
      <c r="T97" s="206">
        <v>0</v>
      </c>
      <c r="U97" s="205">
        <v>0</v>
      </c>
      <c r="V97" s="206">
        <v>0</v>
      </c>
      <c r="W97" s="206">
        <v>0</v>
      </c>
      <c r="X97" s="206">
        <v>0</v>
      </c>
      <c r="Y97" s="206">
        <v>0</v>
      </c>
      <c r="Z97" s="206">
        <v>0</v>
      </c>
      <c r="AA97" s="206">
        <v>0</v>
      </c>
      <c r="AB97" s="206">
        <v>0</v>
      </c>
      <c r="AC97" s="206">
        <v>0</v>
      </c>
      <c r="AD97" s="206">
        <v>0</v>
      </c>
      <c r="AE97" s="206">
        <v>0</v>
      </c>
      <c r="AF97" s="204">
        <v>16217.362110272807</v>
      </c>
    </row>
    <row r="98" spans="1:32" ht="10.8" thickBot="1" x14ac:dyDescent="0.25">
      <c r="A98" s="20" t="s">
        <v>37</v>
      </c>
      <c r="B98" s="31" t="s">
        <v>38</v>
      </c>
      <c r="C98" s="213">
        <v>-2.4541529768252301</v>
      </c>
      <c r="D98" s="198">
        <v>-2.4541529768252301</v>
      </c>
      <c r="E98" s="198">
        <v>-2.4541529768252301</v>
      </c>
      <c r="F98" s="198">
        <v>-2.4541529768252301</v>
      </c>
      <c r="G98" s="198">
        <v>0</v>
      </c>
      <c r="H98" s="198">
        <v>0</v>
      </c>
      <c r="I98" s="198">
        <v>0</v>
      </c>
      <c r="J98" s="198">
        <v>0</v>
      </c>
      <c r="K98" s="198">
        <v>0</v>
      </c>
      <c r="L98" s="198">
        <v>0</v>
      </c>
      <c r="M98" s="198">
        <v>0</v>
      </c>
      <c r="N98" s="198">
        <v>0</v>
      </c>
      <c r="O98" s="198">
        <v>0</v>
      </c>
      <c r="P98" s="198">
        <v>0</v>
      </c>
      <c r="Q98" s="198">
        <v>0</v>
      </c>
      <c r="R98" s="198">
        <v>0</v>
      </c>
      <c r="S98" s="199">
        <v>0</v>
      </c>
      <c r="T98" s="199">
        <v>0</v>
      </c>
      <c r="U98" s="198">
        <v>0</v>
      </c>
      <c r="V98" s="199">
        <v>0</v>
      </c>
      <c r="W98" s="199">
        <v>0</v>
      </c>
      <c r="X98" s="199">
        <v>0</v>
      </c>
      <c r="Y98" s="199">
        <v>0</v>
      </c>
      <c r="Z98" s="199">
        <v>0</v>
      </c>
      <c r="AA98" s="199">
        <v>0</v>
      </c>
      <c r="AB98" s="199">
        <v>0</v>
      </c>
      <c r="AC98" s="199">
        <v>0</v>
      </c>
      <c r="AD98" s="199">
        <v>0</v>
      </c>
      <c r="AE98" s="199">
        <v>0</v>
      </c>
      <c r="AF98" s="213">
        <v>-9.8166119073009206</v>
      </c>
    </row>
    <row r="99" spans="1:32" x14ac:dyDescent="0.2">
      <c r="A99" s="20" t="s">
        <v>39</v>
      </c>
      <c r="B99" s="21" t="s">
        <v>40</v>
      </c>
      <c r="C99" s="295">
        <v>-2.4541529768252301</v>
      </c>
      <c r="D99" s="198">
        <v>-2.4541529768252301</v>
      </c>
      <c r="E99" s="198">
        <v>-2.4541529768252301</v>
      </c>
      <c r="F99" s="198">
        <v>-2.4541529768252301</v>
      </c>
      <c r="G99" s="198">
        <v>0</v>
      </c>
      <c r="H99" s="198">
        <v>0</v>
      </c>
      <c r="I99" s="198">
        <v>0</v>
      </c>
      <c r="J99" s="198">
        <v>0</v>
      </c>
      <c r="K99" s="198">
        <v>0</v>
      </c>
      <c r="L99" s="198">
        <v>0</v>
      </c>
      <c r="M99" s="198">
        <v>0</v>
      </c>
      <c r="N99" s="198">
        <v>0</v>
      </c>
      <c r="O99" s="198">
        <v>0</v>
      </c>
      <c r="P99" s="198">
        <v>0</v>
      </c>
      <c r="Q99" s="198">
        <v>0</v>
      </c>
      <c r="R99" s="296">
        <v>0</v>
      </c>
      <c r="S99" s="206">
        <v>0</v>
      </c>
      <c r="T99" s="206">
        <v>0</v>
      </c>
      <c r="U99" s="205">
        <v>0</v>
      </c>
      <c r="V99" s="206">
        <v>0</v>
      </c>
      <c r="W99" s="206">
        <v>0</v>
      </c>
      <c r="X99" s="206">
        <v>0</v>
      </c>
      <c r="Y99" s="206">
        <v>0</v>
      </c>
      <c r="Z99" s="206">
        <v>0</v>
      </c>
      <c r="AA99" s="206">
        <v>0</v>
      </c>
      <c r="AB99" s="206">
        <v>0</v>
      </c>
      <c r="AC99" s="206">
        <v>0</v>
      </c>
      <c r="AD99" s="206">
        <v>0</v>
      </c>
      <c r="AE99" s="206">
        <v>0</v>
      </c>
      <c r="AF99" s="204">
        <v>-9.8166119073009206</v>
      </c>
    </row>
    <row r="100" spans="1:32" x14ac:dyDescent="0.2">
      <c r="A100" s="30" t="s">
        <v>41</v>
      </c>
      <c r="B100" s="31" t="s">
        <v>42</v>
      </c>
      <c r="C100" s="297">
        <v>-5.6066421665682196</v>
      </c>
      <c r="D100" s="205">
        <v>-5.6066421665682196</v>
      </c>
      <c r="E100" s="205">
        <v>-5.6066421665682098</v>
      </c>
      <c r="F100" s="205">
        <v>-5.8360954936697702</v>
      </c>
      <c r="G100" s="205">
        <v>0</v>
      </c>
      <c r="H100" s="205">
        <v>0</v>
      </c>
      <c r="I100" s="205">
        <v>0</v>
      </c>
      <c r="J100" s="205">
        <v>0</v>
      </c>
      <c r="K100" s="205">
        <v>0</v>
      </c>
      <c r="L100" s="205">
        <v>0</v>
      </c>
      <c r="M100" s="205">
        <v>0</v>
      </c>
      <c r="N100" s="205">
        <v>0</v>
      </c>
      <c r="O100" s="205">
        <v>0</v>
      </c>
      <c r="P100" s="205">
        <v>0</v>
      </c>
      <c r="Q100" s="205">
        <v>0</v>
      </c>
      <c r="R100" s="298">
        <v>0</v>
      </c>
      <c r="S100" s="206">
        <v>0</v>
      </c>
      <c r="T100" s="206">
        <v>0</v>
      </c>
      <c r="U100" s="205">
        <v>0</v>
      </c>
      <c r="V100" s="206">
        <v>0</v>
      </c>
      <c r="W100" s="206">
        <v>0</v>
      </c>
      <c r="X100" s="206">
        <v>0</v>
      </c>
      <c r="Y100" s="206">
        <v>0</v>
      </c>
      <c r="Z100" s="206">
        <v>0</v>
      </c>
      <c r="AA100" s="206">
        <v>0</v>
      </c>
      <c r="AB100" s="206">
        <v>0</v>
      </c>
      <c r="AC100" s="206">
        <v>0</v>
      </c>
      <c r="AD100" s="206">
        <v>0</v>
      </c>
      <c r="AE100" s="206">
        <v>0</v>
      </c>
      <c r="AF100" s="204">
        <v>-22.65602199337442</v>
      </c>
    </row>
    <row r="101" spans="1:32" x14ac:dyDescent="0.2">
      <c r="A101" s="30" t="s">
        <v>43</v>
      </c>
      <c r="B101" s="31" t="s">
        <v>44</v>
      </c>
      <c r="C101" s="297">
        <v>-3.6313483071723001</v>
      </c>
      <c r="D101" s="205">
        <v>-3.6313483071723001</v>
      </c>
      <c r="E101" s="205">
        <v>-3.6313483071723001</v>
      </c>
      <c r="F101" s="205">
        <v>-3.6313483071723001</v>
      </c>
      <c r="G101" s="205">
        <v>0</v>
      </c>
      <c r="H101" s="205">
        <v>0</v>
      </c>
      <c r="I101" s="205">
        <v>0</v>
      </c>
      <c r="J101" s="205">
        <v>0</v>
      </c>
      <c r="K101" s="205">
        <v>0</v>
      </c>
      <c r="L101" s="205">
        <v>0</v>
      </c>
      <c r="M101" s="205">
        <v>0</v>
      </c>
      <c r="N101" s="205">
        <v>0</v>
      </c>
      <c r="O101" s="205">
        <v>0</v>
      </c>
      <c r="P101" s="205">
        <v>0</v>
      </c>
      <c r="Q101" s="205">
        <v>0</v>
      </c>
      <c r="R101" s="298">
        <v>0</v>
      </c>
      <c r="S101" s="206">
        <v>0</v>
      </c>
      <c r="T101" s="206">
        <v>0</v>
      </c>
      <c r="U101" s="205">
        <v>0</v>
      </c>
      <c r="V101" s="206">
        <v>0</v>
      </c>
      <c r="W101" s="206">
        <v>0</v>
      </c>
      <c r="X101" s="206">
        <v>0</v>
      </c>
      <c r="Y101" s="206">
        <v>0</v>
      </c>
      <c r="Z101" s="206">
        <v>0</v>
      </c>
      <c r="AA101" s="206">
        <v>0</v>
      </c>
      <c r="AB101" s="206">
        <v>0</v>
      </c>
      <c r="AC101" s="206">
        <v>0</v>
      </c>
      <c r="AD101" s="206">
        <v>0</v>
      </c>
      <c r="AE101" s="206">
        <v>0</v>
      </c>
      <c r="AF101" s="204">
        <v>-14.5253932286892</v>
      </c>
    </row>
    <row r="102" spans="1:32" ht="10.8" thickBot="1" x14ac:dyDescent="0.25">
      <c r="A102" s="37" t="s">
        <v>45</v>
      </c>
      <c r="B102" s="31" t="s">
        <v>46</v>
      </c>
      <c r="C102" s="299">
        <v>-140.14610170097899</v>
      </c>
      <c r="D102" s="215">
        <v>-140.14610170097899</v>
      </c>
      <c r="E102" s="215">
        <v>-140.14610170097899</v>
      </c>
      <c r="F102" s="215">
        <v>-140.14610170097899</v>
      </c>
      <c r="G102" s="215">
        <v>0</v>
      </c>
      <c r="H102" s="215">
        <v>0</v>
      </c>
      <c r="I102" s="215">
        <v>0</v>
      </c>
      <c r="J102" s="215">
        <v>0</v>
      </c>
      <c r="K102" s="215">
        <v>0</v>
      </c>
      <c r="L102" s="215">
        <v>0</v>
      </c>
      <c r="M102" s="215">
        <v>0</v>
      </c>
      <c r="N102" s="215">
        <v>0</v>
      </c>
      <c r="O102" s="215">
        <v>0</v>
      </c>
      <c r="P102" s="215">
        <v>0</v>
      </c>
      <c r="Q102" s="215">
        <v>0</v>
      </c>
      <c r="R102" s="300">
        <v>0</v>
      </c>
      <c r="S102" s="216">
        <v>0</v>
      </c>
      <c r="T102" s="216">
        <v>0</v>
      </c>
      <c r="U102" s="215">
        <v>0</v>
      </c>
      <c r="V102" s="216">
        <v>0</v>
      </c>
      <c r="W102" s="216">
        <v>0</v>
      </c>
      <c r="X102" s="216">
        <v>0</v>
      </c>
      <c r="Y102" s="216">
        <v>0</v>
      </c>
      <c r="Z102" s="216">
        <v>0</v>
      </c>
      <c r="AA102" s="216">
        <v>0</v>
      </c>
      <c r="AB102" s="216">
        <v>0</v>
      </c>
      <c r="AC102" s="216">
        <v>0</v>
      </c>
      <c r="AD102" s="216">
        <v>0</v>
      </c>
      <c r="AE102" s="216">
        <v>0</v>
      </c>
      <c r="AF102" s="214">
        <v>-560.58440680391595</v>
      </c>
    </row>
    <row r="103" spans="1:32" x14ac:dyDescent="0.2">
      <c r="A103" s="43"/>
      <c r="B103" s="70"/>
      <c r="C103" s="277"/>
      <c r="D103" s="219"/>
      <c r="E103" s="219"/>
      <c r="F103" s="219"/>
      <c r="G103" s="219"/>
      <c r="H103" s="219"/>
      <c r="I103" s="219"/>
      <c r="J103" s="219"/>
      <c r="K103" s="219"/>
      <c r="L103" s="219"/>
      <c r="M103" s="219"/>
      <c r="N103" s="219"/>
      <c r="O103" s="219"/>
      <c r="P103" s="219"/>
      <c r="Q103" s="219"/>
      <c r="R103" s="223"/>
      <c r="S103" s="210"/>
      <c r="T103" s="210"/>
      <c r="U103" s="210"/>
      <c r="V103" s="210"/>
      <c r="W103" s="210"/>
      <c r="X103" s="210"/>
      <c r="Y103" s="210"/>
      <c r="Z103" s="210"/>
      <c r="AA103" s="210"/>
      <c r="AB103" s="210"/>
      <c r="AC103" s="210"/>
      <c r="AD103" s="210"/>
      <c r="AE103" s="210"/>
      <c r="AF103" s="301"/>
    </row>
    <row r="104" spans="1:32" ht="10.8" thickBot="1" x14ac:dyDescent="0.25">
      <c r="A104" s="302" t="s">
        <v>143</v>
      </c>
      <c r="B104" s="303"/>
      <c r="C104" s="304">
        <v>-10407.026537550601</v>
      </c>
      <c r="D104" s="243">
        <v>-10742.6904149157</v>
      </c>
      <c r="E104" s="243">
        <v>-15303.9983985418</v>
      </c>
      <c r="F104" s="243">
        <v>-14122.8125755492</v>
      </c>
      <c r="G104" s="243">
        <v>0</v>
      </c>
      <c r="H104" s="243">
        <v>0</v>
      </c>
      <c r="I104" s="243">
        <v>0</v>
      </c>
      <c r="J104" s="243">
        <v>0</v>
      </c>
      <c r="K104" s="243">
        <v>0</v>
      </c>
      <c r="L104" s="243">
        <v>0</v>
      </c>
      <c r="M104" s="243"/>
      <c r="N104" s="243"/>
      <c r="O104" s="243"/>
      <c r="P104" s="243"/>
      <c r="Q104" s="243"/>
      <c r="R104" s="305"/>
      <c r="S104" s="210"/>
      <c r="T104" s="210"/>
      <c r="U104" s="210"/>
      <c r="V104" s="210"/>
      <c r="W104" s="210"/>
      <c r="X104" s="210"/>
      <c r="Y104" s="210"/>
      <c r="Z104" s="210"/>
      <c r="AA104" s="210"/>
      <c r="AB104" s="210"/>
      <c r="AC104" s="210"/>
      <c r="AD104" s="210"/>
      <c r="AE104" s="210"/>
      <c r="AF104" s="306">
        <v>-50576.527926557297</v>
      </c>
    </row>
    <row r="105" spans="1:32" ht="10.8" thickBot="1" x14ac:dyDescent="0.25">
      <c r="A105" s="43" t="s">
        <v>47</v>
      </c>
      <c r="B105" s="104" t="s">
        <v>47</v>
      </c>
      <c r="C105" s="219">
        <v>0</v>
      </c>
      <c r="D105" s="219">
        <v>243.63770131073699</v>
      </c>
      <c r="E105" s="219">
        <v>256.178589810424</v>
      </c>
      <c r="F105" s="219">
        <v>267.99346286880001</v>
      </c>
      <c r="G105" s="219">
        <v>0</v>
      </c>
      <c r="H105" s="219">
        <v>0</v>
      </c>
      <c r="I105" s="219">
        <v>0</v>
      </c>
      <c r="J105" s="219">
        <v>0</v>
      </c>
      <c r="K105" s="219">
        <v>0</v>
      </c>
      <c r="L105" s="219">
        <v>0</v>
      </c>
      <c r="M105" s="219">
        <v>0</v>
      </c>
      <c r="N105" s="219">
        <v>0</v>
      </c>
      <c r="O105" s="219">
        <v>0</v>
      </c>
      <c r="P105" s="219">
        <v>0</v>
      </c>
      <c r="Q105" s="219">
        <v>0</v>
      </c>
      <c r="R105" s="219">
        <v>0</v>
      </c>
      <c r="S105" s="219">
        <v>0</v>
      </c>
      <c r="T105" s="219">
        <v>0</v>
      </c>
      <c r="U105" s="219">
        <v>0</v>
      </c>
      <c r="V105" s="219">
        <v>0</v>
      </c>
      <c r="W105" s="219">
        <v>0</v>
      </c>
      <c r="X105" s="219">
        <v>0</v>
      </c>
      <c r="Y105" s="219">
        <v>0</v>
      </c>
      <c r="Z105" s="219">
        <v>0</v>
      </c>
      <c r="AA105" s="219">
        <v>0</v>
      </c>
      <c r="AB105" s="219">
        <v>0</v>
      </c>
      <c r="AC105" s="219">
        <v>0</v>
      </c>
      <c r="AD105" s="219">
        <v>0</v>
      </c>
      <c r="AE105" s="219">
        <v>0</v>
      </c>
      <c r="AF105" s="306">
        <v>767.809753989961</v>
      </c>
    </row>
    <row r="106" spans="1:32" x14ac:dyDescent="0.2">
      <c r="A106" s="307" t="s">
        <v>144</v>
      </c>
      <c r="B106" s="50" t="s">
        <v>48</v>
      </c>
      <c r="C106" s="308">
        <v>7815.5741916305196</v>
      </c>
      <c r="D106" s="309">
        <v>7817.7798485304802</v>
      </c>
      <c r="E106" s="309">
        <v>8321.2563754523508</v>
      </c>
      <c r="F106" s="309">
        <v>7013.6401727984003</v>
      </c>
      <c r="G106" s="309">
        <v>0</v>
      </c>
      <c r="H106" s="309">
        <v>0</v>
      </c>
      <c r="I106" s="309">
        <v>0</v>
      </c>
      <c r="J106" s="309">
        <v>0</v>
      </c>
      <c r="K106" s="309">
        <v>0</v>
      </c>
      <c r="L106" s="309">
        <v>0</v>
      </c>
      <c r="M106" s="309">
        <v>0</v>
      </c>
      <c r="N106" s="309">
        <v>0</v>
      </c>
      <c r="O106" s="309">
        <v>0</v>
      </c>
      <c r="P106" s="309">
        <v>0</v>
      </c>
      <c r="Q106" s="309">
        <v>0</v>
      </c>
      <c r="R106" s="310">
        <v>0</v>
      </c>
      <c r="S106" s="219">
        <v>0</v>
      </c>
      <c r="T106" s="219">
        <v>0</v>
      </c>
      <c r="U106" s="219">
        <v>0</v>
      </c>
      <c r="V106" s="219">
        <v>0</v>
      </c>
      <c r="W106" s="219">
        <v>0</v>
      </c>
      <c r="X106" s="219">
        <v>0</v>
      </c>
      <c r="Y106" s="219">
        <v>0</v>
      </c>
      <c r="Z106" s="219">
        <v>0</v>
      </c>
      <c r="AA106" s="219">
        <v>0</v>
      </c>
      <c r="AB106" s="219">
        <v>0</v>
      </c>
      <c r="AC106" s="219">
        <v>0</v>
      </c>
      <c r="AD106" s="219">
        <v>0</v>
      </c>
      <c r="AE106" s="219">
        <v>0</v>
      </c>
      <c r="AF106" s="306">
        <v>30968.250588411753</v>
      </c>
    </row>
    <row r="107" spans="1:32" x14ac:dyDescent="0.2">
      <c r="A107" s="49" t="s">
        <v>48</v>
      </c>
      <c r="B107" s="46" t="s">
        <v>48</v>
      </c>
      <c r="C107" s="271">
        <v>-2591.4523459200809</v>
      </c>
      <c r="D107" s="219">
        <v>-2681.2728650744821</v>
      </c>
      <c r="E107" s="219">
        <v>-6726.563433279025</v>
      </c>
      <c r="F107" s="219">
        <v>-6841.1789398819992</v>
      </c>
      <c r="G107" s="219">
        <v>0</v>
      </c>
      <c r="H107" s="219">
        <v>0</v>
      </c>
      <c r="I107" s="219">
        <v>0</v>
      </c>
      <c r="J107" s="219">
        <v>0</v>
      </c>
      <c r="K107" s="219">
        <v>0</v>
      </c>
      <c r="L107" s="219">
        <v>0</v>
      </c>
      <c r="M107" s="219">
        <v>0</v>
      </c>
      <c r="N107" s="219">
        <v>0</v>
      </c>
      <c r="O107" s="219">
        <v>0</v>
      </c>
      <c r="P107" s="219">
        <v>0</v>
      </c>
      <c r="Q107" s="219">
        <v>0</v>
      </c>
      <c r="R107" s="223">
        <v>0</v>
      </c>
      <c r="S107" s="219">
        <v>0</v>
      </c>
      <c r="T107" s="219">
        <v>0</v>
      </c>
      <c r="U107" s="219">
        <v>0</v>
      </c>
      <c r="V107" s="219">
        <v>0</v>
      </c>
      <c r="W107" s="219">
        <v>0</v>
      </c>
      <c r="X107" s="219">
        <v>0</v>
      </c>
      <c r="Y107" s="219">
        <v>0</v>
      </c>
      <c r="Z107" s="219">
        <v>0</v>
      </c>
      <c r="AA107" s="219">
        <v>0</v>
      </c>
      <c r="AB107" s="219">
        <v>0</v>
      </c>
      <c r="AC107" s="219">
        <v>0</v>
      </c>
      <c r="AD107" s="219">
        <v>0</v>
      </c>
      <c r="AE107" s="219">
        <v>0</v>
      </c>
      <c r="AF107" s="306">
        <v>-18840.467584155587</v>
      </c>
    </row>
    <row r="108" spans="1:32" ht="10.8" thickBot="1" x14ac:dyDescent="0.25">
      <c r="A108" s="311"/>
      <c r="B108" s="109"/>
      <c r="C108" s="289"/>
      <c r="D108" s="243"/>
      <c r="E108" s="243"/>
      <c r="F108" s="243"/>
      <c r="G108" s="243"/>
      <c r="H108" s="243"/>
      <c r="I108" s="243"/>
      <c r="J108" s="243"/>
      <c r="K108" s="243"/>
      <c r="L108" s="243"/>
      <c r="M108" s="243"/>
      <c r="N108" s="243"/>
      <c r="O108" s="243"/>
      <c r="P108" s="243"/>
      <c r="Q108" s="243"/>
      <c r="R108" s="305"/>
      <c r="S108" s="219"/>
      <c r="T108" s="219"/>
      <c r="U108" s="219"/>
      <c r="V108" s="219"/>
      <c r="W108" s="219"/>
      <c r="X108" s="219"/>
      <c r="Y108" s="219"/>
      <c r="Z108" s="219"/>
      <c r="AA108" s="219"/>
      <c r="AB108" s="219"/>
      <c r="AC108" s="219"/>
      <c r="AD108" s="219"/>
      <c r="AE108" s="219"/>
      <c r="AF108" s="306"/>
    </row>
    <row r="109" spans="1:32" x14ac:dyDescent="0.2">
      <c r="A109" s="43" t="s">
        <v>50</v>
      </c>
      <c r="B109" s="104" t="s">
        <v>50</v>
      </c>
      <c r="C109" s="219">
        <v>3595.00711026513</v>
      </c>
      <c r="D109" s="219">
        <v>3595.00711026513</v>
      </c>
      <c r="E109" s="219">
        <v>3595.00711026513</v>
      </c>
      <c r="F109" s="219">
        <v>3595.00711026513</v>
      </c>
      <c r="G109" s="219">
        <v>0</v>
      </c>
      <c r="H109" s="219">
        <v>0</v>
      </c>
      <c r="I109" s="219">
        <v>0</v>
      </c>
      <c r="J109" s="219">
        <v>0</v>
      </c>
      <c r="K109" s="219">
        <v>0</v>
      </c>
      <c r="L109" s="219">
        <v>0</v>
      </c>
      <c r="M109" s="219">
        <v>0</v>
      </c>
      <c r="N109" s="219">
        <v>0</v>
      </c>
      <c r="O109" s="219">
        <v>0</v>
      </c>
      <c r="P109" s="219">
        <v>0</v>
      </c>
      <c r="Q109" s="219">
        <v>0</v>
      </c>
      <c r="R109" s="219">
        <v>0</v>
      </c>
      <c r="S109" s="219">
        <v>0</v>
      </c>
      <c r="T109" s="219">
        <v>0</v>
      </c>
      <c r="U109" s="219">
        <v>0</v>
      </c>
      <c r="V109" s="219">
        <v>0</v>
      </c>
      <c r="W109" s="219">
        <v>0</v>
      </c>
      <c r="X109" s="219">
        <v>0</v>
      </c>
      <c r="Y109" s="219">
        <v>0</v>
      </c>
      <c r="Z109" s="219">
        <v>0</v>
      </c>
      <c r="AA109" s="219">
        <v>0</v>
      </c>
      <c r="AB109" s="219">
        <v>0</v>
      </c>
      <c r="AC109" s="219">
        <v>0</v>
      </c>
      <c r="AD109" s="219">
        <v>0</v>
      </c>
      <c r="AE109" s="219">
        <v>0</v>
      </c>
      <c r="AF109" s="306">
        <v>14380.02844106052</v>
      </c>
    </row>
    <row r="110" spans="1:32" x14ac:dyDescent="0.2">
      <c r="A110" s="43" t="s">
        <v>52</v>
      </c>
      <c r="B110" s="104" t="s">
        <v>52</v>
      </c>
      <c r="C110" s="219">
        <v>-12669.609570945051</v>
      </c>
      <c r="D110" s="219">
        <v>-13729.57434502765</v>
      </c>
      <c r="E110" s="219">
        <v>-13704.41585592565</v>
      </c>
      <c r="F110" s="219">
        <v>-13676.671244239651</v>
      </c>
      <c r="G110" s="219">
        <v>0</v>
      </c>
      <c r="H110" s="219">
        <v>0</v>
      </c>
      <c r="I110" s="219">
        <v>0</v>
      </c>
      <c r="J110" s="219">
        <v>0</v>
      </c>
      <c r="K110" s="219">
        <v>0</v>
      </c>
      <c r="L110" s="219">
        <v>0</v>
      </c>
      <c r="M110" s="219">
        <v>0</v>
      </c>
      <c r="N110" s="219">
        <v>0</v>
      </c>
      <c r="O110" s="219">
        <v>0</v>
      </c>
      <c r="P110" s="219">
        <v>0</v>
      </c>
      <c r="Q110" s="219">
        <v>0</v>
      </c>
      <c r="R110" s="219">
        <v>0</v>
      </c>
      <c r="S110" s="219">
        <v>0</v>
      </c>
      <c r="T110" s="219">
        <v>0</v>
      </c>
      <c r="U110" s="219">
        <v>0</v>
      </c>
      <c r="V110" s="219">
        <v>0</v>
      </c>
      <c r="W110" s="219">
        <v>0</v>
      </c>
      <c r="X110" s="219">
        <v>0</v>
      </c>
      <c r="Y110" s="219">
        <v>0</v>
      </c>
      <c r="Z110" s="219">
        <v>0</v>
      </c>
      <c r="AA110" s="219">
        <v>0</v>
      </c>
      <c r="AB110" s="219">
        <v>0</v>
      </c>
      <c r="AC110" s="219">
        <v>0</v>
      </c>
      <c r="AD110" s="219">
        <v>0</v>
      </c>
      <c r="AE110" s="219">
        <v>0</v>
      </c>
      <c r="AF110" s="306">
        <v>-53780.271016138009</v>
      </c>
    </row>
    <row r="111" spans="1:32" x14ac:dyDescent="0.2">
      <c r="A111" s="49" t="s">
        <v>166</v>
      </c>
      <c r="B111" s="104"/>
      <c r="C111" s="219">
        <v>-9074.6024606799219</v>
      </c>
      <c r="D111" s="219">
        <v>-10134.567234762519</v>
      </c>
      <c r="E111" s="219">
        <v>-10109.408745660519</v>
      </c>
      <c r="F111" s="219">
        <v>-10081.664133974522</v>
      </c>
      <c r="G111" s="219">
        <v>0</v>
      </c>
      <c r="H111" s="219">
        <v>0</v>
      </c>
      <c r="I111" s="219">
        <v>0</v>
      </c>
      <c r="J111" s="219">
        <v>0</v>
      </c>
      <c r="K111" s="219">
        <v>0</v>
      </c>
      <c r="L111" s="219">
        <v>0</v>
      </c>
      <c r="M111" s="219">
        <v>0</v>
      </c>
      <c r="N111" s="219">
        <v>0</v>
      </c>
      <c r="O111" s="219">
        <v>0</v>
      </c>
      <c r="P111" s="219">
        <v>0</v>
      </c>
      <c r="Q111" s="219">
        <v>0</v>
      </c>
      <c r="R111" s="219">
        <v>0</v>
      </c>
      <c r="S111" s="219">
        <v>0</v>
      </c>
      <c r="T111" s="219">
        <v>0</v>
      </c>
      <c r="U111" s="219">
        <v>0</v>
      </c>
      <c r="V111" s="219">
        <v>0</v>
      </c>
      <c r="W111" s="219">
        <v>0</v>
      </c>
      <c r="X111" s="219">
        <v>0</v>
      </c>
      <c r="Y111" s="219">
        <v>0</v>
      </c>
      <c r="Z111" s="219">
        <v>0</v>
      </c>
      <c r="AA111" s="219">
        <v>0</v>
      </c>
      <c r="AB111" s="219">
        <v>0</v>
      </c>
      <c r="AC111" s="219">
        <v>0</v>
      </c>
      <c r="AD111" s="219">
        <v>0</v>
      </c>
      <c r="AE111" s="219">
        <v>0</v>
      </c>
      <c r="AF111" s="306">
        <v>-39400.242575077486</v>
      </c>
    </row>
    <row r="112" spans="1:32" x14ac:dyDescent="0.2">
      <c r="A112" s="49"/>
      <c r="B112" s="104"/>
      <c r="C112" s="219"/>
      <c r="D112" s="219"/>
      <c r="E112" s="219"/>
      <c r="F112" s="219"/>
      <c r="G112" s="219"/>
      <c r="H112" s="219"/>
      <c r="I112" s="219"/>
      <c r="J112" s="219"/>
      <c r="K112" s="219"/>
      <c r="L112" s="219"/>
      <c r="M112" s="219"/>
      <c r="N112" s="219"/>
      <c r="O112" s="219"/>
      <c r="P112" s="219"/>
      <c r="Q112" s="219"/>
      <c r="R112" s="219"/>
      <c r="S112" s="219"/>
      <c r="T112" s="219"/>
      <c r="U112" s="219"/>
      <c r="V112" s="219"/>
      <c r="W112" s="219"/>
      <c r="X112" s="219"/>
      <c r="Y112" s="219"/>
      <c r="Z112" s="219"/>
      <c r="AA112" s="219"/>
      <c r="AB112" s="219"/>
      <c r="AC112" s="219"/>
      <c r="AD112" s="219"/>
      <c r="AE112" s="219"/>
      <c r="AF112" s="306"/>
    </row>
    <row r="113" spans="1:32" x14ac:dyDescent="0.2">
      <c r="A113" s="49" t="s">
        <v>53</v>
      </c>
      <c r="B113" s="102" t="s">
        <v>54</v>
      </c>
      <c r="C113" s="219">
        <v>3806.75659005429</v>
      </c>
      <c r="D113" s="219">
        <v>2208.9756521586801</v>
      </c>
      <c r="E113" s="219">
        <v>2208.9756521586801</v>
      </c>
      <c r="F113" s="219">
        <v>2208.9756521586801</v>
      </c>
      <c r="G113" s="219">
        <v>0</v>
      </c>
      <c r="H113" s="219">
        <v>0</v>
      </c>
      <c r="I113" s="219">
        <v>0</v>
      </c>
      <c r="J113" s="219">
        <v>0</v>
      </c>
      <c r="K113" s="219">
        <v>0</v>
      </c>
      <c r="L113" s="219">
        <v>0</v>
      </c>
      <c r="M113" s="219">
        <v>0</v>
      </c>
      <c r="N113" s="219">
        <v>0</v>
      </c>
      <c r="O113" s="219">
        <v>0</v>
      </c>
      <c r="P113" s="219">
        <v>0</v>
      </c>
      <c r="Q113" s="219">
        <v>0</v>
      </c>
      <c r="R113" s="219">
        <v>0</v>
      </c>
      <c r="S113" s="219">
        <v>0</v>
      </c>
      <c r="T113" s="219">
        <v>0</v>
      </c>
      <c r="U113" s="219">
        <v>0</v>
      </c>
      <c r="V113" s="219">
        <v>0</v>
      </c>
      <c r="W113" s="219">
        <v>0</v>
      </c>
      <c r="X113" s="219">
        <v>0</v>
      </c>
      <c r="Y113" s="219">
        <v>0</v>
      </c>
      <c r="Z113" s="219">
        <v>0</v>
      </c>
      <c r="AA113" s="219">
        <v>0</v>
      </c>
      <c r="AB113" s="219">
        <v>0</v>
      </c>
      <c r="AC113" s="219">
        <v>0</v>
      </c>
      <c r="AD113" s="219">
        <v>0</v>
      </c>
      <c r="AE113" s="219">
        <v>0</v>
      </c>
      <c r="AF113" s="306">
        <v>10433.68354653033</v>
      </c>
    </row>
    <row r="114" spans="1:32" x14ac:dyDescent="0.2">
      <c r="A114" s="49" t="s">
        <v>55</v>
      </c>
      <c r="B114" s="102" t="s">
        <v>56</v>
      </c>
      <c r="C114" s="219">
        <v>-3195.5618757912298</v>
      </c>
      <c r="D114" s="219">
        <v>798.89046894780699</v>
      </c>
      <c r="E114" s="219">
        <v>0</v>
      </c>
      <c r="F114" s="219">
        <v>0</v>
      </c>
      <c r="G114" s="219">
        <v>0</v>
      </c>
      <c r="H114" s="219">
        <v>0</v>
      </c>
      <c r="I114" s="219">
        <v>0</v>
      </c>
      <c r="J114" s="219">
        <v>0</v>
      </c>
      <c r="K114" s="219">
        <v>0</v>
      </c>
      <c r="L114" s="219">
        <v>0</v>
      </c>
      <c r="M114" s="219">
        <v>0</v>
      </c>
      <c r="N114" s="219">
        <v>0</v>
      </c>
      <c r="O114" s="219">
        <v>0</v>
      </c>
      <c r="P114" s="219">
        <v>0</v>
      </c>
      <c r="Q114" s="219">
        <v>0</v>
      </c>
      <c r="R114" s="219">
        <v>0</v>
      </c>
      <c r="S114" s="219">
        <v>0</v>
      </c>
      <c r="T114" s="219">
        <v>0</v>
      </c>
      <c r="U114" s="219">
        <v>0</v>
      </c>
      <c r="V114" s="219">
        <v>0</v>
      </c>
      <c r="W114" s="219">
        <v>0</v>
      </c>
      <c r="X114" s="219">
        <v>0</v>
      </c>
      <c r="Y114" s="219">
        <v>0</v>
      </c>
      <c r="Z114" s="219">
        <v>0</v>
      </c>
      <c r="AA114" s="219">
        <v>0</v>
      </c>
      <c r="AB114" s="219">
        <v>0</v>
      </c>
      <c r="AC114" s="219">
        <v>0</v>
      </c>
      <c r="AD114" s="219">
        <v>0</v>
      </c>
      <c r="AE114" s="219">
        <v>0</v>
      </c>
      <c r="AF114" s="306">
        <v>-2396.671406843423</v>
      </c>
    </row>
    <row r="115" spans="1:32" x14ac:dyDescent="0.2">
      <c r="A115" s="49" t="s">
        <v>57</v>
      </c>
      <c r="B115" s="102" t="s">
        <v>58</v>
      </c>
      <c r="C115" s="219">
        <v>0</v>
      </c>
      <c r="D115" s="219">
        <v>-798.89046894780699</v>
      </c>
      <c r="E115" s="219">
        <v>-1597.7809378956099</v>
      </c>
      <c r="F115" s="219">
        <v>-1597.78093781191</v>
      </c>
      <c r="G115" s="219">
        <v>0</v>
      </c>
      <c r="H115" s="219">
        <v>0</v>
      </c>
      <c r="I115" s="219">
        <v>0</v>
      </c>
      <c r="J115" s="219">
        <v>0</v>
      </c>
      <c r="K115" s="219">
        <v>0</v>
      </c>
      <c r="L115" s="219">
        <v>0</v>
      </c>
      <c r="M115" s="219">
        <v>0</v>
      </c>
      <c r="N115" s="219">
        <v>0</v>
      </c>
      <c r="O115" s="219">
        <v>0</v>
      </c>
      <c r="P115" s="219">
        <v>0</v>
      </c>
      <c r="Q115" s="219">
        <v>0</v>
      </c>
      <c r="R115" s="219">
        <v>0</v>
      </c>
      <c r="S115" s="219">
        <v>0</v>
      </c>
      <c r="T115" s="219">
        <v>0</v>
      </c>
      <c r="U115" s="219">
        <v>0</v>
      </c>
      <c r="V115" s="219">
        <v>0</v>
      </c>
      <c r="W115" s="219">
        <v>0</v>
      </c>
      <c r="X115" s="219">
        <v>0</v>
      </c>
      <c r="Y115" s="219">
        <v>0</v>
      </c>
      <c r="Z115" s="219">
        <v>0</v>
      </c>
      <c r="AA115" s="219">
        <v>0</v>
      </c>
      <c r="AB115" s="219">
        <v>0</v>
      </c>
      <c r="AC115" s="219">
        <v>0</v>
      </c>
      <c r="AD115" s="219">
        <v>0</v>
      </c>
      <c r="AE115" s="219">
        <v>0</v>
      </c>
      <c r="AF115" s="306">
        <v>-3994.4523446553267</v>
      </c>
    </row>
    <row r="116" spans="1:32" x14ac:dyDescent="0.2">
      <c r="A116" s="104"/>
      <c r="B116" s="104"/>
      <c r="C116" s="219"/>
      <c r="D116" s="219"/>
      <c r="E116" s="219"/>
      <c r="F116" s="219"/>
      <c r="G116" s="219"/>
      <c r="H116" s="219"/>
      <c r="I116" s="219"/>
      <c r="J116" s="219"/>
      <c r="K116" s="219"/>
      <c r="L116" s="219"/>
      <c r="M116" s="219"/>
      <c r="N116" s="219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19"/>
      <c r="Z116" s="219"/>
      <c r="AA116" s="219"/>
      <c r="AB116" s="219"/>
      <c r="AC116" s="219"/>
      <c r="AD116" s="219"/>
      <c r="AE116" s="219"/>
      <c r="AF116" s="306"/>
    </row>
    <row r="117" spans="1:32" x14ac:dyDescent="0.2">
      <c r="A117" s="227" t="s">
        <v>59</v>
      </c>
      <c r="B117" s="227"/>
      <c r="C117" s="228">
        <v>-11054.860092336941</v>
      </c>
      <c r="D117" s="228">
        <v>-10606.864447678321</v>
      </c>
      <c r="E117" s="228">
        <v>-16224.777464676474</v>
      </c>
      <c r="F117" s="228">
        <v>-16311.648359509752</v>
      </c>
      <c r="G117" s="228">
        <v>0</v>
      </c>
      <c r="H117" s="228">
        <v>0</v>
      </c>
      <c r="I117" s="228">
        <v>0</v>
      </c>
      <c r="J117" s="228">
        <v>0</v>
      </c>
      <c r="K117" s="228">
        <v>0</v>
      </c>
      <c r="L117" s="228">
        <v>0</v>
      </c>
      <c r="M117" s="228">
        <v>0</v>
      </c>
      <c r="N117" s="228">
        <v>0</v>
      </c>
      <c r="O117" s="228">
        <v>0</v>
      </c>
      <c r="P117" s="228">
        <v>0</v>
      </c>
      <c r="Q117" s="228">
        <v>0</v>
      </c>
      <c r="R117" s="228">
        <v>0</v>
      </c>
      <c r="S117" s="228">
        <v>0</v>
      </c>
      <c r="T117" s="228">
        <v>0</v>
      </c>
      <c r="U117" s="228">
        <v>0</v>
      </c>
      <c r="V117" s="228">
        <v>0</v>
      </c>
      <c r="W117" s="228">
        <v>0</v>
      </c>
      <c r="X117" s="228">
        <v>0</v>
      </c>
      <c r="Y117" s="228">
        <v>0</v>
      </c>
      <c r="Z117" s="228">
        <v>0</v>
      </c>
      <c r="AA117" s="228">
        <v>0</v>
      </c>
      <c r="AB117" s="228">
        <v>0</v>
      </c>
      <c r="AC117" s="228">
        <v>0</v>
      </c>
      <c r="AD117" s="228">
        <v>0</v>
      </c>
      <c r="AE117" s="228">
        <v>0</v>
      </c>
      <c r="AF117" s="228">
        <v>-54198.150364201494</v>
      </c>
    </row>
    <row r="118" spans="1:32" x14ac:dyDescent="0.2">
      <c r="A118" s="232"/>
      <c r="B118" s="232"/>
      <c r="C118" s="233"/>
      <c r="D118" s="233"/>
      <c r="E118" s="233"/>
      <c r="F118" s="233"/>
      <c r="G118" s="233"/>
      <c r="H118" s="233"/>
      <c r="I118" s="233"/>
      <c r="J118" s="233"/>
      <c r="K118" s="233"/>
      <c r="L118" s="233"/>
      <c r="M118" s="233"/>
      <c r="N118" s="233"/>
      <c r="O118" s="233"/>
      <c r="P118" s="233"/>
      <c r="Q118" s="233"/>
      <c r="R118" s="233"/>
      <c r="S118" s="233"/>
      <c r="T118" s="233"/>
      <c r="U118" s="233"/>
      <c r="V118" s="233"/>
      <c r="W118" s="233"/>
      <c r="X118" s="233"/>
      <c r="Y118" s="233"/>
      <c r="Z118" s="233"/>
      <c r="AA118" s="233"/>
      <c r="AB118" s="233"/>
      <c r="AC118" s="233"/>
      <c r="AD118" s="233"/>
      <c r="AE118" s="233"/>
      <c r="AF118" s="312"/>
    </row>
    <row r="119" spans="1:32" x14ac:dyDescent="0.2">
      <c r="A119" s="49" t="s">
        <v>60</v>
      </c>
      <c r="B119" s="104" t="s">
        <v>60</v>
      </c>
      <c r="C119" s="219">
        <v>0</v>
      </c>
      <c r="D119" s="219">
        <v>0</v>
      </c>
      <c r="E119" s="219">
        <v>0</v>
      </c>
      <c r="F119" s="219">
        <v>0</v>
      </c>
      <c r="G119" s="219">
        <v>0</v>
      </c>
      <c r="H119" s="219">
        <v>0</v>
      </c>
      <c r="I119" s="219">
        <v>0</v>
      </c>
      <c r="J119" s="219">
        <v>0</v>
      </c>
      <c r="K119" s="219">
        <v>0</v>
      </c>
      <c r="L119" s="219">
        <v>0</v>
      </c>
      <c r="M119" s="219">
        <v>0</v>
      </c>
      <c r="N119" s="219">
        <v>0</v>
      </c>
      <c r="O119" s="219">
        <v>0</v>
      </c>
      <c r="P119" s="219">
        <v>0</v>
      </c>
      <c r="Q119" s="219">
        <v>0</v>
      </c>
      <c r="R119" s="219">
        <v>0</v>
      </c>
      <c r="S119" s="219">
        <v>0</v>
      </c>
      <c r="T119" s="219">
        <v>0</v>
      </c>
      <c r="U119" s="219">
        <v>0</v>
      </c>
      <c r="V119" s="219">
        <v>0</v>
      </c>
      <c r="W119" s="219">
        <v>0</v>
      </c>
      <c r="X119" s="219">
        <v>0</v>
      </c>
      <c r="Y119" s="219">
        <v>0</v>
      </c>
      <c r="Z119" s="219">
        <v>0</v>
      </c>
      <c r="AA119" s="219">
        <v>0</v>
      </c>
      <c r="AB119" s="219">
        <v>0</v>
      </c>
      <c r="AC119" s="219">
        <v>0</v>
      </c>
      <c r="AD119" s="219">
        <v>0</v>
      </c>
      <c r="AE119" s="219">
        <v>0</v>
      </c>
      <c r="AF119" s="306">
        <v>0</v>
      </c>
    </row>
    <row r="120" spans="1:32" x14ac:dyDescent="0.2">
      <c r="A120" s="313" t="s">
        <v>62</v>
      </c>
      <c r="B120" s="104" t="s">
        <v>62</v>
      </c>
      <c r="C120" s="219">
        <v>-798.09852904881427</v>
      </c>
      <c r="D120" s="219">
        <v>-45696.555802141964</v>
      </c>
      <c r="E120" s="219">
        <v>-45695.212916449564</v>
      </c>
      <c r="F120" s="219">
        <v>-45656.631968214861</v>
      </c>
      <c r="G120" s="219">
        <v>0</v>
      </c>
      <c r="H120" s="219">
        <v>0</v>
      </c>
      <c r="I120" s="219">
        <v>0</v>
      </c>
      <c r="J120" s="219">
        <v>0</v>
      </c>
      <c r="K120" s="219">
        <v>0</v>
      </c>
      <c r="L120" s="219">
        <v>0</v>
      </c>
      <c r="M120" s="219">
        <v>0</v>
      </c>
      <c r="N120" s="219">
        <v>0</v>
      </c>
      <c r="O120" s="219">
        <v>0</v>
      </c>
      <c r="P120" s="219">
        <v>0</v>
      </c>
      <c r="Q120" s="219">
        <v>0</v>
      </c>
      <c r="R120" s="219">
        <v>0</v>
      </c>
      <c r="S120" s="219">
        <v>0</v>
      </c>
      <c r="T120" s="219">
        <v>0</v>
      </c>
      <c r="U120" s="219">
        <v>0</v>
      </c>
      <c r="V120" s="219">
        <v>0</v>
      </c>
      <c r="W120" s="219">
        <v>0</v>
      </c>
      <c r="X120" s="219">
        <v>0</v>
      </c>
      <c r="Y120" s="219">
        <v>0</v>
      </c>
      <c r="Z120" s="219">
        <v>0</v>
      </c>
      <c r="AA120" s="219">
        <v>0</v>
      </c>
      <c r="AB120" s="219">
        <v>0</v>
      </c>
      <c r="AC120" s="219">
        <v>0</v>
      </c>
      <c r="AD120" s="219">
        <v>0</v>
      </c>
      <c r="AE120" s="219">
        <v>0</v>
      </c>
      <c r="AF120" s="306">
        <v>-137846.4992158552</v>
      </c>
    </row>
    <row r="121" spans="1:32" ht="10.8" thickBot="1" x14ac:dyDescent="0.25">
      <c r="A121" s="241" t="s">
        <v>145</v>
      </c>
      <c r="B121" s="241" t="s">
        <v>64</v>
      </c>
      <c r="C121" s="242">
        <v>0</v>
      </c>
      <c r="D121" s="242">
        <v>0</v>
      </c>
      <c r="E121" s="242">
        <v>0</v>
      </c>
      <c r="F121" s="242">
        <v>0</v>
      </c>
      <c r="G121" s="242">
        <v>0</v>
      </c>
      <c r="H121" s="242">
        <v>0</v>
      </c>
      <c r="I121" s="242">
        <v>0</v>
      </c>
      <c r="J121" s="242">
        <v>0</v>
      </c>
      <c r="K121" s="242">
        <v>0</v>
      </c>
      <c r="L121" s="242">
        <v>0</v>
      </c>
      <c r="M121" s="242">
        <v>0</v>
      </c>
      <c r="N121" s="242">
        <v>0</v>
      </c>
      <c r="O121" s="242">
        <v>0</v>
      </c>
      <c r="P121" s="242">
        <v>0</v>
      </c>
      <c r="Q121" s="242">
        <v>0</v>
      </c>
      <c r="R121" s="242">
        <v>0</v>
      </c>
      <c r="S121" s="242">
        <v>0</v>
      </c>
      <c r="T121" s="242">
        <v>0</v>
      </c>
      <c r="U121" s="242">
        <v>0</v>
      </c>
      <c r="V121" s="242">
        <v>0</v>
      </c>
      <c r="W121" s="242">
        <v>0</v>
      </c>
      <c r="X121" s="242">
        <v>0</v>
      </c>
      <c r="Y121" s="242">
        <v>0</v>
      </c>
      <c r="Z121" s="243">
        <v>0</v>
      </c>
      <c r="AA121" s="243">
        <v>0</v>
      </c>
      <c r="AB121" s="243">
        <v>0</v>
      </c>
      <c r="AC121" s="243">
        <v>0</v>
      </c>
      <c r="AD121" s="243">
        <v>0</v>
      </c>
      <c r="AE121" s="243">
        <v>0</v>
      </c>
      <c r="AF121" s="314">
        <v>0</v>
      </c>
    </row>
    <row r="122" spans="1:32" x14ac:dyDescent="0.2">
      <c r="A122" s="313" t="s">
        <v>167</v>
      </c>
      <c r="B122" s="104"/>
      <c r="C122" s="219">
        <v>-798.09852904881427</v>
      </c>
      <c r="D122" s="219">
        <v>-45696.555802141964</v>
      </c>
      <c r="E122" s="219">
        <v>-45695.212916449564</v>
      </c>
      <c r="F122" s="219">
        <v>-45656.631968214861</v>
      </c>
      <c r="G122" s="219">
        <v>0</v>
      </c>
      <c r="H122" s="219">
        <v>0</v>
      </c>
      <c r="I122" s="219">
        <v>0</v>
      </c>
      <c r="J122" s="219">
        <v>0</v>
      </c>
      <c r="K122" s="219">
        <v>0</v>
      </c>
      <c r="L122" s="219">
        <v>0</v>
      </c>
      <c r="M122" s="219">
        <v>0</v>
      </c>
      <c r="N122" s="219">
        <v>0</v>
      </c>
      <c r="O122" s="219">
        <v>0</v>
      </c>
      <c r="P122" s="219">
        <v>0</v>
      </c>
      <c r="Q122" s="219">
        <v>0</v>
      </c>
      <c r="R122" s="219">
        <v>0</v>
      </c>
      <c r="S122" s="219">
        <v>0</v>
      </c>
      <c r="T122" s="219">
        <v>0</v>
      </c>
      <c r="U122" s="219">
        <v>0</v>
      </c>
      <c r="V122" s="219">
        <v>0</v>
      </c>
      <c r="W122" s="219">
        <v>0</v>
      </c>
      <c r="X122" s="219">
        <v>0</v>
      </c>
      <c r="Y122" s="219">
        <v>0</v>
      </c>
      <c r="Z122" s="219">
        <v>0</v>
      </c>
      <c r="AA122" s="219">
        <v>0</v>
      </c>
      <c r="AB122" s="219">
        <v>0</v>
      </c>
      <c r="AC122" s="219">
        <v>0</v>
      </c>
      <c r="AD122" s="219">
        <v>0</v>
      </c>
      <c r="AE122" s="219">
        <v>0</v>
      </c>
      <c r="AF122" s="306">
        <v>-137846.4992158552</v>
      </c>
    </row>
    <row r="123" spans="1:32" x14ac:dyDescent="0.2">
      <c r="A123" s="313"/>
      <c r="B123" s="104"/>
      <c r="C123" s="219"/>
      <c r="D123" s="219"/>
      <c r="E123" s="219"/>
      <c r="F123" s="219"/>
      <c r="G123" s="219"/>
      <c r="H123" s="219"/>
      <c r="I123" s="219"/>
      <c r="J123" s="219"/>
      <c r="K123" s="219"/>
      <c r="L123" s="219"/>
      <c r="M123" s="219"/>
      <c r="N123" s="219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19"/>
      <c r="Z123" s="219"/>
      <c r="AA123" s="219"/>
      <c r="AB123" s="219"/>
      <c r="AC123" s="219"/>
      <c r="AD123" s="219"/>
      <c r="AE123" s="219"/>
      <c r="AF123" s="306"/>
    </row>
    <row r="124" spans="1:32" x14ac:dyDescent="0.2">
      <c r="A124" s="313" t="s">
        <v>146</v>
      </c>
      <c r="B124" s="104" t="s">
        <v>66</v>
      </c>
      <c r="C124" s="219">
        <v>0</v>
      </c>
      <c r="D124" s="219">
        <v>0</v>
      </c>
      <c r="E124" s="219">
        <v>2.3998264043238499E-11</v>
      </c>
      <c r="F124" s="219">
        <v>2.8437004502598798E-7</v>
      </c>
      <c r="G124" s="219">
        <v>0</v>
      </c>
      <c r="H124" s="219">
        <v>0</v>
      </c>
      <c r="I124" s="219">
        <v>0</v>
      </c>
      <c r="J124" s="219">
        <v>0</v>
      </c>
      <c r="K124" s="219">
        <v>0</v>
      </c>
      <c r="L124" s="219">
        <v>0</v>
      </c>
      <c r="M124" s="219">
        <v>0</v>
      </c>
      <c r="N124" s="219">
        <v>0</v>
      </c>
      <c r="O124" s="219">
        <v>0</v>
      </c>
      <c r="P124" s="219">
        <v>0</v>
      </c>
      <c r="Q124" s="219">
        <v>0</v>
      </c>
      <c r="R124" s="219">
        <v>0</v>
      </c>
      <c r="S124" s="219">
        <v>0</v>
      </c>
      <c r="T124" s="219">
        <v>0</v>
      </c>
      <c r="U124" s="219">
        <v>0</v>
      </c>
      <c r="V124" s="219">
        <v>0</v>
      </c>
      <c r="W124" s="219"/>
      <c r="X124" s="219"/>
      <c r="Y124" s="219"/>
      <c r="Z124" s="219"/>
      <c r="AA124" s="219"/>
      <c r="AB124" s="219"/>
      <c r="AC124" s="219"/>
      <c r="AD124" s="219"/>
      <c r="AE124" s="219"/>
      <c r="AF124" s="306">
        <v>2.843940432900312E-7</v>
      </c>
    </row>
    <row r="125" spans="1:32" x14ac:dyDescent="0.2">
      <c r="A125" s="104"/>
      <c r="B125" s="104"/>
      <c r="C125" s="219"/>
      <c r="D125" s="219"/>
      <c r="E125" s="219"/>
      <c r="F125" s="219"/>
      <c r="G125" s="219"/>
      <c r="H125" s="219"/>
      <c r="I125" s="219"/>
      <c r="J125" s="219"/>
      <c r="K125" s="219"/>
      <c r="L125" s="219"/>
      <c r="M125" s="219"/>
      <c r="N125" s="219"/>
      <c r="O125" s="219"/>
      <c r="P125" s="219"/>
      <c r="Q125" s="219"/>
      <c r="R125" s="219"/>
      <c r="S125" s="219"/>
      <c r="T125" s="219"/>
      <c r="U125" s="219"/>
      <c r="V125" s="219"/>
      <c r="W125" s="219"/>
      <c r="X125" s="219"/>
      <c r="Y125" s="219"/>
      <c r="Z125" s="219"/>
      <c r="AA125" s="219"/>
      <c r="AB125" s="219"/>
      <c r="AC125" s="219"/>
      <c r="AD125" s="219"/>
      <c r="AE125" s="219"/>
      <c r="AF125" s="306"/>
    </row>
    <row r="126" spans="1:32" x14ac:dyDescent="0.2">
      <c r="A126" s="313" t="s">
        <v>67</v>
      </c>
      <c r="B126" s="104" t="s">
        <v>68</v>
      </c>
      <c r="C126" s="219">
        <v>3.9999999999999999E-12</v>
      </c>
      <c r="D126" s="219">
        <v>-7980.9852904885602</v>
      </c>
      <c r="E126" s="219">
        <v>-7980.9852904885702</v>
      </c>
      <c r="F126" s="219">
        <v>-7980.9852904885702</v>
      </c>
      <c r="G126" s="219">
        <v>0</v>
      </c>
      <c r="H126" s="219">
        <v>0</v>
      </c>
      <c r="I126" s="219">
        <v>0</v>
      </c>
      <c r="J126" s="219">
        <v>0</v>
      </c>
      <c r="K126" s="219">
        <v>0</v>
      </c>
      <c r="L126" s="219">
        <v>0</v>
      </c>
      <c r="M126" s="219">
        <v>0</v>
      </c>
      <c r="N126" s="219">
        <v>0</v>
      </c>
      <c r="O126" s="219">
        <v>0</v>
      </c>
      <c r="P126" s="219">
        <v>0</v>
      </c>
      <c r="Q126" s="219">
        <v>0</v>
      </c>
      <c r="R126" s="219">
        <v>0</v>
      </c>
      <c r="S126" s="219">
        <v>0</v>
      </c>
      <c r="T126" s="219">
        <v>0</v>
      </c>
      <c r="U126" s="219">
        <v>0</v>
      </c>
      <c r="V126" s="219">
        <v>0</v>
      </c>
      <c r="W126" s="219">
        <v>0</v>
      </c>
      <c r="X126" s="219">
        <v>0</v>
      </c>
      <c r="Y126" s="219">
        <v>0</v>
      </c>
      <c r="Z126" s="219">
        <v>0</v>
      </c>
      <c r="AA126" s="219">
        <v>0</v>
      </c>
      <c r="AB126" s="219">
        <v>0</v>
      </c>
      <c r="AC126" s="219">
        <v>0</v>
      </c>
      <c r="AD126" s="219">
        <v>0</v>
      </c>
      <c r="AE126" s="219">
        <v>0</v>
      </c>
      <c r="AF126" s="306">
        <v>-23942.955871465696</v>
      </c>
    </row>
    <row r="127" spans="1:32" ht="10.8" thickBot="1" x14ac:dyDescent="0.25">
      <c r="A127" s="241" t="s">
        <v>147</v>
      </c>
      <c r="B127" s="241" t="s">
        <v>70</v>
      </c>
      <c r="C127" s="242">
        <v>0</v>
      </c>
      <c r="D127" s="242">
        <v>0</v>
      </c>
      <c r="E127" s="242">
        <v>0</v>
      </c>
      <c r="F127" s="242">
        <v>0</v>
      </c>
      <c r="G127" s="242">
        <v>0</v>
      </c>
      <c r="H127" s="242">
        <v>0</v>
      </c>
      <c r="I127" s="242">
        <v>0</v>
      </c>
      <c r="J127" s="242">
        <v>0</v>
      </c>
      <c r="K127" s="242">
        <v>0</v>
      </c>
      <c r="L127" s="242">
        <v>0</v>
      </c>
      <c r="M127" s="242">
        <v>0</v>
      </c>
      <c r="N127" s="242">
        <v>0</v>
      </c>
      <c r="O127" s="242">
        <v>0</v>
      </c>
      <c r="P127" s="242">
        <v>0</v>
      </c>
      <c r="Q127" s="242">
        <v>0</v>
      </c>
      <c r="R127" s="242">
        <v>0</v>
      </c>
      <c r="S127" s="242">
        <v>0</v>
      </c>
      <c r="T127" s="242">
        <v>0</v>
      </c>
      <c r="U127" s="242">
        <v>0</v>
      </c>
      <c r="V127" s="242">
        <v>0</v>
      </c>
      <c r="W127" s="242">
        <v>0</v>
      </c>
      <c r="X127" s="242">
        <v>0</v>
      </c>
      <c r="Y127" s="242">
        <v>0</v>
      </c>
      <c r="Z127" s="243">
        <v>0</v>
      </c>
      <c r="AA127" s="243">
        <v>0</v>
      </c>
      <c r="AB127" s="243">
        <v>0</v>
      </c>
      <c r="AC127" s="243">
        <v>0</v>
      </c>
      <c r="AD127" s="243">
        <v>0</v>
      </c>
      <c r="AE127" s="243">
        <v>0</v>
      </c>
      <c r="AF127" s="314">
        <v>0</v>
      </c>
    </row>
    <row r="128" spans="1:32" x14ac:dyDescent="0.2">
      <c r="A128" s="313" t="s">
        <v>148</v>
      </c>
      <c r="B128" s="104"/>
      <c r="C128" s="219">
        <v>3.9999999999999999E-12</v>
      </c>
      <c r="D128" s="219">
        <v>-7980.9852904885602</v>
      </c>
      <c r="E128" s="219">
        <v>-7980.9852904885702</v>
      </c>
      <c r="F128" s="219">
        <v>-7980.9852904885702</v>
      </c>
      <c r="G128" s="219">
        <v>0</v>
      </c>
      <c r="H128" s="219">
        <v>0</v>
      </c>
      <c r="I128" s="219">
        <v>0</v>
      </c>
      <c r="J128" s="219">
        <v>0</v>
      </c>
      <c r="K128" s="219">
        <v>0</v>
      </c>
      <c r="L128" s="219">
        <v>0</v>
      </c>
      <c r="M128" s="219">
        <v>0</v>
      </c>
      <c r="N128" s="219">
        <v>0</v>
      </c>
      <c r="O128" s="219">
        <v>0</v>
      </c>
      <c r="P128" s="219">
        <v>0</v>
      </c>
      <c r="Q128" s="219">
        <v>0</v>
      </c>
      <c r="R128" s="219">
        <v>0</v>
      </c>
      <c r="S128" s="219">
        <v>0</v>
      </c>
      <c r="T128" s="219">
        <v>0</v>
      </c>
      <c r="U128" s="219">
        <v>0</v>
      </c>
      <c r="V128" s="219">
        <v>0</v>
      </c>
      <c r="W128" s="219">
        <v>0</v>
      </c>
      <c r="X128" s="219">
        <v>0</v>
      </c>
      <c r="Y128" s="219">
        <v>0</v>
      </c>
      <c r="Z128" s="219">
        <v>0</v>
      </c>
      <c r="AA128" s="219">
        <v>0</v>
      </c>
      <c r="AB128" s="219">
        <v>0</v>
      </c>
      <c r="AC128" s="219">
        <v>0</v>
      </c>
      <c r="AD128" s="219">
        <v>0</v>
      </c>
      <c r="AE128" s="219">
        <v>0</v>
      </c>
      <c r="AF128" s="306">
        <v>-23942.955871465696</v>
      </c>
    </row>
    <row r="129" spans="1:32" x14ac:dyDescent="0.2">
      <c r="A129" s="104"/>
      <c r="B129" s="104"/>
      <c r="C129" s="219"/>
      <c r="D129" s="219"/>
      <c r="E129" s="219"/>
      <c r="F129" s="219"/>
      <c r="G129" s="219"/>
      <c r="H129" s="219"/>
      <c r="I129" s="219"/>
      <c r="J129" s="219"/>
      <c r="K129" s="219"/>
      <c r="L129" s="219"/>
      <c r="M129" s="219"/>
      <c r="N129" s="219"/>
      <c r="O129" s="219"/>
      <c r="P129" s="219"/>
      <c r="Q129" s="219"/>
      <c r="R129" s="219"/>
      <c r="S129" s="219"/>
      <c r="T129" s="219"/>
      <c r="U129" s="219"/>
      <c r="V129" s="219"/>
      <c r="W129" s="219"/>
      <c r="X129" s="219"/>
      <c r="Y129" s="219"/>
      <c r="Z129" s="219"/>
      <c r="AA129" s="219"/>
      <c r="AB129" s="219"/>
      <c r="AC129" s="219"/>
      <c r="AD129" s="219"/>
      <c r="AE129" s="219"/>
      <c r="AF129" s="306"/>
    </row>
    <row r="130" spans="1:32" x14ac:dyDescent="0.2">
      <c r="A130" s="313" t="s">
        <v>149</v>
      </c>
      <c r="B130" s="104" t="s">
        <v>72</v>
      </c>
      <c r="C130" s="219">
        <v>-3.9999999999999999E-12</v>
      </c>
      <c r="D130" s="219">
        <v>-10052.172959424999</v>
      </c>
      <c r="E130" s="219">
        <v>-10063.637059812399</v>
      </c>
      <c r="F130" s="219">
        <v>-10087.979019176701</v>
      </c>
      <c r="G130" s="219">
        <v>0</v>
      </c>
      <c r="H130" s="219">
        <v>0</v>
      </c>
      <c r="I130" s="219">
        <v>0</v>
      </c>
      <c r="J130" s="219">
        <v>0</v>
      </c>
      <c r="K130" s="219">
        <v>0</v>
      </c>
      <c r="L130" s="219">
        <v>0</v>
      </c>
      <c r="M130" s="219">
        <v>0</v>
      </c>
      <c r="N130" s="219">
        <v>0</v>
      </c>
      <c r="O130" s="219">
        <v>0</v>
      </c>
      <c r="P130" s="219">
        <v>0</v>
      </c>
      <c r="Q130" s="219">
        <v>0</v>
      </c>
      <c r="R130" s="219">
        <v>0</v>
      </c>
      <c r="S130" s="219">
        <v>0</v>
      </c>
      <c r="T130" s="219">
        <v>0</v>
      </c>
      <c r="U130" s="219">
        <v>0</v>
      </c>
      <c r="V130" s="219">
        <v>0</v>
      </c>
      <c r="W130" s="219">
        <v>0</v>
      </c>
      <c r="X130" s="219">
        <v>0</v>
      </c>
      <c r="Y130" s="219">
        <v>0</v>
      </c>
      <c r="Z130" s="219">
        <v>0</v>
      </c>
      <c r="AA130" s="219">
        <v>0</v>
      </c>
      <c r="AB130" s="219">
        <v>0</v>
      </c>
      <c r="AC130" s="219">
        <v>0</v>
      </c>
      <c r="AD130" s="219">
        <v>0</v>
      </c>
      <c r="AE130" s="219">
        <v>0</v>
      </c>
      <c r="AF130" s="306">
        <v>-30203.789038414106</v>
      </c>
    </row>
    <row r="131" spans="1:32" ht="10.8" thickBot="1" x14ac:dyDescent="0.25">
      <c r="A131" s="241" t="s">
        <v>150</v>
      </c>
      <c r="B131" s="241" t="s">
        <v>74</v>
      </c>
      <c r="C131" s="242">
        <v>0</v>
      </c>
      <c r="D131" s="242">
        <v>2152.2573039669701</v>
      </c>
      <c r="E131" s="242">
        <v>1988.27645991555</v>
      </c>
      <c r="F131" s="242">
        <v>1916.3151004992601</v>
      </c>
      <c r="G131" s="242">
        <v>0</v>
      </c>
      <c r="H131" s="242"/>
      <c r="I131" s="242"/>
      <c r="J131" s="242"/>
      <c r="K131" s="242"/>
      <c r="L131" s="242"/>
      <c r="M131" s="242"/>
      <c r="N131" s="242"/>
      <c r="O131" s="242"/>
      <c r="P131" s="242"/>
      <c r="Q131" s="242"/>
      <c r="R131" s="242"/>
      <c r="S131" s="242"/>
      <c r="T131" s="242"/>
      <c r="U131" s="242"/>
      <c r="V131" s="242"/>
      <c r="W131" s="242"/>
      <c r="X131" s="242"/>
      <c r="Y131" s="242"/>
      <c r="Z131" s="243"/>
      <c r="AA131" s="243"/>
      <c r="AB131" s="243"/>
      <c r="AC131" s="243"/>
      <c r="AD131" s="243"/>
      <c r="AE131" s="243"/>
      <c r="AF131" s="314"/>
    </row>
    <row r="132" spans="1:32" x14ac:dyDescent="0.2">
      <c r="A132" s="313" t="s">
        <v>151</v>
      </c>
      <c r="B132" s="104"/>
      <c r="C132" s="219">
        <v>-3.9999999999999999E-12</v>
      </c>
      <c r="D132" s="219">
        <v>-7899.9156554580295</v>
      </c>
      <c r="E132" s="219">
        <v>-8075.3605998968496</v>
      </c>
      <c r="F132" s="219">
        <v>-8171.663918677441</v>
      </c>
      <c r="G132" s="219">
        <v>0</v>
      </c>
      <c r="H132" s="219">
        <v>0</v>
      </c>
      <c r="I132" s="219">
        <v>0</v>
      </c>
      <c r="J132" s="219">
        <v>0</v>
      </c>
      <c r="K132" s="219">
        <v>0</v>
      </c>
      <c r="L132" s="219">
        <v>0</v>
      </c>
      <c r="M132" s="219">
        <v>0</v>
      </c>
      <c r="N132" s="219">
        <v>0</v>
      </c>
      <c r="O132" s="219">
        <v>0</v>
      </c>
      <c r="P132" s="219">
        <v>0</v>
      </c>
      <c r="Q132" s="219">
        <v>0</v>
      </c>
      <c r="R132" s="219">
        <v>0</v>
      </c>
      <c r="S132" s="219">
        <v>0</v>
      </c>
      <c r="T132" s="219">
        <v>0</v>
      </c>
      <c r="U132" s="219">
        <v>0</v>
      </c>
      <c r="V132" s="219">
        <v>0</v>
      </c>
      <c r="W132" s="219">
        <v>0</v>
      </c>
      <c r="X132" s="219">
        <v>0</v>
      </c>
      <c r="Y132" s="219">
        <v>0</v>
      </c>
      <c r="Z132" s="219">
        <v>0</v>
      </c>
      <c r="AA132" s="219">
        <v>0</v>
      </c>
      <c r="AB132" s="219">
        <v>0</v>
      </c>
      <c r="AC132" s="219">
        <v>0</v>
      </c>
      <c r="AD132" s="219">
        <v>0</v>
      </c>
      <c r="AE132" s="219">
        <v>0</v>
      </c>
      <c r="AF132" s="306">
        <v>-24146.940174032323</v>
      </c>
    </row>
    <row r="133" spans="1:32" x14ac:dyDescent="0.2">
      <c r="A133" s="104"/>
      <c r="B133" s="104"/>
      <c r="C133" s="219"/>
      <c r="D133" s="219"/>
      <c r="E133" s="219"/>
      <c r="F133" s="219"/>
      <c r="G133" s="219"/>
      <c r="H133" s="219"/>
      <c r="I133" s="219"/>
      <c r="J133" s="219"/>
      <c r="K133" s="219"/>
      <c r="L133" s="219"/>
      <c r="M133" s="219"/>
      <c r="N133" s="219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  <c r="Y133" s="219"/>
      <c r="Z133" s="219"/>
      <c r="AA133" s="219"/>
      <c r="AB133" s="219"/>
      <c r="AC133" s="219"/>
      <c r="AD133" s="219"/>
      <c r="AE133" s="219"/>
      <c r="AF133" s="306"/>
    </row>
    <row r="134" spans="1:32" x14ac:dyDescent="0.2">
      <c r="A134" s="313" t="s">
        <v>75</v>
      </c>
      <c r="B134" s="104" t="s">
        <v>75</v>
      </c>
      <c r="C134" s="219">
        <v>1.6E-11</v>
      </c>
      <c r="D134" s="219">
        <v>-16326.643102803127</v>
      </c>
      <c r="E134" s="219">
        <v>-16109.920584645966</v>
      </c>
      <c r="F134" s="219">
        <v>-15861.065128127104</v>
      </c>
      <c r="G134" s="219">
        <v>0</v>
      </c>
      <c r="H134" s="219">
        <v>0</v>
      </c>
      <c r="I134" s="219">
        <v>0</v>
      </c>
      <c r="J134" s="219">
        <v>0</v>
      </c>
      <c r="K134" s="219">
        <v>0</v>
      </c>
      <c r="L134" s="219">
        <v>0</v>
      </c>
      <c r="M134" s="219">
        <v>0</v>
      </c>
      <c r="N134" s="219">
        <v>0</v>
      </c>
      <c r="O134" s="219">
        <v>0</v>
      </c>
      <c r="P134" s="219">
        <v>0</v>
      </c>
      <c r="Q134" s="219">
        <v>0</v>
      </c>
      <c r="R134" s="219">
        <v>0</v>
      </c>
      <c r="S134" s="219">
        <v>0</v>
      </c>
      <c r="T134" s="219">
        <v>0</v>
      </c>
      <c r="U134" s="219">
        <v>0</v>
      </c>
      <c r="V134" s="219">
        <v>0</v>
      </c>
      <c r="W134" s="219">
        <v>0</v>
      </c>
      <c r="X134" s="219">
        <v>0</v>
      </c>
      <c r="Y134" s="219">
        <v>0</v>
      </c>
      <c r="Z134" s="219">
        <v>0</v>
      </c>
      <c r="AA134" s="219">
        <v>0</v>
      </c>
      <c r="AB134" s="219">
        <v>0</v>
      </c>
      <c r="AC134" s="219">
        <v>0</v>
      </c>
      <c r="AD134" s="219">
        <v>0</v>
      </c>
      <c r="AE134" s="219">
        <v>0</v>
      </c>
      <c r="AF134" s="306">
        <v>-48297.628815576179</v>
      </c>
    </row>
    <row r="135" spans="1:32" x14ac:dyDescent="0.2">
      <c r="A135" s="104"/>
      <c r="B135" s="104"/>
      <c r="C135" s="219"/>
      <c r="D135" s="219"/>
      <c r="E135" s="219"/>
      <c r="F135" s="219"/>
      <c r="G135" s="219"/>
      <c r="H135" s="219"/>
      <c r="I135" s="219"/>
      <c r="J135" s="219"/>
      <c r="K135" s="219"/>
      <c r="L135" s="219"/>
      <c r="M135" s="219"/>
      <c r="N135" s="219"/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  <c r="Y135" s="219"/>
      <c r="Z135" s="219"/>
      <c r="AA135" s="219"/>
      <c r="AB135" s="219"/>
      <c r="AC135" s="219"/>
      <c r="AD135" s="219"/>
      <c r="AE135" s="219"/>
      <c r="AF135" s="306"/>
    </row>
    <row r="136" spans="1:32" x14ac:dyDescent="0.2">
      <c r="A136" s="313" t="s">
        <v>76</v>
      </c>
      <c r="B136" s="104" t="s">
        <v>168</v>
      </c>
      <c r="C136" s="219">
        <v>0</v>
      </c>
      <c r="D136" s="219">
        <v>0</v>
      </c>
      <c r="E136" s="219">
        <v>0</v>
      </c>
      <c r="F136" s="219">
        <v>0</v>
      </c>
      <c r="G136" s="219">
        <v>0</v>
      </c>
      <c r="H136" s="219">
        <v>0</v>
      </c>
      <c r="I136" s="219">
        <v>0</v>
      </c>
      <c r="J136" s="219">
        <v>0</v>
      </c>
      <c r="K136" s="219">
        <v>0</v>
      </c>
      <c r="L136" s="219">
        <v>0</v>
      </c>
      <c r="M136" s="219">
        <v>0</v>
      </c>
      <c r="N136" s="219">
        <v>0</v>
      </c>
      <c r="O136" s="219">
        <v>0</v>
      </c>
      <c r="P136" s="219">
        <v>0</v>
      </c>
      <c r="Q136" s="219">
        <v>0</v>
      </c>
      <c r="R136" s="219">
        <v>0</v>
      </c>
      <c r="S136" s="219">
        <v>0</v>
      </c>
      <c r="T136" s="219">
        <v>0</v>
      </c>
      <c r="U136" s="219">
        <v>0</v>
      </c>
      <c r="V136" s="219">
        <v>0</v>
      </c>
      <c r="W136" s="219">
        <v>0</v>
      </c>
      <c r="X136" s="219">
        <v>0</v>
      </c>
      <c r="Y136" s="219">
        <v>0</v>
      </c>
      <c r="Z136" s="219">
        <v>0</v>
      </c>
      <c r="AA136" s="219">
        <v>0</v>
      </c>
      <c r="AB136" s="219">
        <v>0</v>
      </c>
      <c r="AC136" s="219">
        <v>0</v>
      </c>
      <c r="AD136" s="219">
        <v>0</v>
      </c>
      <c r="AE136" s="219">
        <v>0</v>
      </c>
      <c r="AF136" s="306">
        <v>0</v>
      </c>
    </row>
    <row r="137" spans="1:32" x14ac:dyDescent="0.2">
      <c r="A137" s="104"/>
      <c r="B137" s="104"/>
      <c r="C137" s="219"/>
      <c r="D137" s="219"/>
      <c r="E137" s="219"/>
      <c r="F137" s="219"/>
      <c r="G137" s="219"/>
      <c r="H137" s="219"/>
      <c r="I137" s="219"/>
      <c r="J137" s="219"/>
      <c r="K137" s="219"/>
      <c r="L137" s="219"/>
      <c r="M137" s="219"/>
      <c r="N137" s="219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  <c r="Y137" s="219"/>
      <c r="Z137" s="219"/>
      <c r="AA137" s="219"/>
      <c r="AB137" s="219"/>
      <c r="AC137" s="219"/>
      <c r="AD137" s="219"/>
      <c r="AE137" s="219"/>
      <c r="AF137" s="306"/>
    </row>
    <row r="138" spans="1:32" x14ac:dyDescent="0.2">
      <c r="A138" s="313" t="s">
        <v>169</v>
      </c>
      <c r="B138" s="104" t="s">
        <v>169</v>
      </c>
      <c r="C138" s="219">
        <v>0</v>
      </c>
      <c r="D138" s="219">
        <v>0</v>
      </c>
      <c r="E138" s="219">
        <v>0</v>
      </c>
      <c r="F138" s="219">
        <v>0</v>
      </c>
      <c r="G138" s="219">
        <v>0</v>
      </c>
      <c r="H138" s="219">
        <v>0</v>
      </c>
      <c r="I138" s="219">
        <v>0</v>
      </c>
      <c r="J138" s="219">
        <v>0</v>
      </c>
      <c r="K138" s="219">
        <v>0</v>
      </c>
      <c r="L138" s="219">
        <v>0</v>
      </c>
      <c r="M138" s="219">
        <v>0</v>
      </c>
      <c r="N138" s="219">
        <v>0</v>
      </c>
      <c r="O138" s="219">
        <v>0</v>
      </c>
      <c r="P138" s="219">
        <v>0</v>
      </c>
      <c r="Q138" s="219">
        <v>0</v>
      </c>
      <c r="R138" s="219">
        <v>0</v>
      </c>
      <c r="S138" s="219">
        <v>0</v>
      </c>
      <c r="T138" s="219">
        <v>0</v>
      </c>
      <c r="U138" s="219">
        <v>0</v>
      </c>
      <c r="V138" s="219">
        <v>0</v>
      </c>
      <c r="W138" s="219"/>
      <c r="X138" s="219"/>
      <c r="Y138" s="219"/>
      <c r="Z138" s="219"/>
      <c r="AA138" s="219"/>
      <c r="AB138" s="219"/>
      <c r="AC138" s="219"/>
      <c r="AD138" s="219"/>
      <c r="AE138" s="219"/>
      <c r="AF138" s="306">
        <v>0</v>
      </c>
    </row>
    <row r="139" spans="1:32" x14ac:dyDescent="0.2">
      <c r="A139" s="227" t="s">
        <v>81</v>
      </c>
      <c r="B139" s="227"/>
      <c r="C139" s="228">
        <v>-798.09852904879824</v>
      </c>
      <c r="D139" s="228">
        <v>-77904.099850891682</v>
      </c>
      <c r="E139" s="228">
        <v>-77861.479391480912</v>
      </c>
      <c r="F139" s="228">
        <v>-77670.346305223604</v>
      </c>
      <c r="G139" s="228">
        <v>0</v>
      </c>
      <c r="H139" s="228">
        <v>0</v>
      </c>
      <c r="I139" s="228">
        <v>0</v>
      </c>
      <c r="J139" s="228">
        <v>0</v>
      </c>
      <c r="K139" s="228">
        <v>0</v>
      </c>
      <c r="L139" s="228">
        <v>0</v>
      </c>
      <c r="M139" s="228">
        <v>0</v>
      </c>
      <c r="N139" s="228">
        <v>0</v>
      </c>
      <c r="O139" s="228">
        <v>0</v>
      </c>
      <c r="P139" s="228">
        <v>0</v>
      </c>
      <c r="Q139" s="228">
        <v>0</v>
      </c>
      <c r="R139" s="228">
        <v>0</v>
      </c>
      <c r="S139" s="228">
        <v>0</v>
      </c>
      <c r="T139" s="228">
        <v>0</v>
      </c>
      <c r="U139" s="228">
        <v>0</v>
      </c>
      <c r="V139" s="228">
        <v>0</v>
      </c>
      <c r="W139" s="228">
        <v>0</v>
      </c>
      <c r="X139" s="228">
        <v>0</v>
      </c>
      <c r="Y139" s="228">
        <v>0</v>
      </c>
      <c r="Z139" s="228">
        <v>0</v>
      </c>
      <c r="AA139" s="228">
        <v>0</v>
      </c>
      <c r="AB139" s="228">
        <v>0</v>
      </c>
      <c r="AC139" s="228">
        <v>0</v>
      </c>
      <c r="AD139" s="228">
        <v>0</v>
      </c>
      <c r="AE139" s="228">
        <v>0</v>
      </c>
      <c r="AF139" s="315">
        <v>-234234.024076645</v>
      </c>
    </row>
    <row r="140" spans="1:32" x14ac:dyDescent="0.2">
      <c r="A140" s="104"/>
      <c r="B140" s="104"/>
      <c r="C140" s="219"/>
      <c r="D140" s="219"/>
      <c r="E140" s="219"/>
      <c r="F140" s="219"/>
      <c r="G140" s="219"/>
      <c r="H140" s="219"/>
      <c r="I140" s="219"/>
      <c r="J140" s="219"/>
      <c r="K140" s="219"/>
      <c r="L140" s="219"/>
      <c r="M140" s="219"/>
      <c r="N140" s="219"/>
      <c r="O140" s="219"/>
      <c r="P140" s="219"/>
      <c r="Q140" s="219"/>
      <c r="R140" s="219"/>
      <c r="S140" s="219"/>
      <c r="T140" s="219"/>
      <c r="U140" s="219"/>
      <c r="V140" s="219"/>
      <c r="W140" s="219"/>
      <c r="X140" s="219"/>
      <c r="Y140" s="219"/>
      <c r="Z140" s="219"/>
      <c r="AA140" s="219"/>
      <c r="AB140" s="219"/>
      <c r="AC140" s="219"/>
      <c r="AD140" s="219"/>
      <c r="AE140" s="219"/>
      <c r="AF140" s="306"/>
    </row>
    <row r="141" spans="1:32" x14ac:dyDescent="0.2">
      <c r="A141" s="75" t="s">
        <v>153</v>
      </c>
      <c r="B141" s="247" t="s">
        <v>83</v>
      </c>
      <c r="C141" s="248">
        <v>-128.63353041944606</v>
      </c>
      <c r="D141" s="248">
        <v>3865.503477195406</v>
      </c>
      <c r="E141" s="248">
        <v>3865.3448951323171</v>
      </c>
      <c r="F141" s="248">
        <v>3865.1805116068663</v>
      </c>
      <c r="G141" s="248">
        <v>0</v>
      </c>
      <c r="H141" s="248">
        <v>0</v>
      </c>
      <c r="I141" s="248">
        <v>0</v>
      </c>
      <c r="J141" s="248">
        <v>0</v>
      </c>
      <c r="K141" s="248">
        <v>0</v>
      </c>
      <c r="L141" s="248">
        <v>0</v>
      </c>
      <c r="M141" s="248">
        <v>0</v>
      </c>
      <c r="N141" s="248">
        <v>0</v>
      </c>
      <c r="O141" s="248">
        <v>0</v>
      </c>
      <c r="P141" s="248">
        <v>0</v>
      </c>
      <c r="Q141" s="248">
        <v>0</v>
      </c>
      <c r="R141" s="248">
        <v>0</v>
      </c>
      <c r="S141" s="248">
        <v>0</v>
      </c>
      <c r="T141" s="248">
        <v>0</v>
      </c>
      <c r="U141" s="248">
        <v>0</v>
      </c>
      <c r="V141" s="248">
        <v>0</v>
      </c>
      <c r="W141" s="248">
        <v>0</v>
      </c>
      <c r="X141" s="248">
        <v>0</v>
      </c>
      <c r="Y141" s="248">
        <v>0</v>
      </c>
      <c r="Z141" s="248">
        <v>0</v>
      </c>
      <c r="AA141" s="248">
        <v>0</v>
      </c>
      <c r="AB141" s="248">
        <v>0</v>
      </c>
      <c r="AC141" s="248">
        <v>0</v>
      </c>
      <c r="AD141" s="248">
        <v>0</v>
      </c>
      <c r="AE141" s="248">
        <v>0</v>
      </c>
      <c r="AF141" s="316">
        <v>3736.8699467759598</v>
      </c>
    </row>
    <row r="142" spans="1:32" x14ac:dyDescent="0.2">
      <c r="A142" s="63" t="s">
        <v>154</v>
      </c>
      <c r="B142" s="247" t="s">
        <v>85</v>
      </c>
      <c r="C142" s="251">
        <v>0</v>
      </c>
      <c r="D142" s="242">
        <v>1074.6443174513699</v>
      </c>
      <c r="E142" s="242">
        <v>1078.80801024637</v>
      </c>
      <c r="F142" s="242">
        <v>-521.55384817322397</v>
      </c>
      <c r="G142" s="242">
        <v>0</v>
      </c>
      <c r="H142" s="242">
        <v>0</v>
      </c>
      <c r="I142" s="242">
        <v>0</v>
      </c>
      <c r="J142" s="242">
        <v>0</v>
      </c>
      <c r="K142" s="242">
        <v>0</v>
      </c>
      <c r="L142" s="242">
        <v>0</v>
      </c>
      <c r="M142" s="242">
        <v>0</v>
      </c>
      <c r="N142" s="242">
        <v>0</v>
      </c>
      <c r="O142" s="242">
        <v>0</v>
      </c>
      <c r="P142" s="233"/>
      <c r="Q142" s="233"/>
      <c r="R142" s="233"/>
      <c r="S142" s="233"/>
      <c r="T142" s="233"/>
      <c r="U142" s="233"/>
      <c r="V142" s="233"/>
      <c r="W142" s="233"/>
      <c r="X142" s="233"/>
      <c r="Y142" s="233"/>
      <c r="Z142" s="248"/>
      <c r="AA142" s="248"/>
      <c r="AB142" s="248"/>
      <c r="AC142" s="248"/>
      <c r="AD142" s="248"/>
      <c r="AE142" s="248"/>
      <c r="AF142" s="317">
        <v>1074.6443174513699</v>
      </c>
    </row>
    <row r="143" spans="1:32" x14ac:dyDescent="0.2">
      <c r="A143" s="43"/>
      <c r="B143" s="247"/>
      <c r="C143" s="210"/>
      <c r="D143" s="219"/>
      <c r="E143" s="219"/>
      <c r="F143" s="219"/>
      <c r="G143" s="219"/>
      <c r="H143" s="219"/>
      <c r="I143" s="219"/>
      <c r="J143" s="219"/>
      <c r="K143" s="219"/>
      <c r="L143" s="219"/>
      <c r="M143" s="219"/>
      <c r="N143" s="219"/>
      <c r="O143" s="219"/>
      <c r="P143" s="233"/>
      <c r="Q143" s="233"/>
      <c r="R143" s="233"/>
      <c r="S143" s="233"/>
      <c r="T143" s="233"/>
      <c r="U143" s="233"/>
      <c r="V143" s="233"/>
      <c r="W143" s="233"/>
      <c r="X143" s="233"/>
      <c r="Y143" s="233"/>
      <c r="Z143" s="248"/>
      <c r="AA143" s="248"/>
      <c r="AB143" s="248"/>
      <c r="AC143" s="248"/>
      <c r="AD143" s="248"/>
      <c r="AE143" s="248"/>
      <c r="AF143" s="316"/>
    </row>
    <row r="144" spans="1:32" x14ac:dyDescent="0.2">
      <c r="A144" s="57" t="s">
        <v>155</v>
      </c>
      <c r="B144" s="232"/>
      <c r="C144" s="248">
        <v>-128.63353041944606</v>
      </c>
      <c r="D144" s="248">
        <v>4940.1477946467758</v>
      </c>
      <c r="E144" s="248">
        <v>4944.1529053786871</v>
      </c>
      <c r="F144" s="248">
        <v>3343.6266634336425</v>
      </c>
      <c r="G144" s="248">
        <v>0</v>
      </c>
      <c r="H144" s="248">
        <v>0</v>
      </c>
      <c r="I144" s="248">
        <v>0</v>
      </c>
      <c r="J144" s="248">
        <v>0</v>
      </c>
      <c r="K144" s="248">
        <v>0</v>
      </c>
      <c r="L144" s="248">
        <v>0</v>
      </c>
      <c r="M144" s="248">
        <v>0</v>
      </c>
      <c r="N144" s="248">
        <v>0</v>
      </c>
      <c r="O144" s="248">
        <v>0</v>
      </c>
      <c r="P144" s="248">
        <v>0</v>
      </c>
      <c r="Q144" s="248">
        <v>0</v>
      </c>
      <c r="R144" s="248">
        <v>0</v>
      </c>
      <c r="S144" s="248">
        <v>0</v>
      </c>
      <c r="T144" s="248">
        <v>0</v>
      </c>
      <c r="U144" s="248">
        <v>0</v>
      </c>
      <c r="V144" s="248">
        <v>0</v>
      </c>
      <c r="W144" s="248">
        <v>0</v>
      </c>
      <c r="X144" s="248">
        <v>0</v>
      </c>
      <c r="Y144" s="248">
        <v>0</v>
      </c>
      <c r="Z144" s="248">
        <v>0</v>
      </c>
      <c r="AA144" s="248">
        <v>0</v>
      </c>
      <c r="AB144" s="248">
        <v>0</v>
      </c>
      <c r="AC144" s="248">
        <v>0</v>
      </c>
      <c r="AD144" s="248">
        <v>0</v>
      </c>
      <c r="AE144" s="248">
        <v>0</v>
      </c>
      <c r="AF144" s="306">
        <v>13099.293833039659</v>
      </c>
    </row>
    <row r="145" spans="1:32" ht="10.8" thickBot="1" x14ac:dyDescent="0.25">
      <c r="A145" s="302"/>
      <c r="B145" s="302"/>
      <c r="C145" s="318"/>
      <c r="D145" s="243"/>
      <c r="E145" s="243"/>
      <c r="F145" s="243"/>
      <c r="G145" s="243"/>
      <c r="H145" s="243"/>
      <c r="I145" s="243"/>
      <c r="J145" s="243"/>
      <c r="K145" s="243"/>
      <c r="L145" s="243"/>
      <c r="M145" s="243"/>
      <c r="N145" s="243"/>
      <c r="O145" s="243"/>
      <c r="P145" s="243"/>
      <c r="Q145" s="243"/>
      <c r="R145" s="243"/>
      <c r="S145" s="318"/>
      <c r="T145" s="318"/>
      <c r="U145" s="318"/>
      <c r="V145" s="318"/>
      <c r="W145" s="318"/>
      <c r="X145" s="318"/>
      <c r="Y145" s="318"/>
      <c r="Z145" s="318"/>
      <c r="AA145" s="318"/>
      <c r="AB145" s="318"/>
      <c r="AC145" s="318"/>
      <c r="AD145" s="318"/>
      <c r="AE145" s="318"/>
      <c r="AF145" s="319"/>
    </row>
    <row r="146" spans="1:32" ht="10.8" thickBot="1" x14ac:dyDescent="0.25">
      <c r="A146" s="255" t="s">
        <v>95</v>
      </c>
      <c r="B146" s="322"/>
      <c r="C146" s="256">
        <v>-11981.592151805185</v>
      </c>
      <c r="D146" s="257">
        <v>-84645.460821374596</v>
      </c>
      <c r="E146" s="257">
        <v>-90220.911961025064</v>
      </c>
      <c r="F146" s="257">
        <v>-90116.814153126485</v>
      </c>
      <c r="G146" s="257">
        <v>0</v>
      </c>
      <c r="H146" s="257">
        <v>0</v>
      </c>
      <c r="I146" s="257">
        <v>0</v>
      </c>
      <c r="J146" s="257">
        <v>0</v>
      </c>
      <c r="K146" s="257">
        <v>0</v>
      </c>
      <c r="L146" s="257">
        <v>0</v>
      </c>
      <c r="M146" s="257">
        <v>0</v>
      </c>
      <c r="N146" s="257">
        <v>0</v>
      </c>
      <c r="O146" s="257">
        <v>0</v>
      </c>
      <c r="P146" s="257">
        <v>0</v>
      </c>
      <c r="Q146" s="257">
        <v>0</v>
      </c>
      <c r="R146" s="323">
        <v>0</v>
      </c>
      <c r="S146" s="257">
        <v>0</v>
      </c>
      <c r="T146" s="259">
        <v>0</v>
      </c>
      <c r="U146" s="260">
        <v>0</v>
      </c>
      <c r="V146" s="260">
        <v>0</v>
      </c>
      <c r="W146" s="260">
        <v>0</v>
      </c>
      <c r="X146" s="260">
        <v>0</v>
      </c>
      <c r="Y146" s="260">
        <v>0</v>
      </c>
      <c r="Z146" s="260">
        <v>0</v>
      </c>
      <c r="AA146" s="260">
        <v>0</v>
      </c>
      <c r="AB146" s="260">
        <v>0</v>
      </c>
      <c r="AC146" s="260">
        <v>0</v>
      </c>
      <c r="AD146" s="260">
        <v>0</v>
      </c>
      <c r="AE146" s="260">
        <v>0</v>
      </c>
      <c r="AF146" s="324">
        <v>-275332.88060780684</v>
      </c>
    </row>
    <row r="147" spans="1:32" ht="10.8" thickBot="1" x14ac:dyDescent="0.25">
      <c r="C147" s="202"/>
      <c r="D147" s="224"/>
      <c r="E147" s="224"/>
      <c r="F147" s="224"/>
      <c r="G147" s="224"/>
      <c r="H147" s="224"/>
      <c r="I147" s="224"/>
      <c r="J147" s="224"/>
      <c r="K147" s="224"/>
      <c r="L147" s="224"/>
      <c r="M147" s="224"/>
      <c r="N147" s="224"/>
      <c r="O147" s="224"/>
      <c r="P147" s="224"/>
      <c r="Q147" s="224"/>
      <c r="R147" s="224"/>
      <c r="S147" s="202"/>
      <c r="T147" s="202"/>
      <c r="U147" s="202"/>
      <c r="V147" s="202"/>
      <c r="W147" s="202"/>
      <c r="X147" s="202"/>
      <c r="Y147" s="202"/>
      <c r="Z147" s="202"/>
      <c r="AA147" s="202"/>
      <c r="AB147" s="202"/>
      <c r="AC147" s="202"/>
      <c r="AD147" s="202"/>
      <c r="AE147" s="202"/>
      <c r="AF147" s="202"/>
    </row>
    <row r="148" spans="1:32" ht="10.8" thickBot="1" x14ac:dyDescent="0.25">
      <c r="A148" s="144" t="s">
        <v>96</v>
      </c>
      <c r="B148" s="92"/>
      <c r="C148" s="264">
        <v>37131</v>
      </c>
      <c r="D148" s="265">
        <v>37132</v>
      </c>
      <c r="E148" s="265">
        <v>37133</v>
      </c>
      <c r="F148" s="265">
        <v>37134</v>
      </c>
      <c r="G148" s="265">
        <v>37138</v>
      </c>
      <c r="H148" s="265">
        <v>37139</v>
      </c>
      <c r="I148" s="265">
        <v>37140</v>
      </c>
      <c r="J148" s="265">
        <v>37141</v>
      </c>
      <c r="K148" s="265">
        <v>37144</v>
      </c>
      <c r="L148" s="266">
        <v>37145</v>
      </c>
      <c r="M148" s="266">
        <v>37146</v>
      </c>
      <c r="N148" s="267">
        <v>37147</v>
      </c>
      <c r="O148" s="266">
        <v>37148</v>
      </c>
      <c r="P148" s="266">
        <v>37151</v>
      </c>
      <c r="Q148" s="266">
        <v>37152</v>
      </c>
      <c r="R148" s="266">
        <v>37154</v>
      </c>
      <c r="S148" s="269">
        <v>37155</v>
      </c>
      <c r="T148" s="269">
        <v>0</v>
      </c>
      <c r="U148" s="269">
        <v>37159</v>
      </c>
      <c r="V148" s="269">
        <v>37160</v>
      </c>
      <c r="W148" s="269">
        <v>37161</v>
      </c>
      <c r="X148" s="269">
        <v>37162</v>
      </c>
      <c r="Y148" s="269">
        <v>37165</v>
      </c>
      <c r="Z148" s="269">
        <v>37166</v>
      </c>
      <c r="AA148" s="269">
        <v>37167</v>
      </c>
      <c r="AB148" s="265">
        <v>37168</v>
      </c>
      <c r="AC148" s="265">
        <v>37169</v>
      </c>
      <c r="AD148" s="265">
        <v>37169</v>
      </c>
      <c r="AE148" s="265">
        <v>37169</v>
      </c>
      <c r="AF148" s="270" t="s">
        <v>97</v>
      </c>
    </row>
    <row r="149" spans="1:32" x14ac:dyDescent="0.2">
      <c r="A149" s="46" t="s">
        <v>159</v>
      </c>
      <c r="B149" s="44" t="s">
        <v>99</v>
      </c>
      <c r="C149" s="219">
        <v>0</v>
      </c>
      <c r="D149" s="219">
        <v>-3.6259079890416275</v>
      </c>
      <c r="E149" s="219">
        <v>-3.3508703741015116</v>
      </c>
      <c r="F149" s="219">
        <v>-1.9746544440274374</v>
      </c>
      <c r="G149" s="219">
        <v>0</v>
      </c>
      <c r="H149" s="219">
        <v>0</v>
      </c>
      <c r="I149" s="219">
        <v>0</v>
      </c>
      <c r="J149" s="219">
        <v>0</v>
      </c>
      <c r="K149" s="219">
        <v>0</v>
      </c>
      <c r="L149" s="219">
        <v>0</v>
      </c>
      <c r="M149" s="219">
        <v>0</v>
      </c>
      <c r="N149" s="219">
        <v>0</v>
      </c>
      <c r="O149" s="224">
        <v>0</v>
      </c>
      <c r="P149" s="224">
        <v>0</v>
      </c>
      <c r="Q149" s="224">
        <v>0</v>
      </c>
      <c r="R149" s="224">
        <v>0</v>
      </c>
      <c r="S149" s="224">
        <v>0</v>
      </c>
      <c r="T149" s="224">
        <v>0</v>
      </c>
      <c r="U149" s="224">
        <v>0</v>
      </c>
      <c r="V149" s="224">
        <v>0</v>
      </c>
      <c r="W149" s="224">
        <v>0</v>
      </c>
      <c r="X149" s="224">
        <v>0</v>
      </c>
      <c r="Y149" s="224">
        <v>0</v>
      </c>
      <c r="Z149" s="224">
        <v>0</v>
      </c>
      <c r="AA149" s="224">
        <v>0</v>
      </c>
      <c r="AB149" s="224">
        <v>0</v>
      </c>
      <c r="AC149" s="224">
        <v>0</v>
      </c>
      <c r="AD149" s="224">
        <v>0</v>
      </c>
      <c r="AE149" s="224">
        <v>0</v>
      </c>
      <c r="AF149" s="222">
        <v>-8.9514328071705762</v>
      </c>
    </row>
    <row r="150" spans="1:32" ht="10.8" thickBot="1" x14ac:dyDescent="0.25">
      <c r="A150" s="46" t="s">
        <v>112</v>
      </c>
      <c r="B150" s="44" t="s">
        <v>113</v>
      </c>
      <c r="C150" s="219">
        <v>0</v>
      </c>
      <c r="D150" s="219">
        <v>0</v>
      </c>
      <c r="E150" s="219">
        <v>0</v>
      </c>
      <c r="F150" s="219">
        <v>0</v>
      </c>
      <c r="G150" s="219">
        <v>0</v>
      </c>
      <c r="H150" s="219">
        <v>0</v>
      </c>
      <c r="I150" s="219">
        <v>0</v>
      </c>
      <c r="J150" s="219">
        <v>0</v>
      </c>
      <c r="K150" s="219">
        <v>0</v>
      </c>
      <c r="L150" s="219">
        <v>0</v>
      </c>
      <c r="M150" s="219">
        <v>0</v>
      </c>
      <c r="N150" s="219">
        <v>0</v>
      </c>
      <c r="O150" s="224">
        <v>0</v>
      </c>
      <c r="P150" s="224">
        <v>0</v>
      </c>
      <c r="Q150" s="224">
        <v>0</v>
      </c>
      <c r="R150" s="224">
        <v>0</v>
      </c>
      <c r="S150" s="224">
        <v>0</v>
      </c>
      <c r="T150" s="224">
        <v>0</v>
      </c>
      <c r="U150" s="224">
        <v>0</v>
      </c>
      <c r="V150" s="224">
        <v>0</v>
      </c>
      <c r="W150" s="224">
        <v>-5.3994381400000027</v>
      </c>
      <c r="X150" s="224">
        <v>0</v>
      </c>
      <c r="Y150" s="224">
        <v>0</v>
      </c>
      <c r="Z150" s="224">
        <v>0</v>
      </c>
      <c r="AA150" s="224">
        <v>0</v>
      </c>
      <c r="AB150" s="224">
        <v>0</v>
      </c>
      <c r="AC150" s="224">
        <v>0</v>
      </c>
      <c r="AD150" s="224">
        <v>0</v>
      </c>
      <c r="AE150" s="224">
        <v>0</v>
      </c>
      <c r="AF150" s="222">
        <v>-5.3994381400000027</v>
      </c>
    </row>
    <row r="151" spans="1:32" ht="10.8" thickBot="1" x14ac:dyDescent="0.25">
      <c r="A151" s="272" t="s">
        <v>115</v>
      </c>
      <c r="B151" s="273"/>
      <c r="C151" s="324">
        <v>0</v>
      </c>
      <c r="D151" s="275">
        <v>-3.6259079890416275</v>
      </c>
      <c r="E151" s="275">
        <v>-3.3508703741015116</v>
      </c>
      <c r="F151" s="275">
        <v>-1.9746544440274374</v>
      </c>
      <c r="G151" s="275">
        <v>0</v>
      </c>
      <c r="H151" s="275">
        <v>0</v>
      </c>
      <c r="I151" s="275">
        <v>0</v>
      </c>
      <c r="J151" s="275">
        <v>0</v>
      </c>
      <c r="K151" s="275">
        <v>0</v>
      </c>
      <c r="L151" s="275">
        <v>0</v>
      </c>
      <c r="M151" s="275">
        <v>0</v>
      </c>
      <c r="N151" s="275">
        <v>0</v>
      </c>
      <c r="O151" s="275">
        <v>0</v>
      </c>
      <c r="P151" s="275">
        <v>0</v>
      </c>
      <c r="Q151" s="275">
        <v>0</v>
      </c>
      <c r="R151" s="275">
        <v>0</v>
      </c>
      <c r="S151" s="260">
        <v>0</v>
      </c>
      <c r="T151" s="260">
        <v>0</v>
      </c>
      <c r="U151" s="260">
        <v>0</v>
      </c>
      <c r="V151" s="260">
        <v>0</v>
      </c>
      <c r="W151" s="260">
        <v>0</v>
      </c>
      <c r="X151" s="260">
        <v>0</v>
      </c>
      <c r="Y151" s="260">
        <v>0</v>
      </c>
      <c r="Z151" s="260">
        <v>0</v>
      </c>
      <c r="AA151" s="260">
        <v>0</v>
      </c>
      <c r="AB151" s="260">
        <v>0</v>
      </c>
      <c r="AC151" s="260">
        <v>0</v>
      </c>
      <c r="AD151" s="260">
        <v>0</v>
      </c>
      <c r="AE151" s="260">
        <v>0</v>
      </c>
      <c r="AF151" s="263">
        <v>-8.9514328071705762</v>
      </c>
    </row>
    <row r="152" spans="1:32" ht="10.8" thickBot="1" x14ac:dyDescent="0.25">
      <c r="C152" s="202"/>
      <c r="D152" s="224"/>
      <c r="E152" s="224"/>
      <c r="F152" s="224"/>
      <c r="G152" s="224"/>
      <c r="H152" s="224"/>
      <c r="I152" s="224"/>
      <c r="J152" s="224"/>
      <c r="K152" s="224"/>
      <c r="L152" s="224"/>
      <c r="M152" s="224"/>
      <c r="N152" s="219"/>
      <c r="O152" s="224"/>
      <c r="P152" s="224"/>
      <c r="Q152" s="224"/>
      <c r="R152" s="224"/>
      <c r="S152" s="202">
        <v>0</v>
      </c>
      <c r="T152" s="202"/>
      <c r="U152" s="202"/>
      <c r="V152" s="202"/>
      <c r="W152" s="202"/>
      <c r="X152" s="202"/>
      <c r="Y152" s="202"/>
      <c r="Z152" s="202"/>
      <c r="AA152" s="202"/>
      <c r="AB152" s="202"/>
      <c r="AC152" s="202"/>
      <c r="AD152" s="202"/>
      <c r="AE152" s="202"/>
      <c r="AF152" s="202"/>
    </row>
    <row r="153" spans="1:32" ht="10.8" thickBot="1" x14ac:dyDescent="0.25">
      <c r="A153" s="144" t="s">
        <v>116</v>
      </c>
      <c r="B153" s="92"/>
      <c r="C153" s="325">
        <v>37131</v>
      </c>
      <c r="D153" s="265">
        <v>37132</v>
      </c>
      <c r="E153" s="265">
        <v>37133</v>
      </c>
      <c r="F153" s="265">
        <v>37134</v>
      </c>
      <c r="G153" s="265">
        <v>37138</v>
      </c>
      <c r="H153" s="265">
        <v>37139</v>
      </c>
      <c r="I153" s="265">
        <v>37140</v>
      </c>
      <c r="J153" s="265">
        <v>37141</v>
      </c>
      <c r="K153" s="265">
        <v>37144</v>
      </c>
      <c r="L153" s="266">
        <v>37145</v>
      </c>
      <c r="M153" s="266">
        <v>37146</v>
      </c>
      <c r="N153" s="266">
        <v>37147</v>
      </c>
      <c r="O153" s="266">
        <v>37148</v>
      </c>
      <c r="P153" s="266">
        <v>37151</v>
      </c>
      <c r="Q153" s="266">
        <v>37152</v>
      </c>
      <c r="R153" s="326">
        <v>37154</v>
      </c>
      <c r="S153" s="269">
        <v>37155</v>
      </c>
      <c r="T153" s="269">
        <v>37158</v>
      </c>
      <c r="U153" s="280">
        <v>37159</v>
      </c>
      <c r="V153" s="269">
        <v>37160</v>
      </c>
      <c r="W153" s="269">
        <v>37161</v>
      </c>
      <c r="X153" s="269">
        <v>37162</v>
      </c>
      <c r="Y153" s="269">
        <v>37165</v>
      </c>
      <c r="Z153" s="269">
        <v>37166</v>
      </c>
      <c r="AA153" s="269">
        <v>37167</v>
      </c>
      <c r="AB153" s="265">
        <v>37168</v>
      </c>
      <c r="AC153" s="265">
        <v>37169</v>
      </c>
      <c r="AD153" s="265">
        <v>37169</v>
      </c>
      <c r="AE153" s="265">
        <v>37169</v>
      </c>
      <c r="AF153" s="270" t="s">
        <v>97</v>
      </c>
    </row>
    <row r="154" spans="1:32" x14ac:dyDescent="0.2">
      <c r="A154" s="46" t="s">
        <v>159</v>
      </c>
      <c r="B154" s="44" t="s">
        <v>99</v>
      </c>
      <c r="C154" s="306">
        <v>0</v>
      </c>
      <c r="D154" s="219">
        <v>-36259.079890416273</v>
      </c>
      <c r="E154" s="219">
        <v>-33508.703741015117</v>
      </c>
      <c r="F154" s="219">
        <v>-19746.544440274374</v>
      </c>
      <c r="G154" s="219">
        <v>0</v>
      </c>
      <c r="H154" s="219">
        <v>0</v>
      </c>
      <c r="I154" s="219">
        <v>0</v>
      </c>
      <c r="J154" s="219">
        <v>0</v>
      </c>
      <c r="K154" s="219">
        <v>0</v>
      </c>
      <c r="L154" s="219">
        <v>0</v>
      </c>
      <c r="M154" s="219">
        <v>0</v>
      </c>
      <c r="N154" s="219">
        <v>0</v>
      </c>
      <c r="O154" s="219">
        <v>0</v>
      </c>
      <c r="P154" s="219">
        <v>0</v>
      </c>
      <c r="Q154" s="219">
        <v>0</v>
      </c>
      <c r="R154" s="271">
        <v>0</v>
      </c>
      <c r="S154" s="219">
        <v>0</v>
      </c>
      <c r="T154" s="219">
        <v>0</v>
      </c>
      <c r="U154" s="223">
        <v>0</v>
      </c>
      <c r="V154" s="219">
        <v>0</v>
      </c>
      <c r="W154" s="219">
        <v>0</v>
      </c>
      <c r="X154" s="219">
        <v>0</v>
      </c>
      <c r="Y154" s="219">
        <v>0</v>
      </c>
      <c r="Z154" s="219">
        <v>0</v>
      </c>
      <c r="AA154" s="219">
        <v>0</v>
      </c>
      <c r="AB154" s="219">
        <v>0</v>
      </c>
      <c r="AC154" s="219">
        <v>0</v>
      </c>
      <c r="AD154" s="219">
        <v>0</v>
      </c>
      <c r="AE154" s="219">
        <v>0</v>
      </c>
      <c r="AF154" s="222">
        <v>-89514.328071705764</v>
      </c>
    </row>
    <row r="155" spans="1:32" ht="10.8" thickBot="1" x14ac:dyDescent="0.25">
      <c r="A155" s="46" t="s">
        <v>112</v>
      </c>
      <c r="B155" s="44" t="s">
        <v>113</v>
      </c>
      <c r="C155" s="306">
        <v>0</v>
      </c>
      <c r="D155" s="219">
        <v>0</v>
      </c>
      <c r="E155" s="219">
        <v>0</v>
      </c>
      <c r="F155" s="219">
        <v>0</v>
      </c>
      <c r="G155" s="219">
        <v>0</v>
      </c>
      <c r="H155" s="219">
        <v>0</v>
      </c>
      <c r="I155" s="219">
        <v>0</v>
      </c>
      <c r="J155" s="219">
        <v>0</v>
      </c>
      <c r="K155" s="219">
        <v>0</v>
      </c>
      <c r="L155" s="219">
        <v>0</v>
      </c>
      <c r="M155" s="219">
        <v>0</v>
      </c>
      <c r="N155" s="219">
        <v>0</v>
      </c>
      <c r="O155" s="219">
        <v>0</v>
      </c>
      <c r="P155" s="219">
        <v>0</v>
      </c>
      <c r="Q155" s="219">
        <v>0</v>
      </c>
      <c r="R155" s="271">
        <v>0</v>
      </c>
      <c r="S155" s="219">
        <v>0</v>
      </c>
      <c r="T155" s="219">
        <v>0</v>
      </c>
      <c r="U155" s="223">
        <v>0</v>
      </c>
      <c r="V155" s="219">
        <v>0</v>
      </c>
      <c r="W155" s="219">
        <v>0</v>
      </c>
      <c r="X155" s="219">
        <v>0</v>
      </c>
      <c r="Y155" s="219">
        <v>0</v>
      </c>
      <c r="Z155" s="219">
        <v>0</v>
      </c>
      <c r="AA155" s="219">
        <v>0</v>
      </c>
      <c r="AB155" s="219">
        <v>0</v>
      </c>
      <c r="AC155" s="219">
        <v>0</v>
      </c>
      <c r="AD155" s="219">
        <v>0</v>
      </c>
      <c r="AE155" s="219">
        <v>0</v>
      </c>
      <c r="AF155" s="222">
        <v>0</v>
      </c>
    </row>
    <row r="156" spans="1:32" ht="10.8" thickBot="1" x14ac:dyDescent="0.25">
      <c r="A156" s="272" t="s">
        <v>115</v>
      </c>
      <c r="B156" s="273"/>
      <c r="C156" s="291">
        <v>0</v>
      </c>
      <c r="D156" s="283">
        <v>-36259.079890416273</v>
      </c>
      <c r="E156" s="283">
        <v>-33508.703741015117</v>
      </c>
      <c r="F156" s="283">
        <v>-19746.544440274374</v>
      </c>
      <c r="G156" s="283">
        <v>0</v>
      </c>
      <c r="H156" s="283">
        <v>0</v>
      </c>
      <c r="I156" s="283">
        <v>0</v>
      </c>
      <c r="J156" s="283">
        <v>0</v>
      </c>
      <c r="K156" s="283">
        <v>0</v>
      </c>
      <c r="L156" s="283">
        <v>0</v>
      </c>
      <c r="M156" s="283">
        <v>0</v>
      </c>
      <c r="N156" s="283">
        <v>0</v>
      </c>
      <c r="O156" s="283">
        <v>0</v>
      </c>
      <c r="P156" s="283">
        <v>0</v>
      </c>
      <c r="Q156" s="283">
        <v>0</v>
      </c>
      <c r="R156" s="292">
        <v>0</v>
      </c>
      <c r="S156" s="285">
        <v>0</v>
      </c>
      <c r="T156" s="285">
        <v>0</v>
      </c>
      <c r="U156" s="286">
        <v>0</v>
      </c>
      <c r="V156" s="260">
        <v>0</v>
      </c>
      <c r="W156" s="260">
        <v>0</v>
      </c>
      <c r="X156" s="260">
        <v>0</v>
      </c>
      <c r="Y156" s="260">
        <v>0</v>
      </c>
      <c r="Z156" s="260">
        <v>0</v>
      </c>
      <c r="AA156" s="260">
        <v>0</v>
      </c>
      <c r="AB156" s="260">
        <v>0</v>
      </c>
      <c r="AC156" s="260">
        <v>0</v>
      </c>
      <c r="AD156" s="260">
        <v>0</v>
      </c>
      <c r="AE156" s="260">
        <v>0</v>
      </c>
      <c r="AF156" s="263">
        <v>-89514.328071705764</v>
      </c>
    </row>
    <row r="157" spans="1:32" ht="10.8" thickBot="1" x14ac:dyDescent="0.25">
      <c r="C157" s="202"/>
      <c r="D157" s="224"/>
      <c r="E157" s="224"/>
      <c r="F157" s="224"/>
      <c r="G157" s="224"/>
      <c r="H157" s="224"/>
      <c r="I157" s="224"/>
      <c r="J157" s="224"/>
      <c r="K157" s="224"/>
      <c r="L157" s="224"/>
      <c r="M157" s="224"/>
      <c r="N157" s="224"/>
      <c r="O157" s="224"/>
      <c r="P157" s="224"/>
      <c r="Q157" s="224"/>
      <c r="R157" s="271"/>
      <c r="S157" s="202"/>
      <c r="T157" s="202"/>
      <c r="U157" s="202"/>
      <c r="V157" s="202"/>
      <c r="W157" s="202"/>
      <c r="X157" s="202"/>
      <c r="Y157" s="202"/>
      <c r="Z157" s="202"/>
      <c r="AA157" s="202"/>
      <c r="AB157" s="202"/>
      <c r="AC157" s="202"/>
      <c r="AD157" s="202"/>
      <c r="AE157" s="202"/>
      <c r="AF157" s="202"/>
    </row>
    <row r="158" spans="1:32" ht="10.8" thickBot="1" x14ac:dyDescent="0.25">
      <c r="A158" s="144" t="s">
        <v>170</v>
      </c>
      <c r="B158" s="92"/>
      <c r="C158" s="325">
        <v>37131</v>
      </c>
      <c r="D158" s="265">
        <v>37132</v>
      </c>
      <c r="E158" s="265">
        <v>37133</v>
      </c>
      <c r="F158" s="265">
        <v>37134</v>
      </c>
      <c r="G158" s="265">
        <v>37138</v>
      </c>
      <c r="H158" s="265">
        <v>37139</v>
      </c>
      <c r="I158" s="265">
        <v>37140</v>
      </c>
      <c r="J158" s="265">
        <v>37141</v>
      </c>
      <c r="K158" s="265">
        <v>37144</v>
      </c>
      <c r="L158" s="265">
        <v>37145</v>
      </c>
      <c r="M158" s="265">
        <v>37146</v>
      </c>
      <c r="N158" s="265">
        <v>37147</v>
      </c>
      <c r="O158" s="265">
        <v>37148</v>
      </c>
      <c r="P158" s="265">
        <v>37151</v>
      </c>
      <c r="Q158" s="265">
        <v>37152</v>
      </c>
      <c r="R158" s="327">
        <v>37154</v>
      </c>
      <c r="S158" s="264">
        <v>37155</v>
      </c>
      <c r="T158" s="264">
        <v>37158</v>
      </c>
      <c r="U158" s="288">
        <v>37159</v>
      </c>
      <c r="V158" s="264">
        <v>37160</v>
      </c>
      <c r="W158" s="264">
        <v>37161</v>
      </c>
      <c r="X158" s="264">
        <v>37162</v>
      </c>
      <c r="Y158" s="264">
        <v>37165</v>
      </c>
      <c r="Z158" s="264">
        <v>37166</v>
      </c>
      <c r="AA158" s="264">
        <v>37167</v>
      </c>
      <c r="AB158" s="265">
        <v>37168</v>
      </c>
      <c r="AC158" s="265">
        <v>37169</v>
      </c>
      <c r="AD158" s="265">
        <v>37169</v>
      </c>
      <c r="AE158" s="265">
        <v>37169</v>
      </c>
      <c r="AF158" s="270" t="s">
        <v>161</v>
      </c>
    </row>
    <row r="159" spans="1:32" ht="10.8" thickBot="1" x14ac:dyDescent="0.25">
      <c r="A159" s="46" t="s">
        <v>162</v>
      </c>
      <c r="B159" s="44" t="s">
        <v>163</v>
      </c>
      <c r="C159" s="306">
        <v>0</v>
      </c>
      <c r="D159" s="219">
        <v>3470.539322729072</v>
      </c>
      <c r="E159" s="219">
        <v>3323.2630599723484</v>
      </c>
      <c r="F159" s="219">
        <v>1662.7547151948363</v>
      </c>
      <c r="G159" s="219">
        <v>0</v>
      </c>
      <c r="H159" s="219">
        <v>0</v>
      </c>
      <c r="I159" s="219">
        <v>0</v>
      </c>
      <c r="J159" s="219">
        <v>0</v>
      </c>
      <c r="K159" s="219">
        <v>0</v>
      </c>
      <c r="L159" s="219">
        <v>0</v>
      </c>
      <c r="M159" s="219">
        <v>0</v>
      </c>
      <c r="N159" s="219">
        <v>0</v>
      </c>
      <c r="O159" s="219">
        <v>0</v>
      </c>
      <c r="P159" s="219">
        <v>0</v>
      </c>
      <c r="Q159" s="219">
        <v>0</v>
      </c>
      <c r="R159" s="271">
        <v>0</v>
      </c>
      <c r="S159" s="219">
        <v>0</v>
      </c>
      <c r="T159" s="219">
        <v>0</v>
      </c>
      <c r="U159" s="223">
        <v>0</v>
      </c>
      <c r="V159" s="219">
        <v>0</v>
      </c>
      <c r="W159" s="219">
        <v>0</v>
      </c>
      <c r="X159" s="219">
        <v>0</v>
      </c>
      <c r="Y159" s="219">
        <v>0</v>
      </c>
      <c r="Z159" s="219">
        <v>0</v>
      </c>
      <c r="AA159" s="219">
        <v>0</v>
      </c>
      <c r="AB159" s="219">
        <v>0</v>
      </c>
      <c r="AC159" s="219">
        <v>0</v>
      </c>
      <c r="AD159" s="219">
        <v>0</v>
      </c>
      <c r="AE159" s="219">
        <v>0</v>
      </c>
      <c r="AF159" s="222">
        <v>8456.5570978962569</v>
      </c>
    </row>
    <row r="160" spans="1:32" ht="10.8" thickBot="1" x14ac:dyDescent="0.25">
      <c r="A160" s="272" t="s">
        <v>171</v>
      </c>
      <c r="B160" s="273"/>
      <c r="C160" s="291">
        <v>0</v>
      </c>
      <c r="D160" s="283">
        <v>3470.539322729072</v>
      </c>
      <c r="E160" s="283">
        <v>3323.2630599723484</v>
      </c>
      <c r="F160" s="283">
        <v>1662.7547151948363</v>
      </c>
      <c r="G160" s="283">
        <v>0</v>
      </c>
      <c r="H160" s="283">
        <v>0</v>
      </c>
      <c r="I160" s="283">
        <v>0</v>
      </c>
      <c r="J160" s="283">
        <v>0</v>
      </c>
      <c r="K160" s="283">
        <v>0</v>
      </c>
      <c r="L160" s="283">
        <v>0</v>
      </c>
      <c r="M160" s="283">
        <v>0</v>
      </c>
      <c r="N160" s="283">
        <v>0</v>
      </c>
      <c r="O160" s="283">
        <v>0</v>
      </c>
      <c r="P160" s="283">
        <v>0</v>
      </c>
      <c r="Q160" s="283">
        <v>0</v>
      </c>
      <c r="R160" s="292">
        <v>0</v>
      </c>
      <c r="S160" s="285">
        <v>0</v>
      </c>
      <c r="T160" s="285">
        <v>0</v>
      </c>
      <c r="U160" s="286">
        <v>0</v>
      </c>
      <c r="V160" s="260">
        <v>0</v>
      </c>
      <c r="W160" s="260">
        <v>0</v>
      </c>
      <c r="X160" s="260">
        <v>0</v>
      </c>
      <c r="Y160" s="260">
        <v>0</v>
      </c>
      <c r="Z160" s="260">
        <v>0</v>
      </c>
      <c r="AA160" s="260">
        <v>0</v>
      </c>
      <c r="AB160" s="260">
        <v>0</v>
      </c>
      <c r="AC160" s="260">
        <v>0</v>
      </c>
      <c r="AD160" s="260">
        <v>0</v>
      </c>
      <c r="AE160" s="260">
        <v>0</v>
      </c>
      <c r="AF160" s="263">
        <v>8456.5570978962569</v>
      </c>
    </row>
  </sheetData>
  <phoneticPr fontId="0" type="noConversion"/>
  <pageMargins left="0.25" right="0.25" top="1" bottom="1" header="0.5" footer="0.5"/>
  <pageSetup orientation="landscape" r:id="rId1"/>
  <headerFooter alignWithMargins="0">
    <oddHeader>&amp;C&amp;"Times New Roman,Bold"&amp;12EAST POWER OFF PEAK DAILY POSITION REPORT</oddHeader>
  </headerFooter>
  <colBreaks count="1" manualBreakCount="1">
    <brk id="3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BI278"/>
  <sheetViews>
    <sheetView zoomScaleNormal="100" zoomScaleSheetLayoutView="75" workbookViewId="0">
      <pane xSplit="2" ySplit="8" topLeftCell="D9" activePane="bottomRight" state="frozenSplit"/>
      <selection activeCell="Q4" sqref="Q4"/>
      <selection pane="topRight" activeCell="Q4" sqref="Q4"/>
      <selection pane="bottomLeft" activeCell="Q4" sqref="Q4"/>
      <selection pane="bottomRight" activeCell="Q4" sqref="Q4"/>
    </sheetView>
  </sheetViews>
  <sheetFormatPr defaultColWidth="9.125" defaultRowHeight="10.199999999999999" x14ac:dyDescent="0.2"/>
  <cols>
    <col min="1" max="1" width="29.75" style="2" customWidth="1"/>
    <col min="2" max="2" width="24.875" style="2" hidden="1" customWidth="1"/>
    <col min="3" max="3" width="14.25" style="2" hidden="1" customWidth="1"/>
    <col min="4" max="4" width="10.625" style="2" bestFit="1" customWidth="1"/>
    <col min="5" max="5" width="11.125" style="2" bestFit="1" customWidth="1"/>
    <col min="6" max="16" width="10.625" style="2" customWidth="1"/>
    <col min="17" max="17" width="12.75" style="2" customWidth="1"/>
    <col min="18" max="18" width="12.125" style="2" bestFit="1" customWidth="1"/>
    <col min="19" max="19" width="13.125" style="2" customWidth="1"/>
    <col min="20" max="20" width="13.25" style="2" customWidth="1"/>
    <col min="21" max="21" width="12.25" style="2" customWidth="1"/>
    <col min="22" max="22" width="13" style="2" customWidth="1"/>
    <col min="23" max="23" width="15.375" style="15" customWidth="1"/>
    <col min="24" max="24" width="9.125" style="15"/>
    <col min="25" max="28" width="9.125" style="2"/>
    <col min="29" max="31" width="0" style="2" hidden="1" customWidth="1"/>
    <col min="32" max="16384" width="9.125" style="2"/>
  </cols>
  <sheetData>
    <row r="1" spans="1:61" x14ac:dyDescent="0.2">
      <c r="A1" s="1" t="s">
        <v>0</v>
      </c>
      <c r="U1" s="3" t="s">
        <v>1</v>
      </c>
      <c r="V1" s="4" t="s">
        <v>2</v>
      </c>
      <c r="X1" s="6" t="s">
        <v>6</v>
      </c>
    </row>
    <row r="2" spans="1:61" x14ac:dyDescent="0.2">
      <c r="A2" s="7">
        <f>ReportDate</f>
        <v>37214</v>
      </c>
      <c r="B2" s="10"/>
      <c r="F2" s="6" t="s">
        <v>6</v>
      </c>
      <c r="X2" s="6" t="s">
        <v>9</v>
      </c>
    </row>
    <row r="3" spans="1:61" x14ac:dyDescent="0.2">
      <c r="A3" s="8"/>
      <c r="B3" s="10"/>
    </row>
    <row r="4" spans="1:61" x14ac:dyDescent="0.2">
      <c r="A4" s="8"/>
      <c r="B4" s="10"/>
    </row>
    <row r="5" spans="1:61" ht="15.6" x14ac:dyDescent="0.3">
      <c r="A5" s="9" t="s">
        <v>175</v>
      </c>
      <c r="B5" s="10"/>
    </row>
    <row r="6" spans="1:61" ht="15.6" x14ac:dyDescent="0.3">
      <c r="A6" s="11">
        <f>+ReportDate</f>
        <v>37214</v>
      </c>
    </row>
    <row r="7" spans="1:61" hidden="1" x14ac:dyDescent="0.2">
      <c r="C7" s="12">
        <v>37165</v>
      </c>
      <c r="D7" s="12">
        <v>37196</v>
      </c>
      <c r="E7" s="12">
        <v>37226</v>
      </c>
      <c r="F7" s="13"/>
      <c r="G7" s="12">
        <v>37257</v>
      </c>
      <c r="H7" s="12">
        <v>37316</v>
      </c>
      <c r="I7" s="12">
        <v>37377</v>
      </c>
      <c r="J7" s="12">
        <v>37408</v>
      </c>
      <c r="K7" s="12">
        <v>37438</v>
      </c>
      <c r="L7" s="12">
        <v>37500</v>
      </c>
      <c r="M7" s="12">
        <v>37530</v>
      </c>
      <c r="N7" s="12" t="s">
        <v>11</v>
      </c>
      <c r="O7" s="12">
        <v>37622</v>
      </c>
      <c r="P7" s="12">
        <v>37987</v>
      </c>
      <c r="Q7" s="14">
        <v>44926</v>
      </c>
      <c r="T7"/>
      <c r="U7"/>
      <c r="W7" s="2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</row>
    <row r="8" spans="1:61" ht="10.8" thickBot="1" x14ac:dyDescent="0.25">
      <c r="A8" s="6"/>
      <c r="B8" s="16"/>
      <c r="C8" s="17">
        <v>37165</v>
      </c>
      <c r="D8" s="17">
        <v>37196</v>
      </c>
      <c r="E8" s="17">
        <v>37226</v>
      </c>
      <c r="F8" s="19" t="s">
        <v>12</v>
      </c>
      <c r="G8" s="18" t="s">
        <v>13</v>
      </c>
      <c r="H8" s="18" t="s">
        <v>14</v>
      </c>
      <c r="I8" s="18" t="s">
        <v>15</v>
      </c>
      <c r="J8" s="18" t="s">
        <v>16</v>
      </c>
      <c r="K8" s="18" t="s">
        <v>17</v>
      </c>
      <c r="L8" s="18" t="s">
        <v>18</v>
      </c>
      <c r="M8" s="18" t="s">
        <v>19</v>
      </c>
      <c r="N8" s="337" t="s">
        <v>20</v>
      </c>
      <c r="O8" s="338" t="s">
        <v>21</v>
      </c>
      <c r="P8" s="17" t="s">
        <v>22</v>
      </c>
      <c r="Q8" s="19" t="s">
        <v>24</v>
      </c>
      <c r="T8"/>
      <c r="U8"/>
      <c r="W8" s="2" t="s">
        <v>26</v>
      </c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1:61" s="29" customFormat="1" ht="14.25" customHeight="1" x14ac:dyDescent="0.2">
      <c r="A9" s="20" t="s">
        <v>27</v>
      </c>
      <c r="B9" s="31" t="s">
        <v>28</v>
      </c>
      <c r="C9" s="22" t="e">
        <f t="array" ref="C9">#N/A</f>
        <v>#N/A</v>
      </c>
      <c r="D9" s="22" t="e">
        <f t="array" ref="D9">#N/A</f>
        <v>#N/A</v>
      </c>
      <c r="E9" s="22" t="e">
        <f t="array" ref="E9">#N/A</f>
        <v>#N/A</v>
      </c>
      <c r="F9" s="23" t="e">
        <f t="shared" ref="F9:F19" si="0">SUM(C9:E9)</f>
        <v>#N/A</v>
      </c>
      <c r="G9" s="22" t="e">
        <f t="array" ref="G9">#N/A</f>
        <v>#N/A</v>
      </c>
      <c r="H9" s="22" t="e">
        <f t="array" ref="H9">#N/A</f>
        <v>#N/A</v>
      </c>
      <c r="I9" s="22" t="e">
        <f t="array" ref="I9">#N/A</f>
        <v>#N/A</v>
      </c>
      <c r="J9" s="22" t="e">
        <f t="array" ref="J9">#N/A</f>
        <v>#N/A</v>
      </c>
      <c r="K9" s="22" t="e">
        <f t="array" ref="K9">#N/A</f>
        <v>#N/A</v>
      </c>
      <c r="L9" s="22" t="e">
        <f t="array" ref="L9">#N/A</f>
        <v>#N/A</v>
      </c>
      <c r="M9" s="22" t="e">
        <f t="array" ref="M9">#N/A</f>
        <v>#N/A</v>
      </c>
      <c r="N9" s="33" t="e">
        <f t="shared" ref="N9:N19" si="1">SUM(G9:M9)</f>
        <v>#N/A</v>
      </c>
      <c r="O9" s="33" t="e">
        <f t="array" ref="O9">#N/A</f>
        <v>#N/A</v>
      </c>
      <c r="P9" s="23" t="e">
        <f t="array" ref="P9">#N/A</f>
        <v>#N/A</v>
      </c>
      <c r="Q9" s="339" t="e">
        <f>#N/A</f>
        <v>#N/A</v>
      </c>
      <c r="R9" s="2"/>
      <c r="S9" s="89"/>
      <c r="T9" s="89"/>
      <c r="U9" s="89"/>
      <c r="V9" s="340" t="e">
        <f t="shared" ref="V9:V19" si="2">SUM(F9,N9,O9,P9)-Q9</f>
        <v>#N/A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</row>
    <row r="10" spans="1:61" s="29" customFormat="1" ht="14.25" customHeight="1" x14ac:dyDescent="0.2">
      <c r="A10" s="30" t="s">
        <v>29</v>
      </c>
      <c r="B10" s="31" t="s">
        <v>30</v>
      </c>
      <c r="C10" s="32" t="e">
        <f t="array" ref="C10">#N/A</f>
        <v>#N/A</v>
      </c>
      <c r="D10" s="32" t="e">
        <f t="array" ref="D10">#N/A</f>
        <v>#N/A</v>
      </c>
      <c r="E10" s="32" t="e">
        <f t="array" ref="E10">#N/A</f>
        <v>#N/A</v>
      </c>
      <c r="F10" s="33" t="e">
        <f t="shared" si="0"/>
        <v>#N/A</v>
      </c>
      <c r="G10" s="32" t="e">
        <f t="array" ref="G10">#N/A</f>
        <v>#N/A</v>
      </c>
      <c r="H10" s="32" t="e">
        <f t="array" ref="H10">#N/A</f>
        <v>#N/A</v>
      </c>
      <c r="I10" s="32" t="e">
        <f t="array" ref="I10">#N/A</f>
        <v>#N/A</v>
      </c>
      <c r="J10" s="32" t="e">
        <f t="array" ref="J10">#N/A</f>
        <v>#N/A</v>
      </c>
      <c r="K10" s="32" t="e">
        <f t="array" ref="K10">#N/A</f>
        <v>#N/A</v>
      </c>
      <c r="L10" s="32" t="e">
        <f t="array" ref="L10">#N/A</f>
        <v>#N/A</v>
      </c>
      <c r="M10" s="32" t="e">
        <f t="array" ref="M10">#N/A</f>
        <v>#N/A</v>
      </c>
      <c r="N10" s="33" t="e">
        <f t="shared" si="1"/>
        <v>#N/A</v>
      </c>
      <c r="O10" s="33" t="e">
        <f t="array" ref="O10">#N/A</f>
        <v>#N/A</v>
      </c>
      <c r="P10" s="33" t="e">
        <f t="array" ref="P10">#N/A</f>
        <v>#N/A</v>
      </c>
      <c r="Q10" s="341" t="e">
        <f>#N/A</f>
        <v>#N/A</v>
      </c>
      <c r="R10" s="2"/>
      <c r="S10" s="89"/>
      <c r="T10" s="89"/>
      <c r="U10" s="89"/>
      <c r="V10" s="340" t="e">
        <f t="shared" si="2"/>
        <v>#N/A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</row>
    <row r="11" spans="1:61" s="29" customFormat="1" x14ac:dyDescent="0.2">
      <c r="A11" s="30" t="s">
        <v>31</v>
      </c>
      <c r="B11" s="31" t="s">
        <v>32</v>
      </c>
      <c r="C11" s="32" t="e">
        <f t="array" ref="C11">#N/A</f>
        <v>#N/A</v>
      </c>
      <c r="D11" s="32" t="e">
        <f t="array" ref="D11">#N/A</f>
        <v>#N/A</v>
      </c>
      <c r="E11" s="32" t="e">
        <f t="array" ref="E11">#N/A</f>
        <v>#N/A</v>
      </c>
      <c r="F11" s="33" t="e">
        <f t="shared" si="0"/>
        <v>#N/A</v>
      </c>
      <c r="G11" s="32" t="e">
        <f t="array" ref="G11">#N/A</f>
        <v>#N/A</v>
      </c>
      <c r="H11" s="32" t="e">
        <f t="array" ref="H11">#N/A</f>
        <v>#N/A</v>
      </c>
      <c r="I11" s="32" t="e">
        <f t="array" ref="I11">#N/A</f>
        <v>#N/A</v>
      </c>
      <c r="J11" s="32" t="e">
        <f t="array" ref="J11">#N/A</f>
        <v>#N/A</v>
      </c>
      <c r="K11" s="32" t="e">
        <f t="array" ref="K11">#N/A</f>
        <v>#N/A</v>
      </c>
      <c r="L11" s="32" t="e">
        <f t="array" ref="L11">#N/A</f>
        <v>#N/A</v>
      </c>
      <c r="M11" s="32" t="e">
        <f t="array" ref="M11">#N/A</f>
        <v>#N/A</v>
      </c>
      <c r="N11" s="33" t="e">
        <f t="shared" si="1"/>
        <v>#N/A</v>
      </c>
      <c r="O11" s="33" t="e">
        <f t="array" ref="O11">#N/A</f>
        <v>#N/A</v>
      </c>
      <c r="P11" s="33" t="e">
        <f t="array" ref="P11">#N/A</f>
        <v>#N/A</v>
      </c>
      <c r="Q11" s="341" t="e">
        <f>#N/A</f>
        <v>#N/A</v>
      </c>
      <c r="R11" s="2"/>
      <c r="S11" s="89"/>
      <c r="T11" s="89"/>
      <c r="U11" s="89"/>
      <c r="V11" s="340" t="e">
        <f t="shared" si="2"/>
        <v>#N/A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1:61" s="29" customFormat="1" x14ac:dyDescent="0.2">
      <c r="A12" s="30" t="s">
        <v>33</v>
      </c>
      <c r="B12" s="31" t="s">
        <v>33</v>
      </c>
      <c r="C12" s="32" t="e">
        <f t="array" ref="C12">#N/A</f>
        <v>#N/A</v>
      </c>
      <c r="D12" s="32" t="e">
        <f t="array" ref="D12">#N/A</f>
        <v>#N/A</v>
      </c>
      <c r="E12" s="32" t="e">
        <f t="array" ref="E12">#N/A</f>
        <v>#N/A</v>
      </c>
      <c r="F12" s="33" t="e">
        <f t="shared" si="0"/>
        <v>#N/A</v>
      </c>
      <c r="G12" s="32" t="e">
        <f t="array" ref="G12">#N/A</f>
        <v>#N/A</v>
      </c>
      <c r="H12" s="32" t="e">
        <f t="array" ref="H12">#N/A</f>
        <v>#N/A</v>
      </c>
      <c r="I12" s="32" t="e">
        <f t="array" ref="I12">#N/A</f>
        <v>#N/A</v>
      </c>
      <c r="J12" s="32" t="e">
        <f t="array" ref="J12">#N/A</f>
        <v>#N/A</v>
      </c>
      <c r="K12" s="32" t="e">
        <f t="array" ref="K12">#N/A</f>
        <v>#N/A</v>
      </c>
      <c r="L12" s="32" t="e">
        <f t="array" ref="L12">#N/A</f>
        <v>#N/A</v>
      </c>
      <c r="M12" s="32" t="e">
        <f t="array" ref="M12">#N/A</f>
        <v>#N/A</v>
      </c>
      <c r="N12" s="33" t="e">
        <f t="shared" si="1"/>
        <v>#N/A</v>
      </c>
      <c r="O12" s="33" t="e">
        <f t="array" ref="O12">#N/A</f>
        <v>#N/A</v>
      </c>
      <c r="P12" s="33" t="e">
        <f t="array" ref="P12">#N/A</f>
        <v>#N/A</v>
      </c>
      <c r="Q12" s="341" t="e">
        <f>#N/A</f>
        <v>#N/A</v>
      </c>
      <c r="R12" s="2"/>
      <c r="S12" s="89"/>
      <c r="T12" s="89"/>
      <c r="U12" s="89"/>
      <c r="V12" s="340" t="e">
        <f t="shared" si="2"/>
        <v>#N/A</v>
      </c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 spans="1:61" s="31" customFormat="1" x14ac:dyDescent="0.2">
      <c r="A13" s="30" t="s">
        <v>34</v>
      </c>
      <c r="B13" s="31" t="s">
        <v>35</v>
      </c>
      <c r="C13" s="32" t="e">
        <f t="array" ref="C13">#N/A</f>
        <v>#N/A</v>
      </c>
      <c r="D13" s="32" t="e">
        <f t="array" ref="D13">#N/A</f>
        <v>#N/A</v>
      </c>
      <c r="E13" s="32" t="e">
        <f t="array" ref="E13">#N/A</f>
        <v>#N/A</v>
      </c>
      <c r="F13" s="33" t="e">
        <f t="shared" si="0"/>
        <v>#N/A</v>
      </c>
      <c r="G13" s="32" t="e">
        <f t="array" ref="G13">#N/A</f>
        <v>#N/A</v>
      </c>
      <c r="H13" s="32" t="e">
        <f t="array" ref="H13">#N/A</f>
        <v>#N/A</v>
      </c>
      <c r="I13" s="32" t="e">
        <f t="array" ref="I13">#N/A</f>
        <v>#N/A</v>
      </c>
      <c r="J13" s="32" t="e">
        <f t="array" ref="J13">#N/A</f>
        <v>#N/A</v>
      </c>
      <c r="K13" s="32" t="e">
        <f t="array" ref="K13">#N/A</f>
        <v>#N/A</v>
      </c>
      <c r="L13" s="32" t="e">
        <f t="array" ref="L13">#N/A</f>
        <v>#N/A</v>
      </c>
      <c r="M13" s="32" t="e">
        <f t="array" ref="M13">#N/A</f>
        <v>#N/A</v>
      </c>
      <c r="N13" s="33" t="e">
        <f t="shared" si="1"/>
        <v>#N/A</v>
      </c>
      <c r="O13" s="33" t="e">
        <f t="array" ref="O13">#N/A</f>
        <v>#N/A</v>
      </c>
      <c r="P13" s="33" t="e">
        <f t="array" ref="P13">#N/A</f>
        <v>#N/A</v>
      </c>
      <c r="Q13" s="341" t="e">
        <f t="array" ref="Q13">#N/A</f>
        <v>#N/A</v>
      </c>
      <c r="R13" s="2"/>
      <c r="S13" s="89"/>
      <c r="T13" s="89"/>
      <c r="U13" s="89"/>
      <c r="V13" s="340" t="e">
        <f t="shared" si="2"/>
        <v>#N/A</v>
      </c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</row>
    <row r="14" spans="1:61" s="29" customFormat="1" ht="10.8" thickBot="1" x14ac:dyDescent="0.25">
      <c r="A14" s="37" t="s">
        <v>36</v>
      </c>
      <c r="B14" s="31" t="s">
        <v>36</v>
      </c>
      <c r="C14" s="32" t="e">
        <f t="array" ref="C14">#N/A</f>
        <v>#N/A</v>
      </c>
      <c r="D14" s="32" t="e">
        <f t="array" ref="D14">#N/A</f>
        <v>#N/A</v>
      </c>
      <c r="E14" s="32" t="e">
        <f t="array" ref="E14">#N/A</f>
        <v>#N/A</v>
      </c>
      <c r="F14" s="33" t="e">
        <f t="shared" si="0"/>
        <v>#N/A</v>
      </c>
      <c r="G14" s="32" t="e">
        <f t="array" ref="G14">#N/A</f>
        <v>#N/A</v>
      </c>
      <c r="H14" s="32" t="e">
        <f t="array" ref="H14">#N/A</f>
        <v>#N/A</v>
      </c>
      <c r="I14" s="32" t="e">
        <f t="array" ref="I14">#N/A</f>
        <v>#N/A</v>
      </c>
      <c r="J14" s="32" t="e">
        <f t="array" ref="J14">#N/A</f>
        <v>#N/A</v>
      </c>
      <c r="K14" s="32" t="e">
        <f t="array" ref="K14">#N/A</f>
        <v>#N/A</v>
      </c>
      <c r="L14" s="32" t="e">
        <f t="array" ref="L14">#N/A</f>
        <v>#N/A</v>
      </c>
      <c r="M14" s="32" t="e">
        <f t="array" ref="M14">#N/A</f>
        <v>#N/A</v>
      </c>
      <c r="N14" s="40" t="e">
        <f t="shared" si="1"/>
        <v>#N/A</v>
      </c>
      <c r="O14" s="40" t="e">
        <f t="array" ref="O14">#N/A</f>
        <v>#N/A</v>
      </c>
      <c r="P14" s="33" t="e">
        <f t="array" ref="P14">#N/A</f>
        <v>#N/A</v>
      </c>
      <c r="Q14" s="342" t="e">
        <f t="array" ref="Q14">#N/A</f>
        <v>#N/A</v>
      </c>
      <c r="R14" s="2"/>
      <c r="S14" s="89"/>
      <c r="T14" s="89"/>
      <c r="U14" s="89"/>
      <c r="V14" s="340" t="e">
        <f t="shared" si="2"/>
        <v>#N/A</v>
      </c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</row>
    <row r="15" spans="1:61" s="29" customFormat="1" x14ac:dyDescent="0.2">
      <c r="A15" s="20" t="s">
        <v>37</v>
      </c>
      <c r="B15" s="31" t="s">
        <v>38</v>
      </c>
      <c r="C15" s="22" t="e">
        <f t="array" ref="C15">#N/A</f>
        <v>#N/A</v>
      </c>
      <c r="D15" s="22" t="e">
        <f t="array" ref="D15">#N/A</f>
        <v>#N/A</v>
      </c>
      <c r="E15" s="22" t="e">
        <f t="array" ref="E15">#N/A</f>
        <v>#N/A</v>
      </c>
      <c r="F15" s="23" t="e">
        <f t="shared" si="0"/>
        <v>#N/A</v>
      </c>
      <c r="G15" s="22" t="e">
        <f t="array" ref="G15">#N/A</f>
        <v>#N/A</v>
      </c>
      <c r="H15" s="22" t="e">
        <f t="array" ref="H15">#N/A</f>
        <v>#N/A</v>
      </c>
      <c r="I15" s="22" t="e">
        <f t="array" ref="I15">#N/A</f>
        <v>#N/A</v>
      </c>
      <c r="J15" s="22" t="e">
        <f t="array" ref="J15">#N/A</f>
        <v>#N/A</v>
      </c>
      <c r="K15" s="22" t="e">
        <f t="array" ref="K15">#N/A</f>
        <v>#N/A</v>
      </c>
      <c r="L15" s="22" t="e">
        <f t="array" ref="L15">#N/A</f>
        <v>#N/A</v>
      </c>
      <c r="M15" s="22" t="e">
        <f t="array" ref="M15">#N/A</f>
        <v>#N/A</v>
      </c>
      <c r="N15" s="33" t="e">
        <f t="shared" si="1"/>
        <v>#N/A</v>
      </c>
      <c r="O15" s="33" t="e">
        <f t="array" ref="O15">#N/A</f>
        <v>#N/A</v>
      </c>
      <c r="P15" s="23" t="e">
        <f t="array" ref="P15">#N/A</f>
        <v>#N/A</v>
      </c>
      <c r="Q15" s="339" t="e">
        <f>#N/A</f>
        <v>#N/A</v>
      </c>
      <c r="R15" s="2"/>
      <c r="S15" s="89"/>
      <c r="T15" s="89"/>
      <c r="U15" s="89"/>
      <c r="V15" s="340" t="e">
        <f t="shared" si="2"/>
        <v>#N/A</v>
      </c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</row>
    <row r="16" spans="1:61" s="29" customFormat="1" x14ac:dyDescent="0.2">
      <c r="A16" s="30" t="s">
        <v>39</v>
      </c>
      <c r="B16" s="31" t="s">
        <v>40</v>
      </c>
      <c r="C16" s="32" t="e">
        <f t="array" ref="C16">#N/A</f>
        <v>#N/A</v>
      </c>
      <c r="D16" s="32" t="e">
        <f t="array" ref="D16">#N/A</f>
        <v>#N/A</v>
      </c>
      <c r="E16" s="32" t="e">
        <f t="array" ref="E16">#N/A</f>
        <v>#N/A</v>
      </c>
      <c r="F16" s="33" t="e">
        <f t="shared" si="0"/>
        <v>#N/A</v>
      </c>
      <c r="G16" s="32" t="e">
        <f t="array" ref="G16">#N/A</f>
        <v>#N/A</v>
      </c>
      <c r="H16" s="32" t="e">
        <f t="array" ref="H16">#N/A</f>
        <v>#N/A</v>
      </c>
      <c r="I16" s="32" t="e">
        <f t="array" ref="I16">#N/A</f>
        <v>#N/A</v>
      </c>
      <c r="J16" s="32" t="e">
        <f t="array" ref="J16">#N/A</f>
        <v>#N/A</v>
      </c>
      <c r="K16" s="32" t="e">
        <f t="array" ref="K16">#N/A</f>
        <v>#N/A</v>
      </c>
      <c r="L16" s="32" t="e">
        <f t="array" ref="L16">#N/A</f>
        <v>#N/A</v>
      </c>
      <c r="M16" s="32" t="e">
        <f t="array" ref="M16">#N/A</f>
        <v>#N/A</v>
      </c>
      <c r="N16" s="33" t="e">
        <f t="shared" si="1"/>
        <v>#N/A</v>
      </c>
      <c r="O16" s="33" t="e">
        <f t="array" ref="O16">#N/A</f>
        <v>#N/A</v>
      </c>
      <c r="P16" s="33" t="e">
        <f t="array" ref="P16">#N/A</f>
        <v>#N/A</v>
      </c>
      <c r="Q16" s="341" t="e">
        <f>#N/A</f>
        <v>#N/A</v>
      </c>
      <c r="R16" s="2"/>
      <c r="S16" s="89"/>
      <c r="T16" s="89"/>
      <c r="U16" s="89"/>
      <c r="V16" s="340" t="e">
        <f t="shared" si="2"/>
        <v>#N/A</v>
      </c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</row>
    <row r="17" spans="1:61" s="29" customFormat="1" x14ac:dyDescent="0.2">
      <c r="A17" s="30" t="s">
        <v>41</v>
      </c>
      <c r="B17" s="31" t="s">
        <v>42</v>
      </c>
      <c r="C17" s="32" t="e">
        <f t="array" ref="C17">#N/A</f>
        <v>#N/A</v>
      </c>
      <c r="D17" s="32" t="e">
        <f t="array" ref="D17">#N/A</f>
        <v>#N/A</v>
      </c>
      <c r="E17" s="32" t="e">
        <f t="array" ref="E17">#N/A</f>
        <v>#N/A</v>
      </c>
      <c r="F17" s="33" t="e">
        <f t="shared" si="0"/>
        <v>#N/A</v>
      </c>
      <c r="G17" s="32" t="e">
        <f t="array" ref="G17">#N/A</f>
        <v>#N/A</v>
      </c>
      <c r="H17" s="32" t="e">
        <f t="array" ref="H17">#N/A</f>
        <v>#N/A</v>
      </c>
      <c r="I17" s="32" t="e">
        <f t="array" ref="I17">#N/A</f>
        <v>#N/A</v>
      </c>
      <c r="J17" s="32" t="e">
        <f t="array" ref="J17">#N/A</f>
        <v>#N/A</v>
      </c>
      <c r="K17" s="32" t="e">
        <f t="array" ref="K17">#N/A</f>
        <v>#N/A</v>
      </c>
      <c r="L17" s="32" t="e">
        <f t="array" ref="L17">#N/A</f>
        <v>#N/A</v>
      </c>
      <c r="M17" s="32" t="e">
        <f t="array" ref="M17">#N/A</f>
        <v>#N/A</v>
      </c>
      <c r="N17" s="33" t="e">
        <f t="shared" si="1"/>
        <v>#N/A</v>
      </c>
      <c r="O17" s="33" t="e">
        <f t="array" ref="O17">#N/A</f>
        <v>#N/A</v>
      </c>
      <c r="P17" s="33" t="e">
        <f t="array" ref="P17">#N/A</f>
        <v>#N/A</v>
      </c>
      <c r="Q17" s="341" t="e">
        <f>#N/A</f>
        <v>#N/A</v>
      </c>
      <c r="R17" s="2"/>
      <c r="S17" s="89"/>
      <c r="T17" s="89"/>
      <c r="U17" s="89"/>
      <c r="V17" s="340" t="e">
        <f t="shared" si="2"/>
        <v>#N/A</v>
      </c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</row>
    <row r="18" spans="1:61" s="29" customFormat="1" x14ac:dyDescent="0.2">
      <c r="A18" s="30" t="s">
        <v>43</v>
      </c>
      <c r="B18" s="31" t="s">
        <v>44</v>
      </c>
      <c r="C18" s="32" t="e">
        <f t="array" ref="C18">#N/A</f>
        <v>#N/A</v>
      </c>
      <c r="D18" s="32" t="e">
        <f t="array" ref="D18">#N/A</f>
        <v>#N/A</v>
      </c>
      <c r="E18" s="32" t="e">
        <f t="array" ref="E18">#N/A</f>
        <v>#N/A</v>
      </c>
      <c r="F18" s="33" t="e">
        <f t="shared" si="0"/>
        <v>#N/A</v>
      </c>
      <c r="G18" s="32" t="e">
        <f t="array" ref="G18">#N/A</f>
        <v>#N/A</v>
      </c>
      <c r="H18" s="32" t="e">
        <f t="array" ref="H18">#N/A</f>
        <v>#N/A</v>
      </c>
      <c r="I18" s="32" t="e">
        <f t="array" ref="I18">#N/A</f>
        <v>#N/A</v>
      </c>
      <c r="J18" s="32" t="e">
        <f t="array" ref="J18">#N/A</f>
        <v>#N/A</v>
      </c>
      <c r="K18" s="32" t="e">
        <f t="array" ref="K18">#N/A</f>
        <v>#N/A</v>
      </c>
      <c r="L18" s="32" t="e">
        <f t="array" ref="L18">#N/A</f>
        <v>#N/A</v>
      </c>
      <c r="M18" s="32" t="e">
        <f t="array" ref="M18">#N/A</f>
        <v>#N/A</v>
      </c>
      <c r="N18" s="33" t="e">
        <f t="shared" si="1"/>
        <v>#N/A</v>
      </c>
      <c r="O18" s="33" t="e">
        <f t="array" ref="O18">#N/A</f>
        <v>#N/A</v>
      </c>
      <c r="P18" s="33" t="e">
        <f t="array" ref="P18">#N/A</f>
        <v>#N/A</v>
      </c>
      <c r="Q18" s="341" t="e">
        <f>#N/A</f>
        <v>#N/A</v>
      </c>
      <c r="R18" s="2"/>
      <c r="S18" s="89"/>
      <c r="T18" s="89"/>
      <c r="U18" s="89"/>
      <c r="V18" s="340" t="e">
        <f t="shared" si="2"/>
        <v>#N/A</v>
      </c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</row>
    <row r="19" spans="1:61" s="29" customFormat="1" ht="10.8" thickBot="1" x14ac:dyDescent="0.25">
      <c r="A19" s="37" t="s">
        <v>45</v>
      </c>
      <c r="B19" s="31" t="s">
        <v>46</v>
      </c>
      <c r="C19" s="39" t="e">
        <f t="array" ref="C19">#N/A</f>
        <v>#N/A</v>
      </c>
      <c r="D19" s="39" t="e">
        <f t="array" ref="D19">#N/A</f>
        <v>#N/A</v>
      </c>
      <c r="E19" s="39" t="e">
        <f t="array" ref="E19">#N/A</f>
        <v>#N/A</v>
      </c>
      <c r="F19" s="40" t="e">
        <f t="shared" si="0"/>
        <v>#N/A</v>
      </c>
      <c r="G19" s="39" t="e">
        <f t="array" ref="G19">#N/A</f>
        <v>#N/A</v>
      </c>
      <c r="H19" s="39" t="e">
        <f t="array" ref="H19">#N/A</f>
        <v>#N/A</v>
      </c>
      <c r="I19" s="39" t="e">
        <f t="array" ref="I19">#N/A</f>
        <v>#N/A</v>
      </c>
      <c r="J19" s="39" t="e">
        <f t="array" ref="J19">#N/A</f>
        <v>#N/A</v>
      </c>
      <c r="K19" s="39" t="e">
        <f t="array" ref="K19">#N/A</f>
        <v>#N/A</v>
      </c>
      <c r="L19" s="39" t="e">
        <f t="array" ref="L19">#N/A</f>
        <v>#N/A</v>
      </c>
      <c r="M19" s="39" t="e">
        <f t="array" ref="M19">#N/A</f>
        <v>#N/A</v>
      </c>
      <c r="N19" s="40" t="e">
        <f t="shared" si="1"/>
        <v>#N/A</v>
      </c>
      <c r="O19" s="40" t="e">
        <f t="array" ref="O19">#N/A</f>
        <v>#N/A</v>
      </c>
      <c r="P19" s="40" t="e">
        <f t="array" ref="P19">#N/A</f>
        <v>#N/A</v>
      </c>
      <c r="Q19" s="342" t="e">
        <f>#N/A</f>
        <v>#N/A</v>
      </c>
      <c r="R19" s="2"/>
      <c r="S19" s="89"/>
      <c r="T19" s="89"/>
      <c r="U19" s="89"/>
      <c r="V19" s="340" t="e">
        <f t="shared" si="2"/>
        <v>#N/A</v>
      </c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</row>
    <row r="20" spans="1:61" x14ac:dyDescent="0.2">
      <c r="A20" s="43"/>
      <c r="C20" s="44"/>
      <c r="D20" s="44"/>
      <c r="E20" s="44"/>
      <c r="F20" s="33"/>
      <c r="G20" s="45"/>
      <c r="H20" s="45"/>
      <c r="I20" s="45"/>
      <c r="J20" s="45"/>
      <c r="K20" s="45"/>
      <c r="L20" s="45"/>
      <c r="M20" s="45"/>
      <c r="N20" s="33"/>
      <c r="O20" s="33"/>
      <c r="P20" s="33"/>
      <c r="Q20" s="343"/>
      <c r="S20" s="89"/>
      <c r="T20" s="89"/>
      <c r="U20" s="89"/>
      <c r="V20" s="89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</row>
    <row r="21" spans="1:61" hidden="1" x14ac:dyDescent="0.2">
      <c r="A21" s="43" t="s">
        <v>34</v>
      </c>
      <c r="B21" s="2" t="s">
        <v>35</v>
      </c>
      <c r="C21" s="44" t="e">
        <f t="array" ref="C21">#N/A</f>
        <v>#N/A</v>
      </c>
      <c r="D21" s="44" t="e">
        <f t="array" ref="D21">#N/A</f>
        <v>#N/A</v>
      </c>
      <c r="E21" s="44" t="e">
        <f t="array" ref="E21">#N/A</f>
        <v>#N/A</v>
      </c>
      <c r="F21" s="33" t="e">
        <f>SUM(C21:E21)</f>
        <v>#N/A</v>
      </c>
      <c r="G21" s="45" t="e">
        <f t="array" ref="G21">#N/A</f>
        <v>#N/A</v>
      </c>
      <c r="H21" s="45" t="e">
        <f t="array" ref="H21">#N/A</f>
        <v>#N/A</v>
      </c>
      <c r="I21" s="45" t="e">
        <f t="array" ref="I21">#N/A</f>
        <v>#N/A</v>
      </c>
      <c r="J21" s="45" t="e">
        <f t="array" ref="J21">#N/A</f>
        <v>#N/A</v>
      </c>
      <c r="K21" s="45" t="e">
        <f t="array" ref="K21">#N/A</f>
        <v>#N/A</v>
      </c>
      <c r="L21" s="45" t="e">
        <f t="array" ref="L21">#N/A</f>
        <v>#N/A</v>
      </c>
      <c r="M21" s="45" t="e">
        <f t="array" ref="M21">#N/A</f>
        <v>#N/A</v>
      </c>
      <c r="N21" s="33" t="e">
        <f>SUM(G21:M21)</f>
        <v>#N/A</v>
      </c>
      <c r="O21" s="33" t="e">
        <f t="array" ref="O21">#N/A</f>
        <v>#N/A</v>
      </c>
      <c r="P21" s="33" t="e">
        <f t="array" ref="P21">#N/A</f>
        <v>#N/A</v>
      </c>
      <c r="Q21" s="104" t="e">
        <f>#N/A</f>
        <v>#N/A</v>
      </c>
      <c r="S21" s="89"/>
      <c r="T21" s="89"/>
      <c r="U21" s="89"/>
      <c r="V21" s="344" t="e">
        <f>SUM(F21:N21)-Q21</f>
        <v>#N/A</v>
      </c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</row>
    <row r="22" spans="1:61" hidden="1" x14ac:dyDescent="0.2">
      <c r="A22" s="43" t="s">
        <v>47</v>
      </c>
      <c r="B22" s="2" t="s">
        <v>47</v>
      </c>
      <c r="C22" s="44" t="e">
        <f t="array" ref="C22">#N/A</f>
        <v>#N/A</v>
      </c>
      <c r="D22" s="44" t="e">
        <f t="array" ref="D22">#N/A</f>
        <v>#N/A</v>
      </c>
      <c r="E22" s="44" t="e">
        <f t="array" ref="E22">#N/A</f>
        <v>#N/A</v>
      </c>
      <c r="F22" s="33" t="e">
        <f>SUM(C22:E22)</f>
        <v>#N/A</v>
      </c>
      <c r="G22" s="45" t="e">
        <f t="array" ref="G22">#N/A</f>
        <v>#N/A</v>
      </c>
      <c r="H22" s="45" t="e">
        <f t="array" ref="H22">#N/A</f>
        <v>#N/A</v>
      </c>
      <c r="I22" s="45" t="e">
        <f t="array" ref="I22">#N/A</f>
        <v>#N/A</v>
      </c>
      <c r="J22" s="45" t="e">
        <f t="array" ref="J22">#N/A</f>
        <v>#N/A</v>
      </c>
      <c r="K22" s="45" t="e">
        <f t="array" ref="K22">#N/A</f>
        <v>#N/A</v>
      </c>
      <c r="L22" s="45" t="e">
        <f t="array" ref="L22">#N/A</f>
        <v>#N/A</v>
      </c>
      <c r="M22" s="45" t="e">
        <f t="array" ref="M22">#N/A</f>
        <v>#N/A</v>
      </c>
      <c r="N22" s="33" t="e">
        <f>SUM(G22:M22)</f>
        <v>#N/A</v>
      </c>
      <c r="O22" s="33" t="e">
        <f t="array" ref="O22">#N/A</f>
        <v>#N/A</v>
      </c>
      <c r="P22" s="33" t="e">
        <f t="array" ref="P22">#N/A</f>
        <v>#N/A</v>
      </c>
      <c r="Q22" s="104" t="e">
        <f>#N/A</f>
        <v>#N/A</v>
      </c>
      <c r="S22" s="89"/>
      <c r="T22" s="89"/>
      <c r="U22" s="89"/>
      <c r="V22" s="344" t="e">
        <f>SUM(F22:N22)-Q22</f>
        <v>#N/A</v>
      </c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</row>
    <row r="23" spans="1:61" hidden="1" x14ac:dyDescent="0.2">
      <c r="A23" s="43" t="s">
        <v>48</v>
      </c>
      <c r="B23" s="2" t="s">
        <v>48</v>
      </c>
      <c r="C23" s="44" t="e">
        <f t="array" ref="C23">#N/A</f>
        <v>#N/A</v>
      </c>
      <c r="D23" s="44" t="e">
        <f t="array" ref="D23">#N/A</f>
        <v>#N/A</v>
      </c>
      <c r="E23" s="44" t="e">
        <f t="array" ref="E23">#N/A</f>
        <v>#N/A</v>
      </c>
      <c r="F23" s="33" t="e">
        <f>SUM(C23:E23)</f>
        <v>#N/A</v>
      </c>
      <c r="G23" s="45" t="e">
        <f t="array" ref="G23">#N/A</f>
        <v>#N/A</v>
      </c>
      <c r="H23" s="45" t="e">
        <f t="array" ref="H23">#N/A</f>
        <v>#N/A</v>
      </c>
      <c r="I23" s="45" t="e">
        <f t="array" ref="I23">#N/A</f>
        <v>#N/A</v>
      </c>
      <c r="J23" s="45" t="e">
        <f t="array" ref="J23">#N/A</f>
        <v>#N/A</v>
      </c>
      <c r="K23" s="45" t="e">
        <f t="array" ref="K23">#N/A</f>
        <v>#N/A</v>
      </c>
      <c r="L23" s="45" t="e">
        <f t="array" ref="L23">#N/A</f>
        <v>#N/A</v>
      </c>
      <c r="M23" s="45" t="e">
        <f t="array" ref="M23">#N/A</f>
        <v>#N/A</v>
      </c>
      <c r="N23" s="33" t="e">
        <f>SUM(G23:M23)</f>
        <v>#N/A</v>
      </c>
      <c r="O23" s="33" t="e">
        <f t="array" ref="O23">#N/A</f>
        <v>#N/A</v>
      </c>
      <c r="P23" s="33" t="e">
        <f t="array" ref="P23">#N/A</f>
        <v>#N/A</v>
      </c>
      <c r="Q23" s="104" t="e">
        <f>#N/A</f>
        <v>#N/A</v>
      </c>
      <c r="S23" s="89"/>
      <c r="T23" s="89"/>
      <c r="U23" s="89"/>
      <c r="V23" s="344" t="e">
        <f>SUM(F23:N23)-Q23</f>
        <v>#N/A</v>
      </c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</row>
    <row r="24" spans="1:61" x14ac:dyDescent="0.2">
      <c r="A24" s="49" t="s">
        <v>48</v>
      </c>
      <c r="B24" s="2" t="s">
        <v>48</v>
      </c>
      <c r="C24" s="44" t="e">
        <f>SUM(C21:C23)</f>
        <v>#N/A</v>
      </c>
      <c r="D24" s="44" t="e">
        <f>SUM(D21:D23)</f>
        <v>#N/A</v>
      </c>
      <c r="E24" s="44" t="e">
        <f>SUM(E21:E23)</f>
        <v>#N/A</v>
      </c>
      <c r="F24" s="33" t="e">
        <f>SUM(C24:E24)</f>
        <v>#N/A</v>
      </c>
      <c r="G24" s="45" t="e">
        <f t="shared" ref="G24:Q24" si="3">SUM(G21:G23)</f>
        <v>#N/A</v>
      </c>
      <c r="H24" s="45" t="e">
        <f t="shared" si="3"/>
        <v>#N/A</v>
      </c>
      <c r="I24" s="45" t="e">
        <f t="shared" si="3"/>
        <v>#N/A</v>
      </c>
      <c r="J24" s="45" t="e">
        <f t="shared" si="3"/>
        <v>#N/A</v>
      </c>
      <c r="K24" s="45" t="e">
        <f t="shared" si="3"/>
        <v>#N/A</v>
      </c>
      <c r="L24" s="45" t="e">
        <f t="shared" si="3"/>
        <v>#N/A</v>
      </c>
      <c r="M24" s="45" t="e">
        <f t="shared" si="3"/>
        <v>#N/A</v>
      </c>
      <c r="N24" s="33" t="e">
        <f t="shared" si="3"/>
        <v>#N/A</v>
      </c>
      <c r="O24" s="33" t="e">
        <f t="shared" si="3"/>
        <v>#N/A</v>
      </c>
      <c r="P24" s="33" t="e">
        <f t="shared" si="3"/>
        <v>#N/A</v>
      </c>
      <c r="Q24" s="104" t="e">
        <f t="shared" si="3"/>
        <v>#N/A</v>
      </c>
      <c r="S24" s="89"/>
      <c r="T24" s="89"/>
      <c r="U24" s="89"/>
      <c r="V24" s="340" t="e">
        <f>SUM(F24,N24,O24,P24)-Q24</f>
        <v>#N/A</v>
      </c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</row>
    <row r="25" spans="1:61" x14ac:dyDescent="0.2">
      <c r="A25" s="43"/>
      <c r="C25" s="44"/>
      <c r="D25" s="44"/>
      <c r="E25" s="44"/>
      <c r="F25" s="33"/>
      <c r="G25" s="45"/>
      <c r="H25" s="45"/>
      <c r="I25" s="45"/>
      <c r="J25" s="45"/>
      <c r="K25" s="45"/>
      <c r="L25" s="45"/>
      <c r="M25" s="45"/>
      <c r="N25" s="33"/>
      <c r="O25" s="33"/>
      <c r="P25" s="33"/>
      <c r="Q25" s="104"/>
      <c r="S25" s="89"/>
      <c r="T25" s="89"/>
      <c r="U25" s="89"/>
      <c r="V25" s="89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</row>
    <row r="26" spans="1:61" x14ac:dyDescent="0.2">
      <c r="A26" s="49" t="s">
        <v>49</v>
      </c>
      <c r="B26" s="2" t="s">
        <v>50</v>
      </c>
      <c r="C26" s="44" t="e">
        <f t="array" ref="C26">#N/A</f>
        <v>#N/A</v>
      </c>
      <c r="D26" s="44" t="e">
        <f t="array" ref="D26">#N/A</f>
        <v>#N/A</v>
      </c>
      <c r="E26" s="44" t="e">
        <f t="array" ref="E26">#N/A</f>
        <v>#N/A</v>
      </c>
      <c r="F26" s="33" t="e">
        <f>SUM(C26:E26)</f>
        <v>#N/A</v>
      </c>
      <c r="G26" s="45" t="e">
        <f t="array" ref="G26">#N/A</f>
        <v>#N/A</v>
      </c>
      <c r="H26" s="45" t="e">
        <f t="array" ref="H26">#N/A</f>
        <v>#N/A</v>
      </c>
      <c r="I26" s="45" t="e">
        <f t="array" ref="I26">#N/A</f>
        <v>#N/A</v>
      </c>
      <c r="J26" s="45" t="e">
        <f t="array" ref="J26">#N/A</f>
        <v>#N/A</v>
      </c>
      <c r="K26" s="45" t="e">
        <f t="array" ref="K26">#N/A</f>
        <v>#N/A</v>
      </c>
      <c r="L26" s="45" t="e">
        <f t="array" ref="L26">#N/A</f>
        <v>#N/A</v>
      </c>
      <c r="M26" s="45" t="e">
        <f t="array" ref="M26">#N/A</f>
        <v>#N/A</v>
      </c>
      <c r="N26" s="33" t="e">
        <f>SUM(G26:M26)</f>
        <v>#N/A</v>
      </c>
      <c r="O26" s="33" t="e">
        <f t="array" ref="O26">#N/A</f>
        <v>#N/A</v>
      </c>
      <c r="P26" s="33" t="e">
        <f t="array" ref="P26">#N/A</f>
        <v>#N/A</v>
      </c>
      <c r="Q26" s="104" t="e">
        <f>#N/A</f>
        <v>#N/A</v>
      </c>
      <c r="S26" s="89"/>
      <c r="T26" s="89"/>
      <c r="U26" s="89"/>
      <c r="V26" s="344" t="e">
        <f>SUM(F26:N26)-Q26</f>
        <v>#N/A</v>
      </c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</row>
    <row r="27" spans="1:61" x14ac:dyDescent="0.2">
      <c r="A27" s="49" t="s">
        <v>51</v>
      </c>
      <c r="B27" s="2" t="s">
        <v>52</v>
      </c>
      <c r="C27" s="44" t="e">
        <f t="array" ref="C27">#N/A</f>
        <v>#N/A</v>
      </c>
      <c r="D27" s="44" t="e">
        <f t="array" ref="D27">#N/A</f>
        <v>#N/A</v>
      </c>
      <c r="E27" s="44" t="e">
        <f t="array" ref="E27">#N/A</f>
        <v>#N/A</v>
      </c>
      <c r="F27" s="33" t="e">
        <f>SUM(C27:E27)</f>
        <v>#N/A</v>
      </c>
      <c r="G27" s="45" t="e">
        <f t="array" ref="G27">#N/A</f>
        <v>#N/A</v>
      </c>
      <c r="H27" s="45" t="e">
        <f t="array" ref="H27">#N/A</f>
        <v>#N/A</v>
      </c>
      <c r="I27" s="45" t="e">
        <f t="array" ref="I27">#N/A</f>
        <v>#N/A</v>
      </c>
      <c r="J27" s="45" t="e">
        <f t="array" ref="J27">#N/A</f>
        <v>#N/A</v>
      </c>
      <c r="K27" s="45" t="e">
        <f t="array" ref="K27">#N/A</f>
        <v>#N/A</v>
      </c>
      <c r="L27" s="45" t="e">
        <f t="array" ref="L27">#N/A</f>
        <v>#N/A</v>
      </c>
      <c r="M27" s="45" t="e">
        <f t="array" ref="M27">#N/A</f>
        <v>#N/A</v>
      </c>
      <c r="N27" s="33" t="e">
        <f>SUM(G27:M27)</f>
        <v>#N/A</v>
      </c>
      <c r="O27" s="33" t="e">
        <f t="array" ref="O27">#N/A</f>
        <v>#N/A</v>
      </c>
      <c r="P27" s="33" t="e">
        <f t="array" ref="P27">#N/A</f>
        <v>#N/A</v>
      </c>
      <c r="Q27" s="104" t="e">
        <f>#N/A</f>
        <v>#N/A</v>
      </c>
      <c r="S27" s="89"/>
      <c r="T27" s="89"/>
      <c r="U27" s="89"/>
      <c r="V27" s="344" t="e">
        <f>SUM(F27:N27)-Q27</f>
        <v>#N/A</v>
      </c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</row>
    <row r="28" spans="1:61" x14ac:dyDescent="0.2">
      <c r="A28" s="49"/>
      <c r="C28" s="44"/>
      <c r="D28" s="44"/>
      <c r="E28" s="44"/>
      <c r="F28" s="33"/>
      <c r="G28" s="45"/>
      <c r="H28" s="45"/>
      <c r="I28" s="45"/>
      <c r="J28" s="45"/>
      <c r="K28" s="45"/>
      <c r="L28" s="45"/>
      <c r="M28" s="45"/>
      <c r="N28" s="33"/>
      <c r="O28" s="33"/>
      <c r="P28" s="33"/>
      <c r="Q28" s="104"/>
      <c r="S28" s="89"/>
      <c r="T28" s="89"/>
      <c r="U28" s="89"/>
      <c r="V28" s="344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</row>
    <row r="29" spans="1:61" x14ac:dyDescent="0.2">
      <c r="A29" s="49" t="s">
        <v>53</v>
      </c>
      <c r="B29" s="2" t="s">
        <v>54</v>
      </c>
      <c r="C29" s="44" t="e">
        <f t="array" ref="C29">#N/A</f>
        <v>#N/A</v>
      </c>
      <c r="D29" s="44" t="e">
        <f t="array" ref="D29">#N/A</f>
        <v>#N/A</v>
      </c>
      <c r="E29" s="44" t="e">
        <f t="array" ref="E29">#N/A</f>
        <v>#N/A</v>
      </c>
      <c r="F29" s="33" t="e">
        <f>SUM(C29:E29)</f>
        <v>#N/A</v>
      </c>
      <c r="G29" s="45" t="e">
        <f t="array" ref="G29">#N/A</f>
        <v>#N/A</v>
      </c>
      <c r="H29" s="45" t="e">
        <f t="array" ref="H29">#N/A</f>
        <v>#N/A</v>
      </c>
      <c r="I29" s="45" t="e">
        <f t="array" ref="I29">#N/A</f>
        <v>#N/A</v>
      </c>
      <c r="J29" s="45" t="e">
        <f t="array" ref="J29">#N/A</f>
        <v>#N/A</v>
      </c>
      <c r="K29" s="45" t="e">
        <f t="array" ref="K29">#N/A</f>
        <v>#N/A</v>
      </c>
      <c r="L29" s="45" t="e">
        <f t="array" ref="L29">#N/A</f>
        <v>#N/A</v>
      </c>
      <c r="M29" s="45" t="e">
        <f t="array" ref="M29">#N/A</f>
        <v>#N/A</v>
      </c>
      <c r="N29" s="33" t="e">
        <f>SUM(G29:M29)</f>
        <v>#N/A</v>
      </c>
      <c r="O29" s="33" t="e">
        <f t="array" ref="O29">#N/A</f>
        <v>#N/A</v>
      </c>
      <c r="P29" s="33" t="e">
        <f t="array" ref="P29">#N/A</f>
        <v>#N/A</v>
      </c>
      <c r="Q29" s="104" t="e">
        <f>#N/A</f>
        <v>#N/A</v>
      </c>
      <c r="S29" s="89"/>
      <c r="T29" s="89"/>
      <c r="U29" s="89"/>
      <c r="V29" s="340" t="e">
        <f>SUM(F29,N29,O29,P29)-Q29</f>
        <v>#N/A</v>
      </c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</row>
    <row r="30" spans="1:61" x14ac:dyDescent="0.2">
      <c r="A30" s="49" t="s">
        <v>55</v>
      </c>
      <c r="B30" s="2" t="s">
        <v>56</v>
      </c>
      <c r="C30" s="44" t="e">
        <f t="array" ref="C30">#N/A</f>
        <v>#N/A</v>
      </c>
      <c r="D30" s="44" t="e">
        <f t="array" ref="D30">#N/A</f>
        <v>#N/A</v>
      </c>
      <c r="E30" s="44" t="e">
        <f t="array" ref="E30">#N/A</f>
        <v>#N/A</v>
      </c>
      <c r="F30" s="33" t="e">
        <f>SUM(C30:E30)</f>
        <v>#N/A</v>
      </c>
      <c r="G30" s="45" t="e">
        <f t="array" ref="G30">#N/A</f>
        <v>#N/A</v>
      </c>
      <c r="H30" s="45" t="e">
        <f t="array" ref="H30">#N/A</f>
        <v>#N/A</v>
      </c>
      <c r="I30" s="45" t="e">
        <f t="array" ref="I30">#N/A</f>
        <v>#N/A</v>
      </c>
      <c r="J30" s="45" t="e">
        <f t="array" ref="J30">#N/A</f>
        <v>#N/A</v>
      </c>
      <c r="K30" s="45" t="e">
        <f t="array" ref="K30">#N/A</f>
        <v>#N/A</v>
      </c>
      <c r="L30" s="45" t="e">
        <f t="array" ref="L30">#N/A</f>
        <v>#N/A</v>
      </c>
      <c r="M30" s="45" t="e">
        <f t="array" ref="M30">#N/A</f>
        <v>#N/A</v>
      </c>
      <c r="N30" s="33" t="e">
        <f>SUM(G30:M30)</f>
        <v>#N/A</v>
      </c>
      <c r="O30" s="33" t="e">
        <f t="array" ref="O30">#N/A</f>
        <v>#N/A</v>
      </c>
      <c r="P30" s="33" t="e">
        <f t="array" ref="P30">#N/A</f>
        <v>#N/A</v>
      </c>
      <c r="Q30" s="104" t="e">
        <f>#N/A</f>
        <v>#N/A</v>
      </c>
      <c r="S30" s="89"/>
      <c r="T30" s="89"/>
      <c r="U30" s="89"/>
      <c r="V30" s="340" t="e">
        <f>SUM(F30,N30,O30,P30)-Q30</f>
        <v>#N/A</v>
      </c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</row>
    <row r="31" spans="1:61" x14ac:dyDescent="0.2">
      <c r="A31" s="49" t="s">
        <v>57</v>
      </c>
      <c r="B31" s="2" t="s">
        <v>58</v>
      </c>
      <c r="C31" s="44" t="e">
        <f t="array" ref="C31">#N/A</f>
        <v>#N/A</v>
      </c>
      <c r="D31" s="44" t="e">
        <f t="array" ref="D31">#N/A</f>
        <v>#N/A</v>
      </c>
      <c r="E31" s="44" t="e">
        <f t="array" ref="E31">#N/A</f>
        <v>#N/A</v>
      </c>
      <c r="F31" s="33" t="e">
        <f>SUM(C31:E31)</f>
        <v>#N/A</v>
      </c>
      <c r="G31" s="45" t="e">
        <f t="array" ref="G31">#N/A</f>
        <v>#N/A</v>
      </c>
      <c r="H31" s="45" t="e">
        <f t="array" ref="H31">#N/A</f>
        <v>#N/A</v>
      </c>
      <c r="I31" s="45" t="e">
        <f t="array" ref="I31">#N/A</f>
        <v>#N/A</v>
      </c>
      <c r="J31" s="45" t="e">
        <f t="array" ref="J31">#N/A</f>
        <v>#N/A</v>
      </c>
      <c r="K31" s="45" t="e">
        <f t="array" ref="K31">#N/A</f>
        <v>#N/A</v>
      </c>
      <c r="L31" s="45" t="e">
        <f t="array" ref="L31">#N/A</f>
        <v>#N/A</v>
      </c>
      <c r="M31" s="45" t="e">
        <f t="array" ref="M31">#N/A</f>
        <v>#N/A</v>
      </c>
      <c r="N31" s="33" t="e">
        <f>SUM(G31:M31)</f>
        <v>#N/A</v>
      </c>
      <c r="O31" s="33" t="e">
        <f t="array" ref="O31">#N/A</f>
        <v>#N/A</v>
      </c>
      <c r="P31" s="33" t="e">
        <f t="array" ref="P31">#N/A</f>
        <v>#N/A</v>
      </c>
      <c r="Q31" s="104" t="e">
        <f>#N/A</f>
        <v>#N/A</v>
      </c>
      <c r="S31" s="89"/>
      <c r="T31" s="89"/>
      <c r="U31" s="89"/>
      <c r="V31" s="340" t="e">
        <f>SUM(F31,N31,O31,P31)-Q31</f>
        <v>#N/A</v>
      </c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</row>
    <row r="32" spans="1:61" x14ac:dyDescent="0.2">
      <c r="A32" s="43"/>
      <c r="C32" s="44"/>
      <c r="D32" s="44"/>
      <c r="E32" s="44"/>
      <c r="F32" s="33"/>
      <c r="G32" s="45"/>
      <c r="H32" s="45"/>
      <c r="I32" s="45"/>
      <c r="J32" s="45"/>
      <c r="K32" s="45"/>
      <c r="L32" s="45"/>
      <c r="M32" s="45"/>
      <c r="N32" s="33"/>
      <c r="O32" s="33"/>
      <c r="P32" s="33"/>
      <c r="Q32" s="104"/>
      <c r="S32" s="89"/>
      <c r="T32" s="89"/>
      <c r="U32" s="89"/>
      <c r="V32" s="89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</row>
    <row r="33" spans="1:61" s="29" customFormat="1" hidden="1" x14ac:dyDescent="0.2">
      <c r="A33" s="30" t="s">
        <v>59</v>
      </c>
      <c r="B33" s="53"/>
      <c r="C33" s="54" t="e">
        <f t="shared" ref="C33:Q33" si="4">C31+C30+C29+C27+C26+C24</f>
        <v>#N/A</v>
      </c>
      <c r="D33" s="54" t="e">
        <f t="shared" si="4"/>
        <v>#N/A</v>
      </c>
      <c r="E33" s="54" t="e">
        <f t="shared" si="4"/>
        <v>#N/A</v>
      </c>
      <c r="F33" s="71" t="e">
        <f t="shared" si="4"/>
        <v>#N/A</v>
      </c>
      <c r="G33" s="59" t="e">
        <f t="shared" si="4"/>
        <v>#N/A</v>
      </c>
      <c r="H33" s="59" t="e">
        <f t="shared" si="4"/>
        <v>#N/A</v>
      </c>
      <c r="I33" s="59" t="e">
        <f t="shared" si="4"/>
        <v>#N/A</v>
      </c>
      <c r="J33" s="59" t="e">
        <f t="shared" si="4"/>
        <v>#N/A</v>
      </c>
      <c r="K33" s="59" t="e">
        <f t="shared" si="4"/>
        <v>#N/A</v>
      </c>
      <c r="L33" s="59" t="e">
        <f t="shared" si="4"/>
        <v>#N/A</v>
      </c>
      <c r="M33" s="59" t="e">
        <f t="shared" si="4"/>
        <v>#N/A</v>
      </c>
      <c r="N33" s="71" t="e">
        <f t="shared" si="4"/>
        <v>#N/A</v>
      </c>
      <c r="O33" s="71" t="e">
        <f t="shared" si="4"/>
        <v>#N/A</v>
      </c>
      <c r="P33" s="71" t="e">
        <f t="shared" si="4"/>
        <v>#N/A</v>
      </c>
      <c r="Q33" s="227" t="e">
        <f t="shared" si="4"/>
        <v>#N/A</v>
      </c>
      <c r="R33" s="2"/>
      <c r="S33" s="89"/>
      <c r="T33" s="89"/>
      <c r="U33" s="89"/>
      <c r="V33" s="340" t="e">
        <f>SUM(F33:N33)-Q33</f>
        <v>#N/A</v>
      </c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</row>
    <row r="34" spans="1:61" hidden="1" x14ac:dyDescent="0.2">
      <c r="A34" s="43"/>
      <c r="C34" s="44"/>
      <c r="D34" s="44"/>
      <c r="E34" s="44"/>
      <c r="F34" s="33"/>
      <c r="G34" s="45"/>
      <c r="H34" s="45"/>
      <c r="I34" s="45"/>
      <c r="J34" s="45"/>
      <c r="K34" s="45"/>
      <c r="L34" s="45"/>
      <c r="M34" s="45"/>
      <c r="N34" s="33"/>
      <c r="O34" s="33"/>
      <c r="P34" s="33"/>
      <c r="Q34" s="104"/>
      <c r="S34" s="89"/>
      <c r="T34" s="89"/>
      <c r="U34" s="89"/>
      <c r="V34" s="89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</row>
    <row r="35" spans="1:61" hidden="1" x14ac:dyDescent="0.2">
      <c r="A35" s="43" t="s">
        <v>60</v>
      </c>
      <c r="B35" s="2" t="s">
        <v>60</v>
      </c>
      <c r="C35" s="44" t="e">
        <f t="array" ref="C35">#N/A</f>
        <v>#N/A</v>
      </c>
      <c r="D35" s="44" t="e">
        <f t="array" ref="D35">#N/A</f>
        <v>#N/A</v>
      </c>
      <c r="E35" s="44" t="e">
        <f t="array" ref="E35">#N/A</f>
        <v>#N/A</v>
      </c>
      <c r="F35" s="33" t="e">
        <f>SUM(C35:E35)</f>
        <v>#N/A</v>
      </c>
      <c r="G35" s="45" t="e">
        <f t="array" ref="G35">#N/A</f>
        <v>#N/A</v>
      </c>
      <c r="H35" s="45" t="e">
        <f t="array" ref="H35">#N/A</f>
        <v>#N/A</v>
      </c>
      <c r="I35" s="45" t="e">
        <f t="array" ref="I35">#N/A</f>
        <v>#N/A</v>
      </c>
      <c r="J35" s="45" t="e">
        <f t="array" ref="J35">#N/A</f>
        <v>#N/A</v>
      </c>
      <c r="K35" s="45" t="e">
        <f t="array" ref="K35">#N/A</f>
        <v>#N/A</v>
      </c>
      <c r="L35" s="45" t="e">
        <f t="array" ref="L35">#N/A</f>
        <v>#N/A</v>
      </c>
      <c r="M35" s="45" t="e">
        <f t="array" ref="M35">#N/A</f>
        <v>#N/A</v>
      </c>
      <c r="N35" s="33" t="e">
        <f>SUM(G35:M35)</f>
        <v>#N/A</v>
      </c>
      <c r="O35" s="33" t="e">
        <f t="array" ref="O35">#N/A</f>
        <v>#N/A</v>
      </c>
      <c r="P35" s="33" t="e">
        <f t="array" ref="P35">#N/A</f>
        <v>#N/A</v>
      </c>
      <c r="Q35" s="104" t="e">
        <f>#N/A</f>
        <v>#N/A</v>
      </c>
      <c r="S35" s="89"/>
      <c r="T35" s="89"/>
      <c r="U35" s="89"/>
      <c r="V35" s="344" t="e">
        <f>SUM(F35:N35)-Q35</f>
        <v>#N/A</v>
      </c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</row>
    <row r="36" spans="1:61" hidden="1" x14ac:dyDescent="0.2">
      <c r="A36" s="43" t="s">
        <v>61</v>
      </c>
      <c r="B36" s="2" t="s">
        <v>62</v>
      </c>
      <c r="C36" s="44" t="e">
        <f t="array" ref="C36">#N/A</f>
        <v>#N/A</v>
      </c>
      <c r="D36" s="44" t="e">
        <f t="array" ref="D36">#N/A</f>
        <v>#N/A</v>
      </c>
      <c r="E36" s="44" t="e">
        <f t="array" ref="E36">#N/A</f>
        <v>#N/A</v>
      </c>
      <c r="F36" s="33" t="e">
        <f>SUM(C36:E36)</f>
        <v>#N/A</v>
      </c>
      <c r="G36" s="45" t="e">
        <f t="array" ref="G36">#N/A</f>
        <v>#N/A</v>
      </c>
      <c r="H36" s="45" t="e">
        <f t="array" ref="H36">#N/A</f>
        <v>#N/A</v>
      </c>
      <c r="I36" s="45" t="e">
        <f t="array" ref="I36">#N/A</f>
        <v>#N/A</v>
      </c>
      <c r="J36" s="45" t="e">
        <f t="array" ref="J36">#N/A</f>
        <v>#N/A</v>
      </c>
      <c r="K36" s="45" t="e">
        <f t="array" ref="K36">#N/A</f>
        <v>#N/A</v>
      </c>
      <c r="L36" s="45" t="e">
        <f t="array" ref="L36">#N/A</f>
        <v>#N/A</v>
      </c>
      <c r="M36" s="45" t="e">
        <f t="array" ref="M36">#N/A</f>
        <v>#N/A</v>
      </c>
      <c r="N36" s="33" t="e">
        <f>SUM(G36:M36)</f>
        <v>#N/A</v>
      </c>
      <c r="O36" s="33" t="e">
        <f t="array" ref="O36">#N/A</f>
        <v>#N/A</v>
      </c>
      <c r="P36" s="33" t="e">
        <f t="array" ref="P36">#N/A</f>
        <v>#N/A</v>
      </c>
      <c r="Q36" s="104" t="e">
        <f>#N/A</f>
        <v>#N/A</v>
      </c>
      <c r="S36" s="89"/>
      <c r="T36" s="89"/>
      <c r="U36" s="89"/>
      <c r="V36" s="344" t="e">
        <f>SUM(F36:N36)-Q36</f>
        <v>#N/A</v>
      </c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</row>
    <row r="37" spans="1:61" hidden="1" x14ac:dyDescent="0.2">
      <c r="A37" s="63" t="s">
        <v>145</v>
      </c>
      <c r="B37" s="64" t="s">
        <v>64</v>
      </c>
      <c r="C37" s="65" t="e">
        <f t="array" ref="C37">#N/A</f>
        <v>#N/A</v>
      </c>
      <c r="D37" s="65" t="e">
        <f t="array" ref="D37">#N/A</f>
        <v>#N/A</v>
      </c>
      <c r="E37" s="65" t="e">
        <f t="array" ref="E37">#N/A</f>
        <v>#N/A</v>
      </c>
      <c r="F37" s="66" t="e">
        <f>SUM(C37:E37)</f>
        <v>#N/A</v>
      </c>
      <c r="G37" s="67" t="e">
        <f t="array" ref="G37">#N/A</f>
        <v>#N/A</v>
      </c>
      <c r="H37" s="67" t="e">
        <f t="array" ref="H37">#N/A</f>
        <v>#N/A</v>
      </c>
      <c r="I37" s="67" t="e">
        <f t="array" ref="I37">#N/A</f>
        <v>#N/A</v>
      </c>
      <c r="J37" s="67" t="e">
        <f t="array" ref="J37">#N/A</f>
        <v>#N/A</v>
      </c>
      <c r="K37" s="67" t="e">
        <f t="array" ref="K37">#N/A</f>
        <v>#N/A</v>
      </c>
      <c r="L37" s="67" t="e">
        <f t="array" ref="L37">#N/A</f>
        <v>#N/A</v>
      </c>
      <c r="M37" s="67" t="e">
        <f t="array" ref="M37">#N/A</f>
        <v>#N/A</v>
      </c>
      <c r="N37" s="66" t="e">
        <f>SUM(G37:M37)</f>
        <v>#N/A</v>
      </c>
      <c r="O37" s="66" t="e">
        <f t="array" ref="O37">#N/A</f>
        <v>#N/A</v>
      </c>
      <c r="P37" s="66" t="e">
        <f t="array" ref="P37">#N/A</f>
        <v>#N/A</v>
      </c>
      <c r="Q37" s="241" t="e">
        <f>#N/A</f>
        <v>#N/A</v>
      </c>
      <c r="S37" s="89"/>
      <c r="T37" s="89"/>
      <c r="U37" s="89"/>
      <c r="V37" s="344" t="e">
        <f>SUM(F37:N37)-Q37</f>
        <v>#N/A</v>
      </c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</row>
    <row r="38" spans="1:61" x14ac:dyDescent="0.2">
      <c r="A38" s="49" t="s">
        <v>62</v>
      </c>
      <c r="C38" s="44" t="e">
        <f>SUM(C35:C37)</f>
        <v>#N/A</v>
      </c>
      <c r="D38" s="44" t="e">
        <f>SUM(D35:D37)</f>
        <v>#N/A</v>
      </c>
      <c r="E38" s="44" t="e">
        <f>SUM(E35:E37)</f>
        <v>#N/A</v>
      </c>
      <c r="F38" s="33" t="e">
        <f>SUM(C38:E38)</f>
        <v>#N/A</v>
      </c>
      <c r="G38" s="45" t="e">
        <f t="shared" ref="G38:Q38" si="5">SUM(G35:G37)</f>
        <v>#N/A</v>
      </c>
      <c r="H38" s="45" t="e">
        <f t="shared" si="5"/>
        <v>#N/A</v>
      </c>
      <c r="I38" s="45" t="e">
        <f t="shared" si="5"/>
        <v>#N/A</v>
      </c>
      <c r="J38" s="45" t="e">
        <f t="shared" si="5"/>
        <v>#N/A</v>
      </c>
      <c r="K38" s="45" t="e">
        <f t="shared" si="5"/>
        <v>#N/A</v>
      </c>
      <c r="L38" s="45" t="e">
        <f t="shared" si="5"/>
        <v>#N/A</v>
      </c>
      <c r="M38" s="45" t="e">
        <f t="shared" si="5"/>
        <v>#N/A</v>
      </c>
      <c r="N38" s="33" t="e">
        <f t="shared" si="5"/>
        <v>#N/A</v>
      </c>
      <c r="O38" s="33" t="e">
        <f t="shared" si="5"/>
        <v>#N/A</v>
      </c>
      <c r="P38" s="33" t="e">
        <f t="shared" si="5"/>
        <v>#N/A</v>
      </c>
      <c r="Q38" s="104" t="e">
        <f t="shared" si="5"/>
        <v>#N/A</v>
      </c>
      <c r="S38" s="89"/>
      <c r="T38" s="89"/>
      <c r="U38" s="89"/>
      <c r="V38" s="340" t="e">
        <f>SUM(F38,N38,O38,P38)-Q38</f>
        <v>#N/A</v>
      </c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</row>
    <row r="39" spans="1:61" x14ac:dyDescent="0.2">
      <c r="A39" s="49"/>
      <c r="C39" s="44"/>
      <c r="D39" s="44"/>
      <c r="E39" s="44"/>
      <c r="F39" s="33"/>
      <c r="G39" s="45"/>
      <c r="H39" s="45"/>
      <c r="I39" s="45"/>
      <c r="J39" s="45"/>
      <c r="K39" s="45"/>
      <c r="L39" s="45"/>
      <c r="M39" s="45"/>
      <c r="N39" s="33"/>
      <c r="O39" s="33"/>
      <c r="P39" s="33"/>
      <c r="Q39" s="104"/>
      <c r="S39" s="89"/>
      <c r="T39" s="89"/>
      <c r="U39" s="89"/>
      <c r="V39" s="89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</row>
    <row r="40" spans="1:61" x14ac:dyDescent="0.2">
      <c r="A40" s="49" t="s">
        <v>65</v>
      </c>
      <c r="B40" s="2" t="s">
        <v>66</v>
      </c>
      <c r="C40" s="44" t="e">
        <f t="array" ref="C40">#N/A</f>
        <v>#N/A</v>
      </c>
      <c r="D40" s="44" t="e">
        <f t="array" ref="D40">#N/A</f>
        <v>#N/A</v>
      </c>
      <c r="E40" s="44" t="e">
        <f t="array" ref="E40">#N/A</f>
        <v>#N/A</v>
      </c>
      <c r="F40" s="33" t="e">
        <f>SUM(C40:E40)</f>
        <v>#N/A</v>
      </c>
      <c r="G40" s="45" t="e">
        <f t="array" ref="G40">#N/A</f>
        <v>#N/A</v>
      </c>
      <c r="H40" s="45" t="e">
        <f t="array" ref="H40">#N/A</f>
        <v>#N/A</v>
      </c>
      <c r="I40" s="45" t="e">
        <f t="array" ref="I40">#N/A</f>
        <v>#N/A</v>
      </c>
      <c r="J40" s="45" t="e">
        <f t="array" ref="J40">#N/A</f>
        <v>#N/A</v>
      </c>
      <c r="K40" s="45" t="e">
        <f t="array" ref="K40">#N/A</f>
        <v>#N/A</v>
      </c>
      <c r="L40" s="45" t="e">
        <f t="array" ref="L40">#N/A</f>
        <v>#N/A</v>
      </c>
      <c r="M40" s="45" t="e">
        <f t="array" ref="M40">#N/A</f>
        <v>#N/A</v>
      </c>
      <c r="N40" s="33" t="e">
        <f>SUM(G40:M40)</f>
        <v>#N/A</v>
      </c>
      <c r="O40" s="33" t="e">
        <f t="array" ref="O40">#N/A</f>
        <v>#N/A</v>
      </c>
      <c r="P40" s="33" t="e">
        <f t="array" ref="P40">#N/A</f>
        <v>#N/A</v>
      </c>
      <c r="Q40" s="104" t="e">
        <f>#N/A</f>
        <v>#N/A</v>
      </c>
      <c r="S40" s="89"/>
      <c r="T40" s="89"/>
      <c r="U40" s="89"/>
      <c r="V40" s="340" t="e">
        <f>SUM(F40,N40,O40,P40)-Q40</f>
        <v>#N/A</v>
      </c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</row>
    <row r="41" spans="1:61" x14ac:dyDescent="0.2">
      <c r="A41" s="43"/>
      <c r="C41" s="44"/>
      <c r="D41" s="44"/>
      <c r="E41" s="44"/>
      <c r="F41" s="33"/>
      <c r="G41" s="45"/>
      <c r="H41" s="45"/>
      <c r="I41" s="45"/>
      <c r="J41" s="45"/>
      <c r="K41" s="45"/>
      <c r="L41" s="45"/>
      <c r="M41" s="45"/>
      <c r="N41" s="33"/>
      <c r="O41" s="33"/>
      <c r="P41" s="33"/>
      <c r="Q41" s="104"/>
      <c r="S41" s="89"/>
      <c r="T41" s="89"/>
      <c r="U41" s="89"/>
      <c r="V41" s="89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</row>
    <row r="42" spans="1:61" hidden="1" x14ac:dyDescent="0.2">
      <c r="A42" s="49" t="s">
        <v>67</v>
      </c>
      <c r="B42" s="2" t="s">
        <v>68</v>
      </c>
      <c r="C42" s="44" t="e">
        <f t="array" ref="C42">#N/A</f>
        <v>#N/A</v>
      </c>
      <c r="D42" s="44" t="e">
        <f t="array" ref="D42">#N/A</f>
        <v>#N/A</v>
      </c>
      <c r="E42" s="44" t="e">
        <f t="array" ref="E42">#N/A</f>
        <v>#N/A</v>
      </c>
      <c r="F42" s="33" t="e">
        <f>SUM(C42:E42)</f>
        <v>#N/A</v>
      </c>
      <c r="G42" s="45" t="e">
        <f t="array" ref="G42">#N/A</f>
        <v>#N/A</v>
      </c>
      <c r="H42" s="45" t="e">
        <f t="array" ref="H42">#N/A</f>
        <v>#N/A</v>
      </c>
      <c r="I42" s="45" t="e">
        <f t="array" ref="I42">#N/A</f>
        <v>#N/A</v>
      </c>
      <c r="J42" s="45" t="e">
        <f t="array" ref="J42">#N/A</f>
        <v>#N/A</v>
      </c>
      <c r="K42" s="45" t="e">
        <f t="array" ref="K42">#N/A</f>
        <v>#N/A</v>
      </c>
      <c r="L42" s="45" t="e">
        <f t="array" ref="L42">#N/A</f>
        <v>#N/A</v>
      </c>
      <c r="M42" s="45" t="e">
        <f t="array" ref="M42">#N/A</f>
        <v>#N/A</v>
      </c>
      <c r="N42" s="33" t="e">
        <f>SUM(G42:M42)</f>
        <v>#N/A</v>
      </c>
      <c r="O42" s="33" t="e">
        <f t="array" ref="O42">#N/A</f>
        <v>#N/A</v>
      </c>
      <c r="P42" s="33" t="e">
        <f t="array" ref="P42">#N/A</f>
        <v>#N/A</v>
      </c>
      <c r="Q42" s="104" t="e">
        <f>#N/A</f>
        <v>#N/A</v>
      </c>
      <c r="S42" s="89"/>
      <c r="T42" s="89"/>
      <c r="U42" s="89"/>
      <c r="V42" s="340" t="e">
        <f>SUM(F42:N42)-Q42</f>
        <v>#N/A</v>
      </c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</row>
    <row r="43" spans="1:61" hidden="1" x14ac:dyDescent="0.2">
      <c r="A43" s="63" t="s">
        <v>147</v>
      </c>
      <c r="B43" s="64" t="s">
        <v>70</v>
      </c>
      <c r="C43" s="65" t="e">
        <f t="array" ref="C43">#N/A</f>
        <v>#N/A</v>
      </c>
      <c r="D43" s="65" t="e">
        <f t="array" ref="D43">#N/A</f>
        <v>#N/A</v>
      </c>
      <c r="E43" s="65" t="e">
        <f t="array" ref="E43">#N/A</f>
        <v>#N/A</v>
      </c>
      <c r="F43" s="66" t="e">
        <f>SUM(C43:E43)</f>
        <v>#N/A</v>
      </c>
      <c r="G43" s="67" t="e">
        <f t="array" ref="G43">#N/A</f>
        <v>#N/A</v>
      </c>
      <c r="H43" s="67" t="e">
        <f t="array" ref="H43">#N/A</f>
        <v>#N/A</v>
      </c>
      <c r="I43" s="67" t="e">
        <f t="array" ref="I43">#N/A</f>
        <v>#N/A</v>
      </c>
      <c r="J43" s="67" t="e">
        <f t="array" ref="J43">#N/A</f>
        <v>#N/A</v>
      </c>
      <c r="K43" s="67" t="e">
        <f t="array" ref="K43">#N/A</f>
        <v>#N/A</v>
      </c>
      <c r="L43" s="67" t="e">
        <f t="array" ref="L43">#N/A</f>
        <v>#N/A</v>
      </c>
      <c r="M43" s="67" t="e">
        <f t="array" ref="M43">#N/A</f>
        <v>#N/A</v>
      </c>
      <c r="N43" s="66" t="e">
        <f>SUM(G43:M43)</f>
        <v>#N/A</v>
      </c>
      <c r="O43" s="66" t="e">
        <f t="array" ref="O43">#N/A</f>
        <v>#N/A</v>
      </c>
      <c r="P43" s="66" t="e">
        <f t="array" ref="P43">#N/A</f>
        <v>#N/A</v>
      </c>
      <c r="Q43" s="241" t="e">
        <f>#N/A</f>
        <v>#N/A</v>
      </c>
      <c r="S43" s="89"/>
      <c r="T43" s="89"/>
      <c r="U43" s="89"/>
      <c r="V43" s="344" t="e">
        <f>SUM(F43:N43)-Q43</f>
        <v>#N/A</v>
      </c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</row>
    <row r="44" spans="1:61" x14ac:dyDescent="0.2">
      <c r="A44" s="49" t="s">
        <v>68</v>
      </c>
      <c r="C44" s="44" t="e">
        <f>SUM(C42:C43)</f>
        <v>#N/A</v>
      </c>
      <c r="D44" s="44" t="e">
        <f>SUM(D42:D43)</f>
        <v>#N/A</v>
      </c>
      <c r="E44" s="44" t="e">
        <f>SUM(E42:E43)</f>
        <v>#N/A</v>
      </c>
      <c r="F44" s="33" t="e">
        <f>SUM(C44:E44)</f>
        <v>#N/A</v>
      </c>
      <c r="G44" s="45" t="e">
        <f t="shared" ref="G44:Q44" si="6">SUM(G42:G43)</f>
        <v>#N/A</v>
      </c>
      <c r="H44" s="45" t="e">
        <f t="shared" si="6"/>
        <v>#N/A</v>
      </c>
      <c r="I44" s="45" t="e">
        <f t="shared" si="6"/>
        <v>#N/A</v>
      </c>
      <c r="J44" s="45" t="e">
        <f t="shared" si="6"/>
        <v>#N/A</v>
      </c>
      <c r="K44" s="45" t="e">
        <f t="shared" si="6"/>
        <v>#N/A</v>
      </c>
      <c r="L44" s="45" t="e">
        <f t="shared" si="6"/>
        <v>#N/A</v>
      </c>
      <c r="M44" s="45" t="e">
        <f t="shared" si="6"/>
        <v>#N/A</v>
      </c>
      <c r="N44" s="33" t="e">
        <f t="shared" si="6"/>
        <v>#N/A</v>
      </c>
      <c r="O44" s="33" t="e">
        <f t="shared" si="6"/>
        <v>#N/A</v>
      </c>
      <c r="P44" s="33" t="e">
        <f t="shared" si="6"/>
        <v>#N/A</v>
      </c>
      <c r="Q44" s="104" t="e">
        <f t="shared" si="6"/>
        <v>#N/A</v>
      </c>
      <c r="S44" s="89"/>
      <c r="T44" s="89"/>
      <c r="U44" s="89"/>
      <c r="V44" s="340" t="e">
        <f>SUM(F44,N44,O44,P44)-Q44</f>
        <v>#N/A</v>
      </c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</row>
    <row r="45" spans="1:61" x14ac:dyDescent="0.2">
      <c r="A45" s="43"/>
      <c r="C45" s="44"/>
      <c r="D45" s="44"/>
      <c r="E45" s="44"/>
      <c r="F45" s="33"/>
      <c r="G45" s="45"/>
      <c r="H45" s="45"/>
      <c r="I45" s="45"/>
      <c r="J45" s="45"/>
      <c r="K45" s="45"/>
      <c r="L45" s="45"/>
      <c r="M45" s="45"/>
      <c r="N45" s="33"/>
      <c r="O45" s="33"/>
      <c r="P45" s="33"/>
      <c r="Q45" s="104"/>
      <c r="S45" s="89"/>
      <c r="T45" s="89"/>
      <c r="U45" s="89"/>
      <c r="V45" s="89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</row>
    <row r="46" spans="1:61" hidden="1" x14ac:dyDescent="0.2">
      <c r="A46" s="43" t="s">
        <v>149</v>
      </c>
      <c r="B46" s="2" t="s">
        <v>72</v>
      </c>
      <c r="C46" s="44" t="e">
        <f t="array" ref="C46">#N/A</f>
        <v>#N/A</v>
      </c>
      <c r="D46" s="44" t="e">
        <f t="array" ref="D46">#N/A</f>
        <v>#N/A</v>
      </c>
      <c r="E46" s="44" t="e">
        <f t="array" ref="E46">#N/A</f>
        <v>#N/A</v>
      </c>
      <c r="F46" s="33" t="e">
        <f>SUM(C46:E46)</f>
        <v>#N/A</v>
      </c>
      <c r="G46" s="45" t="e">
        <f t="array" ref="G46">#N/A</f>
        <v>#N/A</v>
      </c>
      <c r="H46" s="45" t="e">
        <f t="array" ref="H46">#N/A</f>
        <v>#N/A</v>
      </c>
      <c r="I46" s="45" t="e">
        <f t="array" ref="I46">#N/A</f>
        <v>#N/A</v>
      </c>
      <c r="J46" s="45" t="e">
        <f t="array" ref="J46">#N/A</f>
        <v>#N/A</v>
      </c>
      <c r="K46" s="45" t="e">
        <f t="array" ref="K46">#N/A</f>
        <v>#N/A</v>
      </c>
      <c r="L46" s="45" t="e">
        <f t="array" ref="L46">#N/A</f>
        <v>#N/A</v>
      </c>
      <c r="M46" s="45" t="e">
        <f t="array" ref="M46">#N/A</f>
        <v>#N/A</v>
      </c>
      <c r="N46" s="33" t="e">
        <f>SUM(G46:M46)</f>
        <v>#N/A</v>
      </c>
      <c r="O46" s="33" t="e">
        <f t="array" ref="O46">#N/A</f>
        <v>#N/A</v>
      </c>
      <c r="P46" s="33" t="e">
        <f t="array" ref="P46">#N/A</f>
        <v>#N/A</v>
      </c>
      <c r="Q46" s="104" t="e">
        <f t="array" ref="Q46">#N/A</f>
        <v>#N/A</v>
      </c>
      <c r="S46" s="89"/>
      <c r="T46" s="89"/>
      <c r="U46" s="89"/>
      <c r="V46" s="344" t="e">
        <f>SUM(F46:N46)-Q46</f>
        <v>#N/A</v>
      </c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</row>
    <row r="47" spans="1:61" hidden="1" x14ac:dyDescent="0.2">
      <c r="A47" s="63" t="s">
        <v>176</v>
      </c>
      <c r="B47" s="64" t="s">
        <v>74</v>
      </c>
      <c r="C47" s="65" t="e">
        <f t="array" ref="C47">#N/A</f>
        <v>#N/A</v>
      </c>
      <c r="D47" s="65" t="e">
        <f t="array" ref="D47">#N/A</f>
        <v>#N/A</v>
      </c>
      <c r="E47" s="65" t="e">
        <f t="array" ref="E47">#N/A</f>
        <v>#N/A</v>
      </c>
      <c r="F47" s="66" t="e">
        <f>SUM(C47:E47)</f>
        <v>#N/A</v>
      </c>
      <c r="G47" s="67" t="e">
        <f t="array" ref="G47">#N/A</f>
        <v>#N/A</v>
      </c>
      <c r="H47" s="67" t="e">
        <f t="array" ref="H47">#N/A</f>
        <v>#N/A</v>
      </c>
      <c r="I47" s="67" t="e">
        <f t="array" ref="I47">#N/A</f>
        <v>#N/A</v>
      </c>
      <c r="J47" s="67" t="e">
        <f t="array" ref="J47">#N/A</f>
        <v>#N/A</v>
      </c>
      <c r="K47" s="67" t="e">
        <f t="array" ref="K47">#N/A</f>
        <v>#N/A</v>
      </c>
      <c r="L47" s="67" t="e">
        <f t="array" ref="L47">#N/A</f>
        <v>#N/A</v>
      </c>
      <c r="M47" s="67" t="e">
        <f t="array" ref="M47">#N/A</f>
        <v>#N/A</v>
      </c>
      <c r="N47" s="66" t="e">
        <f>SUM(G47:M47)</f>
        <v>#N/A</v>
      </c>
      <c r="O47" s="66" t="e">
        <f t="array" ref="O47">#N/A</f>
        <v>#N/A</v>
      </c>
      <c r="P47" s="66" t="e">
        <f t="array" ref="P47">#N/A</f>
        <v>#N/A</v>
      </c>
      <c r="Q47" s="241" t="e">
        <f t="array" ref="Q47">#N/A</f>
        <v>#N/A</v>
      </c>
      <c r="S47" s="89"/>
      <c r="T47" s="89"/>
      <c r="U47" s="89"/>
      <c r="V47" s="344" t="e">
        <f>SUM(F47:N47)-Q47</f>
        <v>#N/A</v>
      </c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</row>
    <row r="48" spans="1:61" x14ac:dyDescent="0.2">
      <c r="A48" s="49" t="s">
        <v>72</v>
      </c>
      <c r="C48" s="44" t="e">
        <f>SUM(C46:C47)</f>
        <v>#N/A</v>
      </c>
      <c r="D48" s="44" t="e">
        <f>SUM(D46:D47)</f>
        <v>#N/A</v>
      </c>
      <c r="E48" s="44" t="e">
        <f>SUM(E46:E47)</f>
        <v>#N/A</v>
      </c>
      <c r="F48" s="33" t="e">
        <f>SUM(C48:E48)</f>
        <v>#N/A</v>
      </c>
      <c r="G48" s="45" t="e">
        <f t="shared" ref="G48:Q48" si="7">SUM(G46:G47)</f>
        <v>#N/A</v>
      </c>
      <c r="H48" s="45" t="e">
        <f t="shared" si="7"/>
        <v>#N/A</v>
      </c>
      <c r="I48" s="45" t="e">
        <f t="shared" si="7"/>
        <v>#N/A</v>
      </c>
      <c r="J48" s="45" t="e">
        <f t="shared" si="7"/>
        <v>#N/A</v>
      </c>
      <c r="K48" s="45" t="e">
        <f t="shared" si="7"/>
        <v>#N/A</v>
      </c>
      <c r="L48" s="45" t="e">
        <f t="shared" si="7"/>
        <v>#N/A</v>
      </c>
      <c r="M48" s="45" t="e">
        <f t="shared" si="7"/>
        <v>#N/A</v>
      </c>
      <c r="N48" s="33" t="e">
        <f t="shared" si="7"/>
        <v>#N/A</v>
      </c>
      <c r="O48" s="33" t="e">
        <f t="shared" si="7"/>
        <v>#N/A</v>
      </c>
      <c r="P48" s="33" t="e">
        <f t="shared" si="7"/>
        <v>#N/A</v>
      </c>
      <c r="Q48" s="104" t="e">
        <f t="shared" si="7"/>
        <v>#N/A</v>
      </c>
      <c r="S48" s="89"/>
      <c r="T48" s="89"/>
      <c r="U48" s="89"/>
      <c r="V48" s="340" t="e">
        <f>SUM(F48,N48,O48,P48)-Q48</f>
        <v>#N/A</v>
      </c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</row>
    <row r="49" spans="1:61" x14ac:dyDescent="0.2">
      <c r="A49" s="43"/>
      <c r="C49" s="44"/>
      <c r="D49" s="44"/>
      <c r="E49" s="44"/>
      <c r="F49" s="33"/>
      <c r="G49" s="45"/>
      <c r="H49" s="45"/>
      <c r="I49" s="45"/>
      <c r="J49" s="45"/>
      <c r="K49" s="45"/>
      <c r="L49" s="45"/>
      <c r="M49" s="45"/>
      <c r="N49" s="33"/>
      <c r="O49" s="33"/>
      <c r="P49" s="33"/>
      <c r="Q49" s="104"/>
      <c r="S49" s="89"/>
      <c r="T49" s="89"/>
      <c r="U49" s="89"/>
      <c r="V49" s="89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</row>
    <row r="50" spans="1:61" x14ac:dyDescent="0.2">
      <c r="A50" s="49" t="s">
        <v>75</v>
      </c>
      <c r="B50" s="2" t="s">
        <v>75</v>
      </c>
      <c r="C50" s="44" t="e">
        <f t="array" ref="C50">#N/A</f>
        <v>#N/A</v>
      </c>
      <c r="D50" s="44" t="e">
        <f t="array" ref="D50">#N/A</f>
        <v>#N/A</v>
      </c>
      <c r="E50" s="44" t="e">
        <f t="array" ref="E50">#N/A</f>
        <v>#N/A</v>
      </c>
      <c r="F50" s="33" t="e">
        <f>SUM(C50:E50)</f>
        <v>#N/A</v>
      </c>
      <c r="G50" s="45" t="e">
        <f t="array" ref="G50">#N/A</f>
        <v>#N/A</v>
      </c>
      <c r="H50" s="45" t="e">
        <f t="array" ref="H50">#N/A</f>
        <v>#N/A</v>
      </c>
      <c r="I50" s="45" t="e">
        <f t="array" ref="I50">#N/A</f>
        <v>#N/A</v>
      </c>
      <c r="J50" s="45" t="e">
        <f t="array" ref="J50">#N/A</f>
        <v>#N/A</v>
      </c>
      <c r="K50" s="45" t="e">
        <f t="array" ref="K50">#N/A</f>
        <v>#N/A</v>
      </c>
      <c r="L50" s="45" t="e">
        <f t="array" ref="L50">#N/A</f>
        <v>#N/A</v>
      </c>
      <c r="M50" s="45" t="e">
        <f t="array" ref="M50">#N/A</f>
        <v>#N/A</v>
      </c>
      <c r="N50" s="33" t="e">
        <f>SUM(G50:M50)</f>
        <v>#N/A</v>
      </c>
      <c r="O50" s="33" t="e">
        <f t="array" ref="O50">#N/A</f>
        <v>#N/A</v>
      </c>
      <c r="P50" s="33" t="e">
        <f t="array" ref="P50">#N/A</f>
        <v>#N/A</v>
      </c>
      <c r="Q50" s="104" t="e">
        <f>#N/A</f>
        <v>#N/A</v>
      </c>
      <c r="S50" s="89"/>
      <c r="T50" s="89"/>
      <c r="U50" s="89"/>
      <c r="V50" s="340" t="e">
        <f>SUM(F50,N50,O50,P50)-Q50</f>
        <v>#N/A</v>
      </c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</row>
    <row r="51" spans="1:61" x14ac:dyDescent="0.2">
      <c r="A51" s="43"/>
      <c r="C51" s="44"/>
      <c r="D51" s="44"/>
      <c r="E51" s="44"/>
      <c r="F51" s="33"/>
      <c r="G51" s="45"/>
      <c r="H51" s="45"/>
      <c r="I51" s="45"/>
      <c r="J51" s="45"/>
      <c r="K51" s="45"/>
      <c r="L51" s="45"/>
      <c r="M51" s="45"/>
      <c r="N51" s="33"/>
      <c r="O51" s="33"/>
      <c r="P51" s="33"/>
      <c r="Q51" s="104"/>
      <c r="S51" s="89"/>
      <c r="T51" s="89"/>
      <c r="U51" s="89"/>
      <c r="V51" s="89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</row>
    <row r="52" spans="1:61" x14ac:dyDescent="0.2">
      <c r="A52" s="49" t="s">
        <v>76</v>
      </c>
      <c r="B52" s="2" t="s">
        <v>76</v>
      </c>
      <c r="C52" s="44" t="e">
        <f t="array" ref="C52">#N/A</f>
        <v>#N/A</v>
      </c>
      <c r="D52" s="44" t="e">
        <f t="array" ref="D52">#N/A</f>
        <v>#N/A</v>
      </c>
      <c r="E52" s="44" t="e">
        <f t="array" ref="E52">#N/A</f>
        <v>#N/A</v>
      </c>
      <c r="F52" s="33" t="e">
        <f>SUM(C52:E52)</f>
        <v>#N/A</v>
      </c>
      <c r="G52" s="45" t="e">
        <f t="array" ref="G52">#N/A</f>
        <v>#N/A</v>
      </c>
      <c r="H52" s="45" t="e">
        <f t="array" ref="H52">#N/A</f>
        <v>#N/A</v>
      </c>
      <c r="I52" s="45" t="e">
        <f t="array" ref="I52">#N/A</f>
        <v>#N/A</v>
      </c>
      <c r="J52" s="45" t="e">
        <f t="array" ref="J52">#N/A</f>
        <v>#N/A</v>
      </c>
      <c r="K52" s="45" t="e">
        <f t="array" ref="K52">#N/A</f>
        <v>#N/A</v>
      </c>
      <c r="L52" s="45" t="e">
        <f t="array" ref="L52">#N/A</f>
        <v>#N/A</v>
      </c>
      <c r="M52" s="45" t="e">
        <f t="array" ref="M52">#N/A</f>
        <v>#N/A</v>
      </c>
      <c r="N52" s="33" t="e">
        <f>SUM(G52:M52)</f>
        <v>#N/A</v>
      </c>
      <c r="O52" s="33" t="e">
        <f t="array" ref="O52">#N/A</f>
        <v>#N/A</v>
      </c>
      <c r="P52" s="33" t="e">
        <f t="array" ref="P52">#N/A</f>
        <v>#N/A</v>
      </c>
      <c r="Q52" s="104" t="e">
        <f>#N/A</f>
        <v>#N/A</v>
      </c>
      <c r="S52" s="89"/>
      <c r="T52" s="89"/>
      <c r="U52" s="89"/>
      <c r="V52" s="340" t="e">
        <f>SUM(F52,N52,O52,P52)-Q52</f>
        <v>#N/A</v>
      </c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</row>
    <row r="53" spans="1:61" x14ac:dyDescent="0.2">
      <c r="A53" s="43"/>
      <c r="C53" s="44"/>
      <c r="D53" s="44"/>
      <c r="E53" s="44"/>
      <c r="F53" s="33"/>
      <c r="G53" s="45"/>
      <c r="H53" s="45"/>
      <c r="I53" s="45"/>
      <c r="J53" s="45"/>
      <c r="K53" s="45"/>
      <c r="L53" s="45"/>
      <c r="M53" s="45"/>
      <c r="N53" s="33"/>
      <c r="O53" s="33"/>
      <c r="P53" s="33"/>
      <c r="Q53" s="104"/>
      <c r="S53" s="89"/>
      <c r="T53" s="89"/>
      <c r="U53" s="89"/>
      <c r="V53" s="89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</row>
    <row r="54" spans="1:61" x14ac:dyDescent="0.2">
      <c r="A54" s="49" t="s">
        <v>78</v>
      </c>
      <c r="B54" s="2" t="s">
        <v>78</v>
      </c>
      <c r="C54" s="44" t="e">
        <f t="array" ref="C54">#N/A</f>
        <v>#N/A</v>
      </c>
      <c r="D54" s="44" t="e">
        <f t="array" ref="D54">#N/A</f>
        <v>#N/A</v>
      </c>
      <c r="E54" s="44" t="e">
        <f t="array" ref="E54">#N/A</f>
        <v>#N/A</v>
      </c>
      <c r="F54" s="33" t="e">
        <f>SUM(C54:E54)</f>
        <v>#N/A</v>
      </c>
      <c r="G54" s="45" t="e">
        <f t="array" ref="G54">#N/A</f>
        <v>#N/A</v>
      </c>
      <c r="H54" s="45" t="e">
        <f t="array" ref="H54">#N/A</f>
        <v>#N/A</v>
      </c>
      <c r="I54" s="45" t="e">
        <f t="array" ref="I54">#N/A</f>
        <v>#N/A</v>
      </c>
      <c r="J54" s="45" t="e">
        <f t="array" ref="J54">#N/A</f>
        <v>#N/A</v>
      </c>
      <c r="K54" s="45" t="e">
        <f t="array" ref="K54">#N/A</f>
        <v>#N/A</v>
      </c>
      <c r="L54" s="45" t="e">
        <f t="array" ref="L54">#N/A</f>
        <v>#N/A</v>
      </c>
      <c r="M54" s="45" t="e">
        <f t="array" ref="M54">#N/A</f>
        <v>#N/A</v>
      </c>
      <c r="N54" s="33" t="e">
        <f>SUM(G54:M54)</f>
        <v>#N/A</v>
      </c>
      <c r="O54" s="33" t="e">
        <f t="array" ref="O54">#N/A</f>
        <v>#N/A</v>
      </c>
      <c r="P54" s="33" t="e">
        <f t="array" ref="P54">#N/A</f>
        <v>#N/A</v>
      </c>
      <c r="Q54" s="104" t="e">
        <f>#N/A</f>
        <v>#N/A</v>
      </c>
      <c r="S54" s="89"/>
      <c r="T54" s="89"/>
      <c r="U54" s="89"/>
      <c r="V54" s="340" t="e">
        <f>SUM(F54,N54,O54,P54)-Q54</f>
        <v>#N/A</v>
      </c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</row>
    <row r="55" spans="1:61" x14ac:dyDescent="0.2">
      <c r="A55" s="49" t="s">
        <v>80</v>
      </c>
      <c r="B55" s="2" t="s">
        <v>80</v>
      </c>
      <c r="C55" s="44" t="e">
        <f t="array" ref="C55">#N/A</f>
        <v>#N/A</v>
      </c>
      <c r="D55" s="44" t="e">
        <f t="array" ref="D55">#N/A</f>
        <v>#N/A</v>
      </c>
      <c r="E55" s="44" t="e">
        <f t="array" ref="E55">#N/A</f>
        <v>#N/A</v>
      </c>
      <c r="F55" s="33" t="e">
        <f>SUM(C55:E55)</f>
        <v>#N/A</v>
      </c>
      <c r="G55" s="45" t="e">
        <f t="array" ref="G55">#N/A</f>
        <v>#N/A</v>
      </c>
      <c r="H55" s="45" t="e">
        <f t="array" ref="H55">#N/A</f>
        <v>#N/A</v>
      </c>
      <c r="I55" s="45" t="e">
        <f t="array" ref="I55">#N/A</f>
        <v>#N/A</v>
      </c>
      <c r="J55" s="45" t="e">
        <f t="array" ref="J55">#N/A</f>
        <v>#N/A</v>
      </c>
      <c r="K55" s="45" t="e">
        <f t="array" ref="K55">#N/A</f>
        <v>#N/A</v>
      </c>
      <c r="L55" s="45" t="e">
        <f t="array" ref="L55">#N/A</f>
        <v>#N/A</v>
      </c>
      <c r="M55" s="45" t="e">
        <f t="array" ref="M55">#N/A</f>
        <v>#N/A</v>
      </c>
      <c r="N55" s="33" t="e">
        <f>SUM(G55:M55)</f>
        <v>#N/A</v>
      </c>
      <c r="O55" s="33" t="e">
        <f t="array" ref="O55">#N/A</f>
        <v>#N/A</v>
      </c>
      <c r="P55" s="33" t="e">
        <f t="array" ref="P55">#N/A</f>
        <v>#N/A</v>
      </c>
      <c r="Q55" s="104" t="e">
        <f>#N/A</f>
        <v>#N/A</v>
      </c>
      <c r="S55" s="89"/>
      <c r="T55" s="89"/>
      <c r="U55" s="89"/>
      <c r="V55" s="340" t="e">
        <f>SUM(F55,N55,O55,P55)-Q55</f>
        <v>#N/A</v>
      </c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</row>
    <row r="56" spans="1:61" s="29" customFormat="1" hidden="1" x14ac:dyDescent="0.2">
      <c r="A56" s="30" t="s">
        <v>81</v>
      </c>
      <c r="B56" s="53"/>
      <c r="C56" s="54" t="e">
        <f t="shared" ref="C56:Q56" si="8">SUM(C38,C48,C44,C50,C52,C40,C55,C54)</f>
        <v>#N/A</v>
      </c>
      <c r="D56" s="54" t="e">
        <f t="shared" si="8"/>
        <v>#N/A</v>
      </c>
      <c r="E56" s="54" t="e">
        <f t="shared" si="8"/>
        <v>#N/A</v>
      </c>
      <c r="F56" s="71" t="e">
        <f t="shared" si="8"/>
        <v>#N/A</v>
      </c>
      <c r="G56" s="59" t="e">
        <f t="shared" si="8"/>
        <v>#N/A</v>
      </c>
      <c r="H56" s="59" t="e">
        <f t="shared" si="8"/>
        <v>#N/A</v>
      </c>
      <c r="I56" s="59" t="e">
        <f t="shared" si="8"/>
        <v>#N/A</v>
      </c>
      <c r="J56" s="59" t="e">
        <f t="shared" si="8"/>
        <v>#N/A</v>
      </c>
      <c r="K56" s="59" t="e">
        <f t="shared" si="8"/>
        <v>#N/A</v>
      </c>
      <c r="L56" s="59" t="e">
        <f t="shared" si="8"/>
        <v>#N/A</v>
      </c>
      <c r="M56" s="59" t="e">
        <f t="shared" si="8"/>
        <v>#N/A</v>
      </c>
      <c r="N56" s="71" t="e">
        <f t="shared" si="8"/>
        <v>#N/A</v>
      </c>
      <c r="O56" s="71" t="e">
        <f t="shared" si="8"/>
        <v>#N/A</v>
      </c>
      <c r="P56" s="71" t="e">
        <f t="shared" si="8"/>
        <v>#N/A</v>
      </c>
      <c r="Q56" s="227" t="e">
        <f t="shared" si="8"/>
        <v>#N/A</v>
      </c>
      <c r="R56" s="2"/>
      <c r="S56" s="89"/>
      <c r="T56" s="89"/>
      <c r="U56" s="89"/>
      <c r="V56" s="340" t="e">
        <f>SUM(F56:N56)-Q56</f>
        <v>#N/A</v>
      </c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</row>
    <row r="57" spans="1:61" s="15" customFormat="1" hidden="1" x14ac:dyDescent="0.2">
      <c r="A57" s="57"/>
      <c r="B57" s="58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232"/>
      <c r="S57" s="238"/>
      <c r="T57" s="238"/>
      <c r="U57" s="238"/>
      <c r="V57" s="344"/>
    </row>
    <row r="58" spans="1:61" x14ac:dyDescent="0.2">
      <c r="A58" s="43"/>
      <c r="C58" s="44"/>
      <c r="D58" s="44"/>
      <c r="E58" s="44"/>
      <c r="F58" s="33"/>
      <c r="G58" s="45"/>
      <c r="H58" s="45"/>
      <c r="I58" s="45"/>
      <c r="J58" s="45"/>
      <c r="K58" s="45"/>
      <c r="L58" s="45"/>
      <c r="M58" s="45"/>
      <c r="N58" s="33"/>
      <c r="O58" s="33"/>
      <c r="P58" s="33"/>
      <c r="Q58" s="104"/>
      <c r="S58" s="89"/>
      <c r="T58" s="89"/>
      <c r="U58" s="89"/>
      <c r="V58" s="89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</row>
    <row r="59" spans="1:61" s="15" customFormat="1" ht="11.25" hidden="1" customHeight="1" x14ac:dyDescent="0.2">
      <c r="A59" s="75" t="s">
        <v>153</v>
      </c>
      <c r="B59" s="15" t="s">
        <v>83</v>
      </c>
      <c r="C59" s="45" t="e">
        <f t="array" ref="C59">#N/A</f>
        <v>#N/A</v>
      </c>
      <c r="D59" s="45" t="e">
        <f t="array" ref="D59">#N/A</f>
        <v>#N/A</v>
      </c>
      <c r="E59" s="45" t="e">
        <f t="array" ref="E59">#N/A</f>
        <v>#N/A</v>
      </c>
      <c r="F59" s="33" t="e">
        <f>SUM(C59:E59)</f>
        <v>#N/A</v>
      </c>
      <c r="G59" s="45" t="e">
        <f t="array" ref="G59">#N/A</f>
        <v>#N/A</v>
      </c>
      <c r="H59" s="45" t="e">
        <f t="array" ref="H59">#N/A</f>
        <v>#N/A</v>
      </c>
      <c r="I59" s="45" t="e">
        <f t="array" ref="I59">#N/A</f>
        <v>#N/A</v>
      </c>
      <c r="J59" s="45" t="e">
        <f t="array" ref="J59">#N/A</f>
        <v>#N/A</v>
      </c>
      <c r="K59" s="45" t="e">
        <f t="array" ref="K59">#N/A</f>
        <v>#N/A</v>
      </c>
      <c r="L59" s="45" t="e">
        <f t="array" ref="L59">#N/A</f>
        <v>#N/A</v>
      </c>
      <c r="M59" s="45" t="e">
        <f t="array" ref="M59">#N/A</f>
        <v>#N/A</v>
      </c>
      <c r="N59" s="33" t="e">
        <f>SUM(G59:M59)</f>
        <v>#N/A</v>
      </c>
      <c r="O59" s="33" t="e">
        <f t="array" ref="O59">#N/A</f>
        <v>#N/A</v>
      </c>
      <c r="P59" s="33" t="e">
        <f t="array" ref="P59">#N/A</f>
        <v>#N/A</v>
      </c>
      <c r="Q59" s="104" t="e">
        <f>#N/A</f>
        <v>#N/A</v>
      </c>
      <c r="R59" s="2"/>
      <c r="S59" s="89"/>
      <c r="T59" s="89"/>
      <c r="U59" s="89"/>
      <c r="V59" s="340" t="e">
        <f>SUM(F59,N59,O59,P59)-Q59</f>
        <v>#N/A</v>
      </c>
    </row>
    <row r="60" spans="1:61" ht="11.25" hidden="1" customHeight="1" x14ac:dyDescent="0.2">
      <c r="A60" s="63" t="s">
        <v>154</v>
      </c>
      <c r="B60" s="64" t="s">
        <v>85</v>
      </c>
      <c r="C60" s="65" t="e">
        <f t="array" ref="C60">#N/A</f>
        <v>#N/A</v>
      </c>
      <c r="D60" s="65" t="e">
        <f t="array" ref="D60">#N/A</f>
        <v>#N/A</v>
      </c>
      <c r="E60" s="65" t="e">
        <f t="array" ref="E60">#N/A</f>
        <v>#N/A</v>
      </c>
      <c r="F60" s="33" t="e">
        <f>SUM(C60:E60)</f>
        <v>#N/A</v>
      </c>
      <c r="G60" s="45" t="e">
        <f t="array" ref="G60">#N/A</f>
        <v>#N/A</v>
      </c>
      <c r="H60" s="45" t="e">
        <f t="array" ref="H60">#N/A</f>
        <v>#N/A</v>
      </c>
      <c r="I60" s="45" t="e">
        <f t="array" ref="I60">#N/A</f>
        <v>#N/A</v>
      </c>
      <c r="J60" s="45" t="e">
        <f t="array" ref="J60">#N/A</f>
        <v>#N/A</v>
      </c>
      <c r="K60" s="45" t="e">
        <f t="array" ref="K60">#N/A</f>
        <v>#N/A</v>
      </c>
      <c r="L60" s="45" t="e">
        <f t="array" ref="L60">#N/A</f>
        <v>#N/A</v>
      </c>
      <c r="M60" s="45" t="e">
        <f t="array" ref="M60">#N/A</f>
        <v>#N/A</v>
      </c>
      <c r="N60" s="33" t="e">
        <f>SUM(G60:M60)</f>
        <v>#N/A</v>
      </c>
      <c r="O60" s="33" t="e">
        <f t="array" ref="O60">#N/A</f>
        <v>#N/A</v>
      </c>
      <c r="P60" s="33" t="e">
        <f t="array" ref="P60">#N/A</f>
        <v>#N/A</v>
      </c>
      <c r="Q60" s="104" t="e">
        <f>#N/A</f>
        <v>#N/A</v>
      </c>
      <c r="S60" s="89"/>
      <c r="T60" s="89"/>
      <c r="U60" s="89"/>
      <c r="V60" s="340" t="e">
        <f>SUM(F60,N60,O60,P60)-Q60</f>
        <v>#N/A</v>
      </c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</row>
    <row r="61" spans="1:61" s="53" customFormat="1" ht="11.25" customHeight="1" x14ac:dyDescent="0.2">
      <c r="A61" s="57" t="s">
        <v>155</v>
      </c>
      <c r="B61" s="58"/>
      <c r="C61" s="45" t="e">
        <f>SUM(C59:C60)</f>
        <v>#N/A</v>
      </c>
      <c r="D61" s="45" t="e">
        <f>SUM(D59:D60)</f>
        <v>#N/A</v>
      </c>
      <c r="E61" s="45" t="e">
        <f>SUM(E59:E60)</f>
        <v>#N/A</v>
      </c>
      <c r="F61" s="33" t="e">
        <f>SUM(C61:E61)</f>
        <v>#N/A</v>
      </c>
      <c r="G61" s="45" t="e">
        <f t="shared" ref="G61:Q61" si="9">SUM(G59:G60)</f>
        <v>#N/A</v>
      </c>
      <c r="H61" s="45" t="e">
        <f t="shared" si="9"/>
        <v>#N/A</v>
      </c>
      <c r="I61" s="45" t="e">
        <f t="shared" si="9"/>
        <v>#N/A</v>
      </c>
      <c r="J61" s="45" t="e">
        <f t="shared" si="9"/>
        <v>#N/A</v>
      </c>
      <c r="K61" s="45" t="e">
        <f t="shared" si="9"/>
        <v>#N/A</v>
      </c>
      <c r="L61" s="45" t="e">
        <f t="shared" si="9"/>
        <v>#N/A</v>
      </c>
      <c r="M61" s="45" t="e">
        <f t="shared" si="9"/>
        <v>#N/A</v>
      </c>
      <c r="N61" s="33" t="e">
        <f t="shared" si="9"/>
        <v>#N/A</v>
      </c>
      <c r="O61" s="33" t="e">
        <f t="shared" si="9"/>
        <v>#N/A</v>
      </c>
      <c r="P61" s="33" t="e">
        <f t="shared" si="9"/>
        <v>#N/A</v>
      </c>
      <c r="Q61" s="247" t="e">
        <f t="shared" si="9"/>
        <v>#N/A</v>
      </c>
      <c r="R61" s="2"/>
      <c r="S61" s="89"/>
      <c r="T61" s="89"/>
      <c r="U61" s="89"/>
      <c r="V61" s="340" t="e">
        <f>SUM(F61,N61,O61,P61)-Q61</f>
        <v>#N/A</v>
      </c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</row>
    <row r="62" spans="1:61" ht="12" hidden="1" customHeight="1" x14ac:dyDescent="0.2">
      <c r="A62" s="43"/>
      <c r="C62" s="44"/>
      <c r="D62" s="44"/>
      <c r="E62" s="44"/>
      <c r="F62" s="33"/>
      <c r="G62" s="45"/>
      <c r="H62" s="45"/>
      <c r="I62" s="45"/>
      <c r="J62" s="45"/>
      <c r="K62" s="45"/>
      <c r="L62" s="45"/>
      <c r="M62" s="45"/>
      <c r="N62" s="33"/>
      <c r="O62" s="33"/>
      <c r="P62" s="33"/>
      <c r="Q62" s="104"/>
      <c r="S62" s="89"/>
      <c r="T62" s="89"/>
      <c r="U62" s="89"/>
      <c r="V62" s="340"/>
      <c r="W62" s="34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</row>
    <row r="63" spans="1:61" hidden="1" x14ac:dyDescent="0.2">
      <c r="A63" s="43" t="s">
        <v>86</v>
      </c>
      <c r="B63" s="2" t="s">
        <v>86</v>
      </c>
      <c r="C63" s="44" t="e">
        <f t="array" ref="C63">#N/A</f>
        <v>#N/A</v>
      </c>
      <c r="D63" s="44" t="e">
        <f t="array" ref="D63">#N/A</f>
        <v>#N/A</v>
      </c>
      <c r="E63" s="44" t="e">
        <f t="array" ref="E63">#N/A</f>
        <v>#N/A</v>
      </c>
      <c r="F63" s="33" t="e">
        <f>SUM(C63:E63)</f>
        <v>#N/A</v>
      </c>
      <c r="G63" s="45" t="e">
        <f t="array" ref="G63">#N/A</f>
        <v>#N/A</v>
      </c>
      <c r="H63" s="45" t="e">
        <f t="array" ref="H63">#N/A</f>
        <v>#N/A</v>
      </c>
      <c r="I63" s="45" t="e">
        <f t="array" ref="I63">#N/A</f>
        <v>#N/A</v>
      </c>
      <c r="J63" s="45" t="e">
        <f t="array" ref="J63">#N/A</f>
        <v>#N/A</v>
      </c>
      <c r="K63" s="45" t="e">
        <f t="array" ref="K63">#N/A</f>
        <v>#N/A</v>
      </c>
      <c r="L63" s="45" t="e">
        <f t="array" ref="L63">#N/A</f>
        <v>#N/A</v>
      </c>
      <c r="M63" s="45" t="e">
        <f t="array" ref="M63">#N/A</f>
        <v>#N/A</v>
      </c>
      <c r="N63" s="33" t="e">
        <f>SUM(G63:M63)</f>
        <v>#N/A</v>
      </c>
      <c r="O63" s="33" t="e">
        <f t="array" ref="O63">#N/A</f>
        <v>#N/A</v>
      </c>
      <c r="P63" s="33" t="e">
        <f t="array" ref="P63">#N/A</f>
        <v>#N/A</v>
      </c>
      <c r="Q63" s="104" t="e">
        <f t="array" ref="Q63">#N/A</f>
        <v>#N/A</v>
      </c>
      <c r="S63" s="89"/>
      <c r="T63" s="89"/>
      <c r="U63" s="89"/>
      <c r="V63" s="344" t="e">
        <f>SUM(F63:N63)-Q63</f>
        <v>#N/A</v>
      </c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</row>
    <row r="64" spans="1:61" hidden="1" x14ac:dyDescent="0.2">
      <c r="A64" s="63" t="s">
        <v>156</v>
      </c>
      <c r="B64" s="64" t="s">
        <v>88</v>
      </c>
      <c r="C64" s="65" t="e">
        <f t="array" ref="C64">#N/A</f>
        <v>#N/A</v>
      </c>
      <c r="D64" s="65" t="e">
        <f t="array" ref="D64">#N/A</f>
        <v>#N/A</v>
      </c>
      <c r="E64" s="65" t="e">
        <f t="array" ref="E64">#N/A</f>
        <v>#N/A</v>
      </c>
      <c r="F64" s="66" t="e">
        <f>SUM(C64:E64)</f>
        <v>#N/A</v>
      </c>
      <c r="G64" s="67" t="e">
        <f t="array" ref="G64">#N/A</f>
        <v>#N/A</v>
      </c>
      <c r="H64" s="67" t="e">
        <f t="array" ref="H64">#N/A</f>
        <v>#N/A</v>
      </c>
      <c r="I64" s="67" t="e">
        <f t="array" ref="I64">#N/A</f>
        <v>#N/A</v>
      </c>
      <c r="J64" s="67" t="e">
        <f t="array" ref="J64">#N/A</f>
        <v>#N/A</v>
      </c>
      <c r="K64" s="67" t="e">
        <f t="array" ref="K64">#N/A</f>
        <v>#N/A</v>
      </c>
      <c r="L64" s="67" t="e">
        <f t="array" ref="L64">#N/A</f>
        <v>#N/A</v>
      </c>
      <c r="M64" s="67" t="e">
        <f t="array" ref="M64">#N/A</f>
        <v>#N/A</v>
      </c>
      <c r="N64" s="66" t="e">
        <f>SUM(G64:M64)</f>
        <v>#N/A</v>
      </c>
      <c r="O64" s="66" t="e">
        <f t="array" ref="O64">#N/A</f>
        <v>#N/A</v>
      </c>
      <c r="P64" s="66" t="e">
        <f t="array" ref="P64">#N/A</f>
        <v>#N/A</v>
      </c>
      <c r="Q64" s="241" t="e">
        <f t="array" ref="Q64">#N/A</f>
        <v>#N/A</v>
      </c>
      <c r="S64" s="89"/>
      <c r="T64" s="89"/>
      <c r="U64" s="89"/>
      <c r="V64" s="344" t="e">
        <f>SUM(F64:N64)-Q64</f>
        <v>#N/A</v>
      </c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</row>
    <row r="65" spans="1:61" x14ac:dyDescent="0.2">
      <c r="A65" s="49" t="s">
        <v>86</v>
      </c>
      <c r="C65" s="44" t="e">
        <f>SUM(C63:C64)</f>
        <v>#N/A</v>
      </c>
      <c r="D65" s="44" t="e">
        <f>SUM(D63:D64)</f>
        <v>#N/A</v>
      </c>
      <c r="E65" s="44" t="e">
        <f>SUM(E63:E64)</f>
        <v>#N/A</v>
      </c>
      <c r="F65" s="33" t="e">
        <f>SUM(C65:E65)</f>
        <v>#N/A</v>
      </c>
      <c r="G65" s="45" t="e">
        <f t="shared" ref="G65:Q65" si="10">SUM(G63:G64)</f>
        <v>#N/A</v>
      </c>
      <c r="H65" s="45" t="e">
        <f t="shared" si="10"/>
        <v>#N/A</v>
      </c>
      <c r="I65" s="45" t="e">
        <f t="shared" si="10"/>
        <v>#N/A</v>
      </c>
      <c r="J65" s="45" t="e">
        <f t="shared" si="10"/>
        <v>#N/A</v>
      </c>
      <c r="K65" s="45" t="e">
        <f t="shared" si="10"/>
        <v>#N/A</v>
      </c>
      <c r="L65" s="45" t="e">
        <f t="shared" si="10"/>
        <v>#N/A</v>
      </c>
      <c r="M65" s="45" t="e">
        <f t="shared" si="10"/>
        <v>#N/A</v>
      </c>
      <c r="N65" s="33" t="e">
        <f t="shared" si="10"/>
        <v>#N/A</v>
      </c>
      <c r="O65" s="33" t="e">
        <f t="shared" si="10"/>
        <v>#N/A</v>
      </c>
      <c r="P65" s="33" t="e">
        <f t="shared" si="10"/>
        <v>#N/A</v>
      </c>
      <c r="Q65" s="104" t="e">
        <f t="shared" si="10"/>
        <v>#N/A</v>
      </c>
      <c r="S65" s="89"/>
      <c r="T65" s="89"/>
      <c r="U65" s="89"/>
      <c r="V65" s="340" t="e">
        <f>SUM(F65,N65,O65,P65)-Q65</f>
        <v>#N/A</v>
      </c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</row>
    <row r="66" spans="1:61" ht="12" hidden="1" customHeight="1" x14ac:dyDescent="0.2">
      <c r="A66" s="43"/>
      <c r="C66" s="44"/>
      <c r="D66" s="44"/>
      <c r="E66" s="44"/>
      <c r="F66" s="33"/>
      <c r="G66" s="45"/>
      <c r="H66" s="45"/>
      <c r="I66" s="45"/>
      <c r="J66" s="45"/>
      <c r="K66" s="45"/>
      <c r="L66" s="45"/>
      <c r="M66" s="45"/>
      <c r="N66" s="33"/>
      <c r="O66" s="33"/>
      <c r="P66" s="33"/>
      <c r="Q66" s="104"/>
      <c r="S66" s="89"/>
      <c r="T66" s="89"/>
      <c r="U66" s="89"/>
      <c r="V66" s="340"/>
      <c r="W66" s="34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</row>
    <row r="67" spans="1:61" hidden="1" x14ac:dyDescent="0.2">
      <c r="A67" s="43" t="s">
        <v>89</v>
      </c>
      <c r="B67" s="2" t="s">
        <v>89</v>
      </c>
      <c r="C67" s="44" t="e">
        <f t="array" ref="C67">#N/A</f>
        <v>#N/A</v>
      </c>
      <c r="D67" s="44" t="e">
        <f t="array" ref="D67">#N/A</f>
        <v>#N/A</v>
      </c>
      <c r="E67" s="44" t="e">
        <f t="array" ref="E67">#N/A</f>
        <v>#N/A</v>
      </c>
      <c r="F67" s="33" t="e">
        <f>SUM(C67:E67)</f>
        <v>#N/A</v>
      </c>
      <c r="G67" s="45" t="e">
        <f t="array" ref="G67">#N/A</f>
        <v>#N/A</v>
      </c>
      <c r="H67" s="45" t="e">
        <f t="array" ref="H67">#N/A</f>
        <v>#N/A</v>
      </c>
      <c r="I67" s="45" t="e">
        <f t="array" ref="I67">#N/A</f>
        <v>#N/A</v>
      </c>
      <c r="J67" s="45" t="e">
        <f t="array" ref="J67">#N/A</f>
        <v>#N/A</v>
      </c>
      <c r="K67" s="45" t="e">
        <f t="array" ref="K67">#N/A</f>
        <v>#N/A</v>
      </c>
      <c r="L67" s="45" t="e">
        <f t="array" ref="L67">#N/A</f>
        <v>#N/A</v>
      </c>
      <c r="M67" s="45" t="e">
        <f t="array" ref="M67">#N/A</f>
        <v>#N/A</v>
      </c>
      <c r="N67" s="33" t="e">
        <f>SUM(G67:M67)</f>
        <v>#N/A</v>
      </c>
      <c r="O67" s="33" t="e">
        <f t="array" ref="O67">#N/A</f>
        <v>#N/A</v>
      </c>
      <c r="P67" s="33" t="e">
        <f t="array" ref="P67">#N/A</f>
        <v>#N/A</v>
      </c>
      <c r="Q67" s="104" t="e">
        <f t="array" ref="Q67">#N/A</f>
        <v>#N/A</v>
      </c>
      <c r="S67" s="89"/>
      <c r="T67" s="89"/>
      <c r="U67" s="89"/>
      <c r="V67" s="344" t="e">
        <f>SUM(F67:N67)-Q67</f>
        <v>#N/A</v>
      </c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</row>
    <row r="68" spans="1:61" hidden="1" x14ac:dyDescent="0.2">
      <c r="A68" s="63" t="s">
        <v>157</v>
      </c>
      <c r="B68" s="64" t="s">
        <v>91</v>
      </c>
      <c r="C68" s="65" t="e">
        <f t="array" ref="C68">#N/A</f>
        <v>#N/A</v>
      </c>
      <c r="D68" s="65" t="e">
        <f t="array" ref="D68">#N/A</f>
        <v>#N/A</v>
      </c>
      <c r="E68" s="65" t="e">
        <f t="array" ref="E68">#N/A</f>
        <v>#N/A</v>
      </c>
      <c r="F68" s="66" t="e">
        <f>SUM(C68:E68)</f>
        <v>#N/A</v>
      </c>
      <c r="G68" s="67" t="e">
        <f t="array" ref="G68">#N/A</f>
        <v>#N/A</v>
      </c>
      <c r="H68" s="67" t="e">
        <f t="array" ref="H68">#N/A</f>
        <v>#N/A</v>
      </c>
      <c r="I68" s="67" t="e">
        <f t="array" ref="I68">#N/A</f>
        <v>#N/A</v>
      </c>
      <c r="J68" s="67" t="e">
        <f t="array" ref="J68">#N/A</f>
        <v>#N/A</v>
      </c>
      <c r="K68" s="67" t="e">
        <f t="array" ref="K68">#N/A</f>
        <v>#N/A</v>
      </c>
      <c r="L68" s="67" t="e">
        <f t="array" ref="L68">#N/A</f>
        <v>#N/A</v>
      </c>
      <c r="M68" s="67" t="e">
        <f t="array" ref="M68">#N/A</f>
        <v>#N/A</v>
      </c>
      <c r="N68" s="66" t="e">
        <f>SUM(G68:M68)</f>
        <v>#N/A</v>
      </c>
      <c r="O68" s="66" t="e">
        <f t="array" ref="O68">#N/A</f>
        <v>#N/A</v>
      </c>
      <c r="P68" s="66" t="e">
        <f t="array" ref="P68">#N/A</f>
        <v>#N/A</v>
      </c>
      <c r="Q68" s="241" t="e">
        <f t="array" ref="Q68">#N/A</f>
        <v>#N/A</v>
      </c>
      <c r="S68" s="89"/>
      <c r="T68" s="89"/>
      <c r="U68" s="89"/>
      <c r="V68" s="344" t="e">
        <f>SUM(F68:N68)-Q68</f>
        <v>#N/A</v>
      </c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</row>
    <row r="69" spans="1:61" ht="10.8" thickBot="1" x14ac:dyDescent="0.25">
      <c r="A69" s="49" t="s">
        <v>177</v>
      </c>
      <c r="C69" s="44" t="e">
        <f>SUM(C67:C68)</f>
        <v>#N/A</v>
      </c>
      <c r="D69" s="44" t="e">
        <f>SUM(D67:D68)</f>
        <v>#N/A</v>
      </c>
      <c r="E69" s="44" t="e">
        <f>SUM(E67:E68)</f>
        <v>#N/A</v>
      </c>
      <c r="F69" s="33" t="e">
        <f>SUM(C69:E69)</f>
        <v>#N/A</v>
      </c>
      <c r="G69" s="45" t="e">
        <f t="shared" ref="G69:Q69" si="11">SUM(G67:G68)</f>
        <v>#N/A</v>
      </c>
      <c r="H69" s="45" t="e">
        <f t="shared" si="11"/>
        <v>#N/A</v>
      </c>
      <c r="I69" s="45" t="e">
        <f t="shared" si="11"/>
        <v>#N/A</v>
      </c>
      <c r="J69" s="45" t="e">
        <f t="shared" si="11"/>
        <v>#N/A</v>
      </c>
      <c r="K69" s="45" t="e">
        <f t="shared" si="11"/>
        <v>#N/A</v>
      </c>
      <c r="L69" s="45" t="e">
        <f t="shared" si="11"/>
        <v>#N/A</v>
      </c>
      <c r="M69" s="45" t="e">
        <f t="shared" si="11"/>
        <v>#N/A</v>
      </c>
      <c r="N69" s="33" t="e">
        <f t="shared" si="11"/>
        <v>#N/A</v>
      </c>
      <c r="O69" s="33" t="e">
        <f t="shared" si="11"/>
        <v>#N/A</v>
      </c>
      <c r="P69" s="33" t="e">
        <f t="shared" si="11"/>
        <v>#N/A</v>
      </c>
      <c r="Q69" s="104" t="e">
        <f t="shared" si="11"/>
        <v>#N/A</v>
      </c>
      <c r="S69" s="89"/>
      <c r="T69" s="89"/>
      <c r="U69" s="89"/>
      <c r="V69" s="340" t="e">
        <f>('[3]E. VaR &amp; Off-Peak Pos By Trader'!$AB$8-R69)+('[3]E. VaR &amp; Peak Pos By Trader'!$AC$8-(Q69+Q112))</f>
        <v>#N/A</v>
      </c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</row>
    <row r="70" spans="1:61" ht="13.5" customHeight="1" thickBot="1" x14ac:dyDescent="0.25">
      <c r="A70" s="255" t="s">
        <v>95</v>
      </c>
      <c r="B70" s="333"/>
      <c r="C70" s="85" t="e">
        <f t="shared" ref="C70:Q70" si="12">SUM(C33,C56,C61,C65,C69)</f>
        <v>#N/A</v>
      </c>
      <c r="D70" s="85" t="e">
        <f t="shared" si="12"/>
        <v>#N/A</v>
      </c>
      <c r="E70" s="85" t="e">
        <f t="shared" si="12"/>
        <v>#N/A</v>
      </c>
      <c r="F70" s="85" t="e">
        <f t="shared" si="12"/>
        <v>#N/A</v>
      </c>
      <c r="G70" s="85" t="e">
        <f t="shared" si="12"/>
        <v>#N/A</v>
      </c>
      <c r="H70" s="85" t="e">
        <f t="shared" si="12"/>
        <v>#N/A</v>
      </c>
      <c r="I70" s="85" t="e">
        <f t="shared" si="12"/>
        <v>#N/A</v>
      </c>
      <c r="J70" s="85" t="e">
        <f t="shared" si="12"/>
        <v>#N/A</v>
      </c>
      <c r="K70" s="85" t="e">
        <f t="shared" si="12"/>
        <v>#N/A</v>
      </c>
      <c r="L70" s="85" t="e">
        <f t="shared" si="12"/>
        <v>#N/A</v>
      </c>
      <c r="M70" s="85" t="e">
        <f t="shared" si="12"/>
        <v>#N/A</v>
      </c>
      <c r="N70" s="85" t="e">
        <f t="shared" si="12"/>
        <v>#N/A</v>
      </c>
      <c r="O70" s="85" t="e">
        <f t="shared" si="12"/>
        <v>#N/A</v>
      </c>
      <c r="P70" s="85" t="e">
        <f t="shared" si="12"/>
        <v>#N/A</v>
      </c>
      <c r="Q70" s="346" t="e">
        <f t="shared" si="12"/>
        <v>#N/A</v>
      </c>
      <c r="S70" s="89"/>
      <c r="T70" s="89"/>
      <c r="U70" s="45"/>
      <c r="V70" s="340" t="e">
        <f>SUM(F70,N70,O70,P70)-Q70</f>
        <v>#N/A</v>
      </c>
      <c r="W70" s="347" t="e">
        <f>Q70-'East Power Position'!R69</f>
        <v>#N/A</v>
      </c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</row>
    <row r="71" spans="1:61" s="348" customFormat="1" ht="13.5" customHeight="1" x14ac:dyDescent="0.2">
      <c r="A71" s="12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72"/>
      <c r="V71" s="89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</row>
    <row r="72" spans="1:61" s="10" customFormat="1" hidden="1" x14ac:dyDescent="0.2">
      <c r="A72" s="349"/>
      <c r="B72" s="350"/>
      <c r="C72" s="351">
        <v>37135</v>
      </c>
      <c r="D72" s="351">
        <v>37135</v>
      </c>
      <c r="E72" s="351">
        <v>37135</v>
      </c>
      <c r="F72" s="351" t="s">
        <v>11</v>
      </c>
      <c r="G72" s="351">
        <f t="shared" ref="G72:P72" si="13">G7</f>
        <v>37257</v>
      </c>
      <c r="H72" s="351">
        <f t="shared" si="13"/>
        <v>37316</v>
      </c>
      <c r="I72" s="351">
        <f t="shared" si="13"/>
        <v>37377</v>
      </c>
      <c r="J72" s="351">
        <f t="shared" si="13"/>
        <v>37408</v>
      </c>
      <c r="K72" s="351">
        <f t="shared" si="13"/>
        <v>37438</v>
      </c>
      <c r="L72" s="351">
        <f t="shared" si="13"/>
        <v>37500</v>
      </c>
      <c r="M72" s="351">
        <f t="shared" si="13"/>
        <v>37530</v>
      </c>
      <c r="N72" s="351" t="str">
        <f t="shared" si="13"/>
        <v xml:space="preserve"> </v>
      </c>
      <c r="O72" s="351">
        <f t="shared" si="13"/>
        <v>37622</v>
      </c>
      <c r="P72" s="352">
        <f t="shared" si="13"/>
        <v>37987</v>
      </c>
      <c r="Q72" s="124">
        <v>38353</v>
      </c>
      <c r="R72" s="124">
        <f>R87/10000</f>
        <v>0</v>
      </c>
      <c r="S72" s="353"/>
      <c r="T72" s="44"/>
      <c r="U72" s="2" t="s">
        <v>26</v>
      </c>
      <c r="V72" s="10">
        <f>S72-'[3]E. VaR &amp; Off-Peak Pos By Trader'!$Q$106</f>
        <v>0</v>
      </c>
      <c r="W72" s="125"/>
      <c r="X72" s="125"/>
      <c r="Y72" s="125"/>
      <c r="Z72" s="125"/>
      <c r="AA72" s="125"/>
      <c r="AB72" s="125"/>
      <c r="AC72" s="125"/>
      <c r="AD72" s="125"/>
      <c r="AE72" s="125"/>
      <c r="AF72" s="125"/>
      <c r="AG72" s="125"/>
      <c r="AH72" s="125"/>
      <c r="AI72" s="125"/>
      <c r="AJ72" s="125"/>
      <c r="AK72" s="125"/>
    </row>
    <row r="73" spans="1:61" x14ac:dyDescent="0.2">
      <c r="A73" s="70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354"/>
      <c r="U73" s="191"/>
    </row>
    <row r="74" spans="1:61" x14ac:dyDescent="0.2">
      <c r="A74" s="70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354"/>
      <c r="U74" s="355" t="e">
        <f>(SUM(R71:R72))+R92/10000-'[3]E. VaR &amp; Peak Pos By Trader'!$AD$141</f>
        <v>#N/A</v>
      </c>
    </row>
    <row r="75" spans="1:61" x14ac:dyDescent="0.2">
      <c r="A75" s="70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354"/>
      <c r="U75" s="191"/>
    </row>
    <row r="76" spans="1:61" x14ac:dyDescent="0.2">
      <c r="A76" s="70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354"/>
      <c r="S76" s="2">
        <f>(SUM(P73:P74))+(P96)/10000-'[3]E. VaR &amp; Peak Pos By Trader'!$AD$163</f>
        <v>0</v>
      </c>
      <c r="U76" s="191"/>
    </row>
    <row r="77" spans="1:61" x14ac:dyDescent="0.2">
      <c r="A77" s="70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354"/>
      <c r="U77" s="191"/>
    </row>
    <row r="78" spans="1:61" x14ac:dyDescent="0.2">
      <c r="A78" s="70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354"/>
      <c r="U78" s="191"/>
    </row>
    <row r="79" spans="1:61" x14ac:dyDescent="0.2">
      <c r="A79" s="70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354"/>
      <c r="U79" s="191"/>
    </row>
    <row r="80" spans="1:61" x14ac:dyDescent="0.2">
      <c r="A80" s="70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354"/>
      <c r="U80" s="191"/>
    </row>
    <row r="81" spans="1:60" x14ac:dyDescent="0.2">
      <c r="A81" s="70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354"/>
      <c r="U81" s="191"/>
    </row>
    <row r="82" spans="1:60" x14ac:dyDescent="0.2">
      <c r="A82" s="70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354"/>
      <c r="U82" s="191"/>
    </row>
    <row r="83" spans="1:60" ht="10.8" thickBot="1" x14ac:dyDescent="0.25">
      <c r="A83" s="303"/>
      <c r="B83" s="108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356"/>
      <c r="S83" s="2">
        <f>(P83+P82)+(P105)/10000-'[3]E. VaR &amp; Peak Pos By Trader'!$AD$165</f>
        <v>0</v>
      </c>
      <c r="U83" s="191"/>
    </row>
    <row r="84" spans="1:60" x14ac:dyDescent="0.2">
      <c r="U84" s="191">
        <f>(R84)+(R108)/10000-'[3]E. VaR &amp; Peak Pos By Trader'!$AC$172</f>
        <v>0</v>
      </c>
    </row>
    <row r="85" spans="1:60" hidden="1" x14ac:dyDescent="0.2">
      <c r="U85" s="191"/>
    </row>
    <row r="86" spans="1:60" hidden="1" x14ac:dyDescent="0.2">
      <c r="U86" s="191"/>
    </row>
    <row r="87" spans="1:60" hidden="1" x14ac:dyDescent="0.2">
      <c r="U87" s="191"/>
    </row>
    <row r="88" spans="1:60" hidden="1" x14ac:dyDescent="0.2">
      <c r="U88" s="191"/>
    </row>
    <row r="89" spans="1:60" hidden="1" x14ac:dyDescent="0.2">
      <c r="A89" s="123" t="s">
        <v>178</v>
      </c>
      <c r="U89" s="191"/>
    </row>
    <row r="90" spans="1:60" ht="10.5" hidden="1" customHeight="1" x14ac:dyDescent="0.2">
      <c r="A90" s="357" t="s">
        <v>137</v>
      </c>
      <c r="B90" s="358"/>
      <c r="C90" s="359">
        <f>C8</f>
        <v>37165</v>
      </c>
      <c r="D90" s="359">
        <f>D8</f>
        <v>37196</v>
      </c>
      <c r="E90" s="359">
        <f>E8</f>
        <v>37226</v>
      </c>
      <c r="F90" s="359" t="str">
        <f>F8</f>
        <v>2001 Total</v>
      </c>
      <c r="G90" s="359">
        <f t="shared" ref="G90:Q90" si="14">G78</f>
        <v>0</v>
      </c>
      <c r="H90" s="359">
        <f t="shared" si="14"/>
        <v>0</v>
      </c>
      <c r="I90" s="359">
        <f t="shared" si="14"/>
        <v>0</v>
      </c>
      <c r="J90" s="359">
        <f t="shared" si="14"/>
        <v>0</v>
      </c>
      <c r="K90" s="359">
        <f t="shared" si="14"/>
        <v>0</v>
      </c>
      <c r="L90" s="359">
        <f t="shared" si="14"/>
        <v>0</v>
      </c>
      <c r="M90" s="359">
        <f t="shared" si="14"/>
        <v>0</v>
      </c>
      <c r="N90" s="359">
        <f t="shared" si="14"/>
        <v>0</v>
      </c>
      <c r="O90" s="359">
        <f t="shared" si="14"/>
        <v>0</v>
      </c>
      <c r="P90" s="359">
        <f t="shared" si="14"/>
        <v>0</v>
      </c>
      <c r="Q90" s="359">
        <f t="shared" si="14"/>
        <v>0</v>
      </c>
      <c r="R90" s="359" t="s">
        <v>161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60" ht="10.8" hidden="1" thickBot="1" x14ac:dyDescent="0.25">
      <c r="A91" s="360" t="s">
        <v>179</v>
      </c>
      <c r="B91" s="141" t="s">
        <v>126</v>
      </c>
      <c r="C91" s="156" t="e">
        <f t="array" ref="C91">#N/A</f>
        <v>#N/A</v>
      </c>
      <c r="D91" s="156" t="e">
        <f t="array" ref="D91">#N/A</f>
        <v>#N/A</v>
      </c>
      <c r="E91" s="156" t="e">
        <f t="array" ref="E91">#N/A</f>
        <v>#N/A</v>
      </c>
      <c r="F91" s="157" t="e">
        <f t="array" ref="F91">#N/A</f>
        <v>#N/A</v>
      </c>
      <c r="G91" s="156" t="e">
        <f t="array" ref="G91">#N/A</f>
        <v>#N/A</v>
      </c>
      <c r="H91" s="156" t="e">
        <f t="array" ref="H91">#N/A</f>
        <v>#N/A</v>
      </c>
      <c r="I91" s="156" t="e">
        <f t="array" ref="I91">#N/A</f>
        <v>#N/A</v>
      </c>
      <c r="J91" s="156" t="e">
        <f t="array" ref="J91">#N/A</f>
        <v>#N/A</v>
      </c>
      <c r="K91" s="156" t="e">
        <f t="array" ref="K91">#N/A</f>
        <v>#N/A</v>
      </c>
      <c r="L91" s="156" t="e">
        <f t="array" ref="L91">#N/A</f>
        <v>#N/A</v>
      </c>
      <c r="M91" s="156" t="e">
        <f t="array" ref="M91">#N/A</f>
        <v>#N/A</v>
      </c>
      <c r="N91" s="157" t="e">
        <f>SUM(G91:M91)</f>
        <v>#N/A</v>
      </c>
      <c r="O91" s="157" t="e">
        <f t="array" ref="O91">#N/A</f>
        <v>#N/A</v>
      </c>
      <c r="P91" s="157" t="e">
        <f t="array" ref="P91">#N/A</f>
        <v>#N/A</v>
      </c>
      <c r="Q91" s="157" t="e">
        <f t="array" ref="Q91">#N/A</f>
        <v>#N/A</v>
      </c>
      <c r="R91" s="184" t="e">
        <f>#N/A</f>
        <v>#N/A</v>
      </c>
      <c r="U91" s="105" t="e">
        <f>SUM(F91,N91,O91,P91,Q91)-R91</f>
        <v>#N/A</v>
      </c>
      <c r="V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</row>
    <row r="92" spans="1:60" ht="10.8" hidden="1" thickBot="1" x14ac:dyDescent="0.25">
      <c r="A92" s="361" t="s">
        <v>180</v>
      </c>
      <c r="B92" s="115"/>
      <c r="C92" s="118" t="e">
        <f t="shared" ref="C92:R92" si="15">SUM(C91:C91)</f>
        <v>#N/A</v>
      </c>
      <c r="D92" s="118" t="e">
        <f t="shared" si="15"/>
        <v>#N/A</v>
      </c>
      <c r="E92" s="118" t="e">
        <f t="shared" si="15"/>
        <v>#N/A</v>
      </c>
      <c r="F92" s="118" t="e">
        <f t="shared" si="15"/>
        <v>#N/A</v>
      </c>
      <c r="G92" s="118" t="e">
        <f t="shared" si="15"/>
        <v>#N/A</v>
      </c>
      <c r="H92" s="118" t="e">
        <f t="shared" si="15"/>
        <v>#N/A</v>
      </c>
      <c r="I92" s="118" t="e">
        <f t="shared" si="15"/>
        <v>#N/A</v>
      </c>
      <c r="J92" s="118" t="e">
        <f t="shared" si="15"/>
        <v>#N/A</v>
      </c>
      <c r="K92" s="118" t="e">
        <f t="shared" si="15"/>
        <v>#N/A</v>
      </c>
      <c r="L92" s="118" t="e">
        <f t="shared" si="15"/>
        <v>#N/A</v>
      </c>
      <c r="M92" s="118" t="e">
        <f t="shared" si="15"/>
        <v>#N/A</v>
      </c>
      <c r="N92" s="118" t="e">
        <f t="shared" si="15"/>
        <v>#N/A</v>
      </c>
      <c r="O92" s="118" t="e">
        <f t="shared" si="15"/>
        <v>#N/A</v>
      </c>
      <c r="P92" s="118" t="e">
        <f t="shared" si="15"/>
        <v>#N/A</v>
      </c>
      <c r="Q92" s="118" t="e">
        <f t="shared" si="15"/>
        <v>#N/A</v>
      </c>
      <c r="R92" s="119" t="e">
        <f t="shared" si="15"/>
        <v>#N/A</v>
      </c>
      <c r="U92" s="105" t="e">
        <f>SUM(F92,N92,O92,P92,Q92)-R92</f>
        <v>#N/A</v>
      </c>
      <c r="V92" s="15"/>
      <c r="W92" s="2"/>
      <c r="X92" s="2"/>
    </row>
    <row r="93" spans="1:60" hidden="1" x14ac:dyDescent="0.2">
      <c r="U93" s="191"/>
    </row>
    <row r="94" spans="1:60" hidden="1" x14ac:dyDescent="0.2">
      <c r="U94" s="191"/>
    </row>
    <row r="95" spans="1:60" hidden="1" x14ac:dyDescent="0.2">
      <c r="U95" s="191"/>
    </row>
    <row r="96" spans="1:60" hidden="1" x14ac:dyDescent="0.2">
      <c r="U96" s="191"/>
    </row>
    <row r="97" spans="1:21" hidden="1" x14ac:dyDescent="0.2">
      <c r="U97" s="191"/>
    </row>
    <row r="98" spans="1:21" hidden="1" x14ac:dyDescent="0.2">
      <c r="U98" s="191"/>
    </row>
    <row r="99" spans="1:21" ht="10.8" thickBot="1" x14ac:dyDescent="0.25">
      <c r="T99" s="2">
        <v>-143827.76331032082</v>
      </c>
      <c r="U99" s="191"/>
    </row>
    <row r="100" spans="1:21" x14ac:dyDescent="0.2">
      <c r="A100" s="335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362"/>
      <c r="T100" s="2">
        <v>443252.8057480767</v>
      </c>
      <c r="U100" s="191"/>
    </row>
    <row r="101" spans="1:21" x14ac:dyDescent="0.2">
      <c r="A101" s="70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354"/>
      <c r="T101" s="2">
        <v>299425.04243775585</v>
      </c>
      <c r="U101" s="191"/>
    </row>
    <row r="102" spans="1:21" x14ac:dyDescent="0.2">
      <c r="A102" s="70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354"/>
      <c r="U102" s="191"/>
    </row>
    <row r="103" spans="1:21" x14ac:dyDescent="0.2">
      <c r="A103" s="70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354"/>
      <c r="T103" s="2">
        <v>-478965.25955666578</v>
      </c>
      <c r="U103" s="191"/>
    </row>
    <row r="104" spans="1:21" x14ac:dyDescent="0.2">
      <c r="A104" s="70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354"/>
      <c r="U104" s="191"/>
    </row>
    <row r="105" spans="1:21" ht="10.8" thickBot="1" x14ac:dyDescent="0.25">
      <c r="A105" s="303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356"/>
      <c r="T105" s="2">
        <v>-355507.01386214962</v>
      </c>
      <c r="U105" s="191"/>
    </row>
    <row r="106" spans="1:21" ht="10.8" thickBot="1" x14ac:dyDescent="0.25">
      <c r="U106" s="191"/>
    </row>
    <row r="107" spans="1:21" x14ac:dyDescent="0.2">
      <c r="A107" s="335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362"/>
      <c r="T107" s="2">
        <v>605745.3878489146</v>
      </c>
      <c r="U107" s="191"/>
    </row>
    <row r="108" spans="1:21" x14ac:dyDescent="0.2">
      <c r="A108" s="70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354"/>
      <c r="U108" s="191"/>
    </row>
    <row r="109" spans="1:21" ht="10.8" thickBot="1" x14ac:dyDescent="0.25">
      <c r="A109" s="303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356"/>
      <c r="U109" s="191"/>
    </row>
    <row r="110" spans="1:21" x14ac:dyDescent="0.2">
      <c r="U110" s="191"/>
    </row>
    <row r="111" spans="1:21" x14ac:dyDescent="0.2">
      <c r="U111" s="191"/>
    </row>
    <row r="112" spans="1:21" x14ac:dyDescent="0.2">
      <c r="U112" s="191"/>
    </row>
    <row r="113" spans="21:21" x14ac:dyDescent="0.2">
      <c r="U113" s="191"/>
    </row>
    <row r="114" spans="21:21" x14ac:dyDescent="0.2">
      <c r="U114" s="191"/>
    </row>
    <row r="115" spans="21:21" x14ac:dyDescent="0.2">
      <c r="U115" s="191"/>
    </row>
    <row r="116" spans="21:21" x14ac:dyDescent="0.2">
      <c r="U116" s="191"/>
    </row>
    <row r="117" spans="21:21" x14ac:dyDescent="0.2">
      <c r="U117" s="191"/>
    </row>
    <row r="118" spans="21:21" x14ac:dyDescent="0.2">
      <c r="U118" s="191"/>
    </row>
    <row r="119" spans="21:21" x14ac:dyDescent="0.2">
      <c r="U119" s="191"/>
    </row>
    <row r="120" spans="21:21" x14ac:dyDescent="0.2">
      <c r="U120" s="191"/>
    </row>
    <row r="121" spans="21:21" x14ac:dyDescent="0.2">
      <c r="U121" s="191"/>
    </row>
    <row r="122" spans="21:21" x14ac:dyDescent="0.2">
      <c r="U122" s="191"/>
    </row>
    <row r="123" spans="21:21" x14ac:dyDescent="0.2">
      <c r="U123" s="191"/>
    </row>
    <row r="124" spans="21:21" x14ac:dyDescent="0.2">
      <c r="U124" s="191"/>
    </row>
    <row r="125" spans="21:21" x14ac:dyDescent="0.2">
      <c r="U125" s="191"/>
    </row>
    <row r="126" spans="21:21" x14ac:dyDescent="0.2">
      <c r="U126" s="191"/>
    </row>
    <row r="127" spans="21:21" x14ac:dyDescent="0.2">
      <c r="U127" s="191"/>
    </row>
    <row r="128" spans="21:21" x14ac:dyDescent="0.2">
      <c r="U128" s="191"/>
    </row>
    <row r="129" spans="21:21" x14ac:dyDescent="0.2">
      <c r="U129" s="191"/>
    </row>
    <row r="130" spans="21:21" x14ac:dyDescent="0.2">
      <c r="U130" s="191"/>
    </row>
    <row r="131" spans="21:21" x14ac:dyDescent="0.2">
      <c r="U131" s="191"/>
    </row>
    <row r="132" spans="21:21" x14ac:dyDescent="0.2">
      <c r="U132" s="191"/>
    </row>
    <row r="133" spans="21:21" x14ac:dyDescent="0.2">
      <c r="U133" s="191"/>
    </row>
    <row r="134" spans="21:21" x14ac:dyDescent="0.2">
      <c r="U134" s="191"/>
    </row>
    <row r="135" spans="21:21" x14ac:dyDescent="0.2">
      <c r="U135" s="191"/>
    </row>
    <row r="136" spans="21:21" x14ac:dyDescent="0.2">
      <c r="U136" s="191"/>
    </row>
    <row r="137" spans="21:21" x14ac:dyDescent="0.2">
      <c r="U137" s="191"/>
    </row>
    <row r="138" spans="21:21" x14ac:dyDescent="0.2">
      <c r="U138" s="191"/>
    </row>
    <row r="139" spans="21:21" x14ac:dyDescent="0.2">
      <c r="U139" s="191"/>
    </row>
    <row r="140" spans="21:21" x14ac:dyDescent="0.2">
      <c r="U140" s="191"/>
    </row>
    <row r="141" spans="21:21" x14ac:dyDescent="0.2">
      <c r="U141" s="191"/>
    </row>
    <row r="142" spans="21:21" x14ac:dyDescent="0.2">
      <c r="U142" s="191"/>
    </row>
    <row r="143" spans="21:21" x14ac:dyDescent="0.2">
      <c r="U143" s="191"/>
    </row>
    <row r="144" spans="21:21" x14ac:dyDescent="0.2">
      <c r="U144" s="191"/>
    </row>
    <row r="145" spans="21:21" x14ac:dyDescent="0.2">
      <c r="U145" s="191"/>
    </row>
    <row r="146" spans="21:21" x14ac:dyDescent="0.2">
      <c r="U146" s="191"/>
    </row>
    <row r="147" spans="21:21" x14ac:dyDescent="0.2">
      <c r="U147" s="191"/>
    </row>
    <row r="148" spans="21:21" x14ac:dyDescent="0.2">
      <c r="U148" s="191"/>
    </row>
    <row r="149" spans="21:21" x14ac:dyDescent="0.2">
      <c r="U149" s="191"/>
    </row>
    <row r="150" spans="21:21" x14ac:dyDescent="0.2">
      <c r="U150" s="191"/>
    </row>
    <row r="151" spans="21:21" x14ac:dyDescent="0.2">
      <c r="U151" s="191"/>
    </row>
    <row r="152" spans="21:21" x14ac:dyDescent="0.2">
      <c r="U152" s="191"/>
    </row>
    <row r="153" spans="21:21" x14ac:dyDescent="0.2">
      <c r="U153" s="191"/>
    </row>
    <row r="154" spans="21:21" x14ac:dyDescent="0.2">
      <c r="U154" s="191"/>
    </row>
    <row r="155" spans="21:21" x14ac:dyDescent="0.2">
      <c r="U155" s="191"/>
    </row>
    <row r="156" spans="21:21" x14ac:dyDescent="0.2">
      <c r="U156" s="191"/>
    </row>
    <row r="157" spans="21:21" x14ac:dyDescent="0.2">
      <c r="U157" s="191"/>
    </row>
    <row r="158" spans="21:21" x14ac:dyDescent="0.2">
      <c r="U158" s="191"/>
    </row>
    <row r="159" spans="21:21" x14ac:dyDescent="0.2">
      <c r="U159" s="191"/>
    </row>
    <row r="160" spans="21:21" x14ac:dyDescent="0.2">
      <c r="U160" s="191"/>
    </row>
    <row r="161" spans="21:21" x14ac:dyDescent="0.2">
      <c r="U161" s="191"/>
    </row>
    <row r="162" spans="21:21" x14ac:dyDescent="0.2">
      <c r="U162" s="191"/>
    </row>
    <row r="163" spans="21:21" x14ac:dyDescent="0.2">
      <c r="U163" s="191"/>
    </row>
    <row r="164" spans="21:21" x14ac:dyDescent="0.2">
      <c r="U164" s="191"/>
    </row>
    <row r="165" spans="21:21" x14ac:dyDescent="0.2">
      <c r="U165" s="191"/>
    </row>
    <row r="166" spans="21:21" x14ac:dyDescent="0.2">
      <c r="U166" s="191"/>
    </row>
    <row r="167" spans="21:21" x14ac:dyDescent="0.2">
      <c r="U167" s="191"/>
    </row>
    <row r="168" spans="21:21" x14ac:dyDescent="0.2">
      <c r="U168" s="191"/>
    </row>
    <row r="169" spans="21:21" x14ac:dyDescent="0.2">
      <c r="U169" s="191"/>
    </row>
    <row r="170" spans="21:21" x14ac:dyDescent="0.2">
      <c r="U170" s="191"/>
    </row>
    <row r="171" spans="21:21" x14ac:dyDescent="0.2">
      <c r="U171" s="191"/>
    </row>
    <row r="172" spans="21:21" x14ac:dyDescent="0.2">
      <c r="U172" s="191"/>
    </row>
    <row r="173" spans="21:21" x14ac:dyDescent="0.2">
      <c r="U173" s="191"/>
    </row>
    <row r="174" spans="21:21" x14ac:dyDescent="0.2">
      <c r="U174" s="191"/>
    </row>
    <row r="175" spans="21:21" x14ac:dyDescent="0.2">
      <c r="U175" s="191"/>
    </row>
    <row r="176" spans="21:21" x14ac:dyDescent="0.2">
      <c r="U176" s="191"/>
    </row>
    <row r="177" spans="21:21" x14ac:dyDescent="0.2">
      <c r="U177" s="191"/>
    </row>
    <row r="178" spans="21:21" x14ac:dyDescent="0.2">
      <c r="U178" s="191"/>
    </row>
    <row r="179" spans="21:21" x14ac:dyDescent="0.2">
      <c r="U179" s="191"/>
    </row>
    <row r="180" spans="21:21" x14ac:dyDescent="0.2">
      <c r="U180" s="191"/>
    </row>
    <row r="181" spans="21:21" x14ac:dyDescent="0.2">
      <c r="U181" s="191"/>
    </row>
    <row r="182" spans="21:21" x14ac:dyDescent="0.2">
      <c r="U182" s="191"/>
    </row>
    <row r="183" spans="21:21" x14ac:dyDescent="0.2">
      <c r="U183" s="191"/>
    </row>
    <row r="184" spans="21:21" x14ac:dyDescent="0.2">
      <c r="U184" s="191"/>
    </row>
    <row r="185" spans="21:21" x14ac:dyDescent="0.2">
      <c r="U185" s="191"/>
    </row>
    <row r="186" spans="21:21" x14ac:dyDescent="0.2">
      <c r="U186" s="191"/>
    </row>
    <row r="187" spans="21:21" x14ac:dyDescent="0.2">
      <c r="U187" s="191"/>
    </row>
    <row r="188" spans="21:21" x14ac:dyDescent="0.2">
      <c r="U188" s="191"/>
    </row>
    <row r="189" spans="21:21" x14ac:dyDescent="0.2">
      <c r="U189" s="191"/>
    </row>
    <row r="190" spans="21:21" x14ac:dyDescent="0.2">
      <c r="U190" s="191"/>
    </row>
    <row r="191" spans="21:21" x14ac:dyDescent="0.2">
      <c r="U191" s="191"/>
    </row>
    <row r="192" spans="21:21" x14ac:dyDescent="0.2">
      <c r="U192" s="191"/>
    </row>
    <row r="193" spans="21:21" x14ac:dyDescent="0.2">
      <c r="U193" s="191"/>
    </row>
    <row r="194" spans="21:21" x14ac:dyDescent="0.2">
      <c r="U194" s="191"/>
    </row>
    <row r="195" spans="21:21" x14ac:dyDescent="0.2">
      <c r="U195" s="191"/>
    </row>
    <row r="196" spans="21:21" x14ac:dyDescent="0.2">
      <c r="U196" s="191"/>
    </row>
    <row r="197" spans="21:21" x14ac:dyDescent="0.2">
      <c r="U197" s="191"/>
    </row>
    <row r="198" spans="21:21" x14ac:dyDescent="0.2">
      <c r="U198" s="191"/>
    </row>
    <row r="199" spans="21:21" x14ac:dyDescent="0.2">
      <c r="U199" s="191"/>
    </row>
    <row r="200" spans="21:21" x14ac:dyDescent="0.2">
      <c r="U200" s="191"/>
    </row>
    <row r="201" spans="21:21" x14ac:dyDescent="0.2">
      <c r="U201" s="191"/>
    </row>
    <row r="202" spans="21:21" x14ac:dyDescent="0.2">
      <c r="U202" s="191"/>
    </row>
    <row r="203" spans="21:21" x14ac:dyDescent="0.2">
      <c r="U203" s="191"/>
    </row>
    <row r="204" spans="21:21" x14ac:dyDescent="0.2">
      <c r="U204" s="191"/>
    </row>
    <row r="205" spans="21:21" x14ac:dyDescent="0.2">
      <c r="U205" s="191"/>
    </row>
    <row r="206" spans="21:21" x14ac:dyDescent="0.2">
      <c r="U206" s="191"/>
    </row>
    <row r="207" spans="21:21" x14ac:dyDescent="0.2">
      <c r="U207" s="191"/>
    </row>
    <row r="208" spans="21:21" x14ac:dyDescent="0.2">
      <c r="U208" s="191"/>
    </row>
    <row r="209" spans="21:21" x14ac:dyDescent="0.2">
      <c r="U209" s="191"/>
    </row>
    <row r="210" spans="21:21" x14ac:dyDescent="0.2">
      <c r="U210" s="191"/>
    </row>
    <row r="211" spans="21:21" x14ac:dyDescent="0.2">
      <c r="U211" s="191"/>
    </row>
    <row r="212" spans="21:21" x14ac:dyDescent="0.2">
      <c r="U212" s="191"/>
    </row>
    <row r="213" spans="21:21" x14ac:dyDescent="0.2">
      <c r="U213" s="191"/>
    </row>
    <row r="214" spans="21:21" x14ac:dyDescent="0.2">
      <c r="U214" s="191"/>
    </row>
    <row r="215" spans="21:21" x14ac:dyDescent="0.2">
      <c r="U215" s="191"/>
    </row>
    <row r="216" spans="21:21" x14ac:dyDescent="0.2">
      <c r="U216" s="191"/>
    </row>
    <row r="217" spans="21:21" x14ac:dyDescent="0.2">
      <c r="U217" s="191"/>
    </row>
    <row r="218" spans="21:21" x14ac:dyDescent="0.2">
      <c r="U218" s="191"/>
    </row>
    <row r="219" spans="21:21" x14ac:dyDescent="0.2">
      <c r="U219" s="191"/>
    </row>
    <row r="220" spans="21:21" x14ac:dyDescent="0.2">
      <c r="U220" s="191"/>
    </row>
    <row r="221" spans="21:21" x14ac:dyDescent="0.2">
      <c r="U221" s="191"/>
    </row>
    <row r="222" spans="21:21" x14ac:dyDescent="0.2">
      <c r="U222" s="191"/>
    </row>
    <row r="223" spans="21:21" x14ac:dyDescent="0.2">
      <c r="U223" s="191"/>
    </row>
    <row r="224" spans="21:21" x14ac:dyDescent="0.2">
      <c r="U224" s="191"/>
    </row>
    <row r="225" spans="21:21" x14ac:dyDescent="0.2">
      <c r="U225" s="191"/>
    </row>
    <row r="226" spans="21:21" x14ac:dyDescent="0.2">
      <c r="U226" s="191"/>
    </row>
    <row r="227" spans="21:21" x14ac:dyDescent="0.2">
      <c r="U227" s="191"/>
    </row>
    <row r="228" spans="21:21" x14ac:dyDescent="0.2">
      <c r="U228" s="191"/>
    </row>
    <row r="229" spans="21:21" x14ac:dyDescent="0.2">
      <c r="U229" s="191"/>
    </row>
    <row r="230" spans="21:21" x14ac:dyDescent="0.2">
      <c r="U230" s="191"/>
    </row>
    <row r="231" spans="21:21" x14ac:dyDescent="0.2">
      <c r="U231" s="191"/>
    </row>
    <row r="232" spans="21:21" x14ac:dyDescent="0.2">
      <c r="U232" s="191"/>
    </row>
    <row r="233" spans="21:21" x14ac:dyDescent="0.2">
      <c r="U233" s="191"/>
    </row>
    <row r="234" spans="21:21" x14ac:dyDescent="0.2">
      <c r="U234" s="191"/>
    </row>
    <row r="235" spans="21:21" x14ac:dyDescent="0.2">
      <c r="U235" s="191"/>
    </row>
    <row r="236" spans="21:21" x14ac:dyDescent="0.2">
      <c r="U236" s="191"/>
    </row>
    <row r="237" spans="21:21" x14ac:dyDescent="0.2">
      <c r="U237" s="191"/>
    </row>
    <row r="238" spans="21:21" x14ac:dyDescent="0.2">
      <c r="U238" s="191"/>
    </row>
    <row r="239" spans="21:21" x14ac:dyDescent="0.2">
      <c r="U239" s="191"/>
    </row>
    <row r="240" spans="21:21" x14ac:dyDescent="0.2">
      <c r="U240" s="191"/>
    </row>
    <row r="241" spans="21:21" x14ac:dyDescent="0.2">
      <c r="U241" s="191"/>
    </row>
    <row r="242" spans="21:21" x14ac:dyDescent="0.2">
      <c r="U242" s="191"/>
    </row>
    <row r="243" spans="21:21" x14ac:dyDescent="0.2">
      <c r="U243" s="191"/>
    </row>
    <row r="244" spans="21:21" x14ac:dyDescent="0.2">
      <c r="U244" s="191"/>
    </row>
    <row r="245" spans="21:21" x14ac:dyDescent="0.2">
      <c r="U245" s="191"/>
    </row>
    <row r="246" spans="21:21" x14ac:dyDescent="0.2">
      <c r="U246" s="191"/>
    </row>
    <row r="247" spans="21:21" x14ac:dyDescent="0.2">
      <c r="U247" s="191"/>
    </row>
    <row r="248" spans="21:21" x14ac:dyDescent="0.2">
      <c r="U248" s="191"/>
    </row>
    <row r="249" spans="21:21" x14ac:dyDescent="0.2">
      <c r="U249" s="191"/>
    </row>
    <row r="250" spans="21:21" x14ac:dyDescent="0.2">
      <c r="U250" s="191"/>
    </row>
    <row r="251" spans="21:21" x14ac:dyDescent="0.2">
      <c r="U251" s="191"/>
    </row>
    <row r="252" spans="21:21" x14ac:dyDescent="0.2">
      <c r="U252" s="191"/>
    </row>
    <row r="253" spans="21:21" x14ac:dyDescent="0.2">
      <c r="U253" s="191"/>
    </row>
    <row r="254" spans="21:21" x14ac:dyDescent="0.2">
      <c r="U254" s="191"/>
    </row>
    <row r="255" spans="21:21" x14ac:dyDescent="0.2">
      <c r="U255" s="191"/>
    </row>
    <row r="256" spans="21:21" x14ac:dyDescent="0.2">
      <c r="U256" s="191"/>
    </row>
    <row r="257" spans="21:21" x14ac:dyDescent="0.2">
      <c r="U257" s="191"/>
    </row>
    <row r="258" spans="21:21" x14ac:dyDescent="0.2">
      <c r="U258" s="191"/>
    </row>
    <row r="259" spans="21:21" x14ac:dyDescent="0.2">
      <c r="U259" s="191"/>
    </row>
    <row r="260" spans="21:21" x14ac:dyDescent="0.2">
      <c r="U260" s="191"/>
    </row>
    <row r="261" spans="21:21" x14ac:dyDescent="0.2">
      <c r="U261" s="191"/>
    </row>
    <row r="262" spans="21:21" x14ac:dyDescent="0.2">
      <c r="U262" s="191"/>
    </row>
    <row r="263" spans="21:21" x14ac:dyDescent="0.2">
      <c r="U263" s="191"/>
    </row>
    <row r="264" spans="21:21" x14ac:dyDescent="0.2">
      <c r="U264" s="191"/>
    </row>
    <row r="265" spans="21:21" x14ac:dyDescent="0.2">
      <c r="U265" s="191"/>
    </row>
    <row r="266" spans="21:21" x14ac:dyDescent="0.2">
      <c r="U266" s="191"/>
    </row>
    <row r="267" spans="21:21" x14ac:dyDescent="0.2">
      <c r="U267" s="191"/>
    </row>
    <row r="268" spans="21:21" x14ac:dyDescent="0.2">
      <c r="U268" s="191"/>
    </row>
    <row r="269" spans="21:21" x14ac:dyDescent="0.2">
      <c r="U269" s="191"/>
    </row>
    <row r="270" spans="21:21" x14ac:dyDescent="0.2">
      <c r="U270" s="191"/>
    </row>
    <row r="271" spans="21:21" x14ac:dyDescent="0.2">
      <c r="U271" s="191"/>
    </row>
    <row r="272" spans="21:21" x14ac:dyDescent="0.2">
      <c r="U272" s="191"/>
    </row>
    <row r="273" spans="21:21" x14ac:dyDescent="0.2">
      <c r="U273" s="191"/>
    </row>
    <row r="274" spans="21:21" x14ac:dyDescent="0.2">
      <c r="U274" s="191"/>
    </row>
    <row r="275" spans="21:21" x14ac:dyDescent="0.2">
      <c r="U275" s="191"/>
    </row>
    <row r="276" spans="21:21" x14ac:dyDescent="0.2">
      <c r="U276" s="191"/>
    </row>
    <row r="277" spans="21:21" x14ac:dyDescent="0.2">
      <c r="U277" s="191"/>
    </row>
    <row r="278" spans="21:21" x14ac:dyDescent="0.2">
      <c r="U278" s="191"/>
    </row>
  </sheetData>
  <phoneticPr fontId="0" type="noConversion"/>
  <pageMargins left="0.5" right="0.5" top="1.25" bottom="0.5" header="0.5" footer="0.5"/>
  <pageSetup scale="82" orientation="landscape" r:id="rId1"/>
  <headerFooter alignWithMargins="0">
    <oddHeader>&amp;C&amp;"Times New Roman,Bold"&amp;12EAST POWER DESK POSITION REPORT
Off-Peak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33</vt:i4>
      </vt:variant>
    </vt:vector>
  </HeadingPairs>
  <TitlesOfParts>
    <vt:vector size="37" baseType="lpstr">
      <vt:lpstr>East Power Position</vt:lpstr>
      <vt:lpstr>E. Power Desk Daily Position</vt:lpstr>
      <vt:lpstr>E. Power Desk Daily Off Peak</vt:lpstr>
      <vt:lpstr>Power Off-Peak Positions</vt:lpstr>
      <vt:lpstr>'E. Power Desk Daily Off Peak'!Database</vt:lpstr>
      <vt:lpstr>'E. Power Desk Daily Position'!Database</vt:lpstr>
      <vt:lpstr>Database</vt:lpstr>
      <vt:lpstr>'E. Power Desk Daily Off Peak'!erv14sec1</vt:lpstr>
      <vt:lpstr>erv14sec1</vt:lpstr>
      <vt:lpstr>erv16sec1</vt:lpstr>
      <vt:lpstr>erv20sec1</vt:lpstr>
      <vt:lpstr>erv88sec1</vt:lpstr>
      <vt:lpstr>'E. Power Desk Daily Off Peak'!LCRAFile</vt:lpstr>
      <vt:lpstr>'E. Power Desk Daily Position'!LCRAFile</vt:lpstr>
      <vt:lpstr>'Power Off-Peak Positions'!LCRAFile</vt:lpstr>
      <vt:lpstr>LCRAFile</vt:lpstr>
      <vt:lpstr>'E. Power Desk Daily Off Peak'!NOTIONALSFile</vt:lpstr>
      <vt:lpstr>'E. Power Desk Daily Position'!NOTIONALSFile</vt:lpstr>
      <vt:lpstr>'Power Off-Peak Positions'!NOTIONALSFile</vt:lpstr>
      <vt:lpstr>NOTIONALSFile</vt:lpstr>
      <vt:lpstr>'Power Off-Peak Positions'!nr_east_pow_pos</vt:lpstr>
      <vt:lpstr>nr_east_pow_pos</vt:lpstr>
      <vt:lpstr>'E. Power Desk Daily Off Peak'!nr_EPDDPR</vt:lpstr>
      <vt:lpstr>nr_EPDDPR</vt:lpstr>
      <vt:lpstr>nr_POPPos</vt:lpstr>
      <vt:lpstr>'E. Power Desk Daily Off Peak'!PASSWORD</vt:lpstr>
      <vt:lpstr>'E. Power Desk Daily Position'!PASSWORD</vt:lpstr>
      <vt:lpstr>PASSWORD</vt:lpstr>
      <vt:lpstr>'E. Power Desk Daily Off Peak'!Print_Area</vt:lpstr>
      <vt:lpstr>'E. Power Desk Daily Position'!Print_Area</vt:lpstr>
      <vt:lpstr>'East Power Position'!Print_Area</vt:lpstr>
      <vt:lpstr>'Power Off-Peak Positions'!Print_Area</vt:lpstr>
      <vt:lpstr>'Power Off-Peak Positions'!ReportDate</vt:lpstr>
      <vt:lpstr>ReportDate</vt:lpstr>
      <vt:lpstr>'E. Power Desk Daily Off Peak'!USER</vt:lpstr>
      <vt:lpstr>'E. Power Desk Daily Position'!USER</vt:lpstr>
      <vt:lpstr>USER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Havlíček Jan</cp:lastModifiedBy>
  <dcterms:created xsi:type="dcterms:W3CDTF">2001-11-19T23:01:40Z</dcterms:created>
  <dcterms:modified xsi:type="dcterms:W3CDTF">2023-09-10T11:52:46Z</dcterms:modified>
</cp:coreProperties>
</file>