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512" windowWidth="15360" windowHeight="9000" tabRatio="794"/>
  </bookViews>
  <sheets>
    <sheet name="New Albany 2000 Exp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A68" i="1"/>
  <c r="A69" i="1"/>
  <c r="A71" i="1"/>
  <c r="O75" i="1"/>
  <c r="Q75" i="1"/>
  <c r="R75" i="1"/>
  <c r="S75" i="1"/>
  <c r="T75" i="1"/>
  <c r="V75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Q109" i="1"/>
  <c r="R109" i="1"/>
  <c r="S109" i="1"/>
  <c r="T109" i="1"/>
  <c r="V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O115" i="1"/>
  <c r="Q115" i="1"/>
  <c r="R115" i="1"/>
  <c r="S115" i="1"/>
  <c r="T115" i="1"/>
  <c r="V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Q117" i="1"/>
  <c r="R117" i="1"/>
  <c r="S117" i="1"/>
  <c r="T117" i="1"/>
  <c r="V117" i="1"/>
  <c r="O120" i="1"/>
  <c r="Q120" i="1"/>
  <c r="R120" i="1"/>
  <c r="S120" i="1"/>
  <c r="T120" i="1"/>
  <c r="V120" i="1"/>
  <c r="O121" i="1"/>
  <c r="Q121" i="1"/>
  <c r="R121" i="1"/>
  <c r="S121" i="1"/>
  <c r="T121" i="1"/>
  <c r="V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8" i="1"/>
  <c r="Q128" i="1"/>
  <c r="R128" i="1"/>
  <c r="S128" i="1"/>
  <c r="T128" i="1"/>
  <c r="V128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A135" i="1"/>
  <c r="A136" i="1"/>
  <c r="A138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Q142" i="1"/>
  <c r="R142" i="1"/>
  <c r="S142" i="1"/>
  <c r="T142" i="1"/>
  <c r="V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<sst xmlns="http://schemas.openxmlformats.org/spreadsheetml/2006/main" count="224" uniqueCount="64">
  <si>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</si>
  <si>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</si>
  <si>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</si>
  <si>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</si>
  <si>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</si>
  <si>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</si>
  <si>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</si>
  <si>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</si>
  <si>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</si>
  <si>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</si>
  <si>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</si>
  <si>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</si>
  <si>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</si>
  <si>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</si>
  <si>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</si>
  <si>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</si>
  <si>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</si>
  <si>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</si>
  <si>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</si>
  <si>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</si>
  <si>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</si>
  <si>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</si>
  <si>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</si>
  <si>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</si>
  <si>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</si>
  <si>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</si>
  <si>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</si>
  <si>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</si>
  <si>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</si>
  <si>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</si>
  <si>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</si>
  <si>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</si>
  <si>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</si>
  <si>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</si>
  <si>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</si>
  <si>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</si>
  <si>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</si>
  <si>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</si>
  <si>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</si>
  <si>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</si>
  <si>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</si>
  <si>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</si>
  <si>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</si>
  <si>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</si>
  <si>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</si>
  <si>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</si>
  <si>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</si>
  <si>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</si>
  <si>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</si>
  <si>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</si>
  <si>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</si>
  <si>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</si>
  <si>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</si>
  <si>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</si>
  <si>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</si>
  <si>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</si>
  <si>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</si>
  <si>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</si>
  <si>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</si>
  <si>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</si>
  <si>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</si>
  <si>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</si>
  <si>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</si>
  <si>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New Albany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</si>
</sst>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RowHeight="13.2" x14ac:dyDescent="0.25"/>
  <cols>
    <col min="1" max="1" width="41.109375" customWidth="1"/>
    <col min="2" max="8" width="10.33203125" style="5" bestFit="1" customWidth="1"/>
    <col min="9" max="9" width="11.5546875" style="5" bestFit="1" customWidth="1"/>
    <col min="10" max="10" width="11.44140625" style="5" customWidth="1"/>
    <col min="11" max="13" width="10.33203125" style="5" bestFit="1" customWidth="1"/>
    <col min="14" max="14" width="0.88671875" style="5" customWidth="1"/>
    <col min="15" max="15" width="12" style="5" customWidth="1"/>
    <col min="16" max="16" width="2.6640625" style="5" customWidth="1"/>
    <col min="17" max="18" width="10.33203125" style="5" bestFit="1" customWidth="1"/>
    <col min="19" max="19" width="12.109375" style="5" customWidth="1"/>
    <col min="20" max="20" width="10.33203125" style="5" bestFit="1" customWidth="1"/>
    <col min="21" max="21" width="0.88671875" style="5" customWidth="1"/>
    <col min="22" max="22" width="11.88671875" style="5" customWidth="1"/>
  </cols>
  <sheetData>
    <row r="1" spans="1:22" s="2" customFormat="1" ht="15.6" x14ac:dyDescent="0.3">
      <c r="A1" s="26" t="s">
        <v>63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s="2" customFormat="1" ht="15.6" x14ac:dyDescent="0.3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s="2" customFormat="1" ht="15.6" x14ac:dyDescent="0.3">
      <c r="A3" s="27" t="s">
        <v>35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s="2" customFormat="1" ht="15.6" x14ac:dyDescent="0.3">
      <c r="A4" s="28">
        <v>36799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x14ac:dyDescent="0.25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0" t="s">
        <v>57</v>
      </c>
      <c r="L5" s="20" t="s">
        <v>17</v>
      </c>
      <c r="M5" s="20" t="s">
        <v>17</v>
      </c>
      <c r="O5" s="20" t="s">
        <v>17</v>
      </c>
      <c r="Q5" s="11" t="s">
        <v>16</v>
      </c>
      <c r="R5" s="11" t="s">
        <v>16</v>
      </c>
      <c r="S5" s="20" t="s">
        <v>17</v>
      </c>
      <c r="T5" s="20" t="s">
        <v>17</v>
      </c>
      <c r="V5" s="20" t="s">
        <v>17</v>
      </c>
    </row>
    <row r="6" spans="1:22" s="8" customFormat="1" x14ac:dyDescent="0.25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8" thickBot="1" x14ac:dyDescent="0.3">
      <c r="A8" s="1" t="s">
        <v>5</v>
      </c>
      <c r="B8" s="19">
        <v>0</v>
      </c>
      <c r="C8" s="19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O8" s="7">
        <f>SUM(B8:M8)</f>
        <v>0</v>
      </c>
      <c r="Q8" s="7">
        <f>SUM(B8:D8)</f>
        <v>0</v>
      </c>
      <c r="R8" s="7">
        <f>SUM(E8:G8)</f>
        <v>0</v>
      </c>
      <c r="S8" s="7">
        <f>SUM(H8:J8)</f>
        <v>0</v>
      </c>
      <c r="T8" s="7">
        <f>SUM(K8:M8)</f>
        <v>0</v>
      </c>
      <c r="V8" s="7">
        <f>SUM(Q8:U8)</f>
        <v>0</v>
      </c>
    </row>
    <row r="10" spans="1:22" x14ac:dyDescent="0.25">
      <c r="A10" s="1" t="s">
        <v>6</v>
      </c>
    </row>
    <row r="11" spans="1:22" x14ac:dyDescent="0.25">
      <c r="A11" s="12" t="s">
        <v>34</v>
      </c>
    </row>
    <row r="12" spans="1:22" x14ac:dyDescent="0.25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5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18499</v>
      </c>
      <c r="H13" s="5">
        <v>2650</v>
      </c>
      <c r="I13" s="5">
        <v>463</v>
      </c>
      <c r="J13" s="5">
        <v>9413</v>
      </c>
      <c r="K13" s="5">
        <v>580</v>
      </c>
      <c r="L13" s="5">
        <v>543</v>
      </c>
      <c r="M13" s="5">
        <v>542</v>
      </c>
      <c r="O13" s="5">
        <f t="shared" si="0"/>
        <v>32690</v>
      </c>
      <c r="Q13" s="5">
        <f t="shared" si="1"/>
        <v>0</v>
      </c>
      <c r="R13" s="5">
        <f t="shared" si="2"/>
        <v>18499</v>
      </c>
      <c r="S13" s="5">
        <f t="shared" si="3"/>
        <v>12526</v>
      </c>
      <c r="T13" s="5">
        <f t="shared" si="4"/>
        <v>1665</v>
      </c>
      <c r="V13" s="5">
        <f t="shared" si="5"/>
        <v>32690</v>
      </c>
    </row>
    <row r="14" spans="1:22" x14ac:dyDescent="0.25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5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5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5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0</v>
      </c>
      <c r="V17" s="5">
        <f t="shared" si="5"/>
        <v>0</v>
      </c>
    </row>
    <row r="18" spans="1:22" x14ac:dyDescent="0.25">
      <c r="A18" s="13" t="s">
        <v>23</v>
      </c>
      <c r="B18" s="5">
        <v>0</v>
      </c>
      <c r="C18" s="5">
        <v>0</v>
      </c>
      <c r="D18" s="5">
        <v>15137</v>
      </c>
      <c r="E18" s="5">
        <v>637</v>
      </c>
      <c r="F18" s="5">
        <v>0</v>
      </c>
      <c r="G18" s="5">
        <v>4495</v>
      </c>
      <c r="H18" s="5">
        <v>1596</v>
      </c>
      <c r="I18" s="5">
        <v>3842</v>
      </c>
      <c r="J18" s="5">
        <v>5990</v>
      </c>
      <c r="K18" s="5">
        <v>10733</v>
      </c>
      <c r="L18" s="5">
        <v>0</v>
      </c>
      <c r="M18" s="5">
        <v>0</v>
      </c>
      <c r="O18" s="5">
        <f t="shared" ref="O18:O40" si="6">SUM(B18:M18)</f>
        <v>42430</v>
      </c>
      <c r="Q18" s="5">
        <f>SUM(B18:D18)</f>
        <v>15137</v>
      </c>
      <c r="R18" s="5">
        <f>SUM(E18:G18)</f>
        <v>5132</v>
      </c>
      <c r="S18" s="5">
        <f>SUM(H18:J18)</f>
        <v>11428</v>
      </c>
      <c r="T18" s="5">
        <f>SUM(K18:M18)</f>
        <v>10733</v>
      </c>
      <c r="V18" s="5">
        <f t="shared" ref="V18:V42" si="7">SUM(Q18:U18)</f>
        <v>42430</v>
      </c>
    </row>
    <row r="19" spans="1:22" x14ac:dyDescent="0.25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f t="shared" si="6"/>
        <v>0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0</v>
      </c>
      <c r="V19" s="5">
        <f t="shared" si="7"/>
        <v>0</v>
      </c>
    </row>
    <row r="20" spans="1:22" x14ac:dyDescent="0.25">
      <c r="A20" s="13" t="s">
        <v>45</v>
      </c>
      <c r="B20" s="5">
        <v>0</v>
      </c>
      <c r="C20" s="5">
        <v>3844</v>
      </c>
      <c r="D20" s="5">
        <v>106</v>
      </c>
      <c r="E20" s="5">
        <v>0</v>
      </c>
      <c r="F20" s="5">
        <v>0</v>
      </c>
      <c r="G20" s="5">
        <v>89</v>
      </c>
      <c r="H20" s="5">
        <v>2120</v>
      </c>
      <c r="I20" s="5">
        <v>1690</v>
      </c>
      <c r="J20" s="5">
        <v>23</v>
      </c>
      <c r="K20" s="5">
        <v>107</v>
      </c>
      <c r="L20" s="5">
        <v>458</v>
      </c>
      <c r="M20" s="5">
        <v>462</v>
      </c>
      <c r="O20" s="5">
        <f t="shared" si="6"/>
        <v>8899</v>
      </c>
      <c r="Q20" s="5">
        <f t="shared" si="8"/>
        <v>3950</v>
      </c>
      <c r="R20" s="5">
        <f t="shared" si="9"/>
        <v>89</v>
      </c>
      <c r="S20" s="5">
        <f t="shared" si="10"/>
        <v>3833</v>
      </c>
      <c r="T20" s="5">
        <f t="shared" si="11"/>
        <v>1027</v>
      </c>
      <c r="V20" s="5">
        <f t="shared" si="7"/>
        <v>8899</v>
      </c>
    </row>
    <row r="21" spans="1:22" x14ac:dyDescent="0.25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1773</v>
      </c>
      <c r="H21" s="5">
        <v>3165</v>
      </c>
      <c r="I21" s="5">
        <v>198</v>
      </c>
      <c r="J21" s="5">
        <v>397</v>
      </c>
      <c r="K21" s="5">
        <v>0</v>
      </c>
      <c r="L21" s="5">
        <v>86</v>
      </c>
      <c r="M21" s="5">
        <v>84</v>
      </c>
      <c r="O21" s="5">
        <f t="shared" si="6"/>
        <v>5703</v>
      </c>
      <c r="Q21" s="5">
        <f t="shared" si="8"/>
        <v>0</v>
      </c>
      <c r="R21" s="5">
        <f t="shared" si="9"/>
        <v>1773</v>
      </c>
      <c r="S21" s="5">
        <f t="shared" si="10"/>
        <v>3760</v>
      </c>
      <c r="T21" s="5">
        <f t="shared" si="11"/>
        <v>170</v>
      </c>
      <c r="V21" s="5">
        <f t="shared" si="7"/>
        <v>5703</v>
      </c>
    </row>
    <row r="22" spans="1:22" x14ac:dyDescent="0.25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857</v>
      </c>
      <c r="M22" s="5">
        <v>858</v>
      </c>
      <c r="O22" s="5">
        <f t="shared" si="6"/>
        <v>1715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1715</v>
      </c>
      <c r="V22" s="5">
        <f t="shared" si="7"/>
        <v>1715</v>
      </c>
    </row>
    <row r="23" spans="1:22" x14ac:dyDescent="0.25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5">
      <c r="A24" s="13" t="s">
        <v>25</v>
      </c>
      <c r="B24" s="5">
        <v>0</v>
      </c>
      <c r="C24" s="5">
        <v>0</v>
      </c>
      <c r="D24" s="5">
        <v>214</v>
      </c>
      <c r="E24" s="5">
        <v>5036</v>
      </c>
      <c r="F24" s="5">
        <v>625</v>
      </c>
      <c r="G24" s="5">
        <v>0</v>
      </c>
      <c r="H24" s="5">
        <v>0</v>
      </c>
      <c r="I24" s="5">
        <v>0</v>
      </c>
      <c r="J24" s="5">
        <v>0</v>
      </c>
      <c r="K24" s="5">
        <v>1041</v>
      </c>
      <c r="L24" s="5">
        <v>333</v>
      </c>
      <c r="M24" s="5">
        <v>337</v>
      </c>
      <c r="O24" s="5">
        <f t="shared" si="6"/>
        <v>7586</v>
      </c>
      <c r="Q24" s="5">
        <f t="shared" si="8"/>
        <v>214</v>
      </c>
      <c r="R24" s="5">
        <f t="shared" si="9"/>
        <v>5661</v>
      </c>
      <c r="S24" s="5">
        <f t="shared" si="10"/>
        <v>0</v>
      </c>
      <c r="T24" s="5">
        <f t="shared" si="11"/>
        <v>1711</v>
      </c>
      <c r="V24" s="5">
        <f t="shared" si="7"/>
        <v>7586</v>
      </c>
    </row>
    <row r="25" spans="1:22" x14ac:dyDescent="0.25">
      <c r="A25" s="13" t="s">
        <v>26</v>
      </c>
      <c r="B25" s="5">
        <v>0</v>
      </c>
      <c r="C25" s="5">
        <v>7404</v>
      </c>
      <c r="D25" s="5">
        <v>575</v>
      </c>
      <c r="E25" s="5">
        <v>14101</v>
      </c>
      <c r="F25" s="5">
        <v>34291</v>
      </c>
      <c r="G25" s="5">
        <v>1872</v>
      </c>
      <c r="H25" s="5">
        <v>0</v>
      </c>
      <c r="I25" s="5">
        <v>4771</v>
      </c>
      <c r="J25" s="5">
        <v>75</v>
      </c>
      <c r="K25" s="5">
        <v>19450</v>
      </c>
      <c r="L25" s="5">
        <v>833</v>
      </c>
      <c r="M25" s="5">
        <v>837</v>
      </c>
      <c r="O25" s="5">
        <f t="shared" si="6"/>
        <v>84209</v>
      </c>
      <c r="Q25" s="5">
        <f t="shared" si="8"/>
        <v>7979</v>
      </c>
      <c r="R25" s="5">
        <f t="shared" si="9"/>
        <v>50264</v>
      </c>
      <c r="S25" s="5">
        <f t="shared" si="10"/>
        <v>4846</v>
      </c>
      <c r="T25" s="5">
        <f t="shared" si="11"/>
        <v>21120</v>
      </c>
      <c r="V25" s="5">
        <f t="shared" si="7"/>
        <v>84209</v>
      </c>
    </row>
    <row r="26" spans="1:22" x14ac:dyDescent="0.25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5">
      <c r="A27" s="13" t="s">
        <v>27</v>
      </c>
      <c r="B27" s="5">
        <v>0</v>
      </c>
      <c r="C27" s="5">
        <v>47</v>
      </c>
      <c r="D27" s="5">
        <v>0</v>
      </c>
      <c r="E27" s="5">
        <v>0</v>
      </c>
      <c r="F27" s="5">
        <v>82</v>
      </c>
      <c r="G27" s="5">
        <v>1951</v>
      </c>
      <c r="H27" s="5">
        <v>0</v>
      </c>
      <c r="I27" s="5">
        <v>0</v>
      </c>
      <c r="J27" s="5">
        <v>140</v>
      </c>
      <c r="K27" s="5">
        <v>0</v>
      </c>
      <c r="L27" s="5">
        <v>600</v>
      </c>
      <c r="M27" s="5">
        <v>600</v>
      </c>
      <c r="O27" s="5">
        <f t="shared" si="6"/>
        <v>3420</v>
      </c>
      <c r="Q27" s="5">
        <f t="shared" si="8"/>
        <v>47</v>
      </c>
      <c r="R27" s="5">
        <f t="shared" si="9"/>
        <v>2033</v>
      </c>
      <c r="S27" s="5">
        <f t="shared" si="10"/>
        <v>140</v>
      </c>
      <c r="T27" s="5">
        <f t="shared" si="11"/>
        <v>1200</v>
      </c>
      <c r="V27" s="5">
        <f t="shared" si="7"/>
        <v>3420</v>
      </c>
    </row>
    <row r="28" spans="1:22" x14ac:dyDescent="0.25">
      <c r="A28" s="13" t="s">
        <v>28</v>
      </c>
      <c r="B28" s="5">
        <v>0</v>
      </c>
      <c r="C28" s="5">
        <v>1464</v>
      </c>
      <c r="D28" s="5">
        <v>15912</v>
      </c>
      <c r="E28" s="5">
        <v>4080</v>
      </c>
      <c r="F28" s="5">
        <v>947</v>
      </c>
      <c r="G28" s="5">
        <v>14175</v>
      </c>
      <c r="H28" s="5">
        <v>9276</v>
      </c>
      <c r="I28" s="5">
        <v>6768</v>
      </c>
      <c r="J28" s="5">
        <v>7174</v>
      </c>
      <c r="K28" s="5">
        <v>11052</v>
      </c>
      <c r="L28" s="5">
        <v>3208</v>
      </c>
      <c r="M28" s="5">
        <v>3212</v>
      </c>
      <c r="O28" s="5">
        <f t="shared" si="6"/>
        <v>77268</v>
      </c>
      <c r="Q28" s="5">
        <f t="shared" si="8"/>
        <v>17376</v>
      </c>
      <c r="R28" s="5">
        <f t="shared" si="9"/>
        <v>19202</v>
      </c>
      <c r="S28" s="5">
        <f t="shared" si="10"/>
        <v>23218</v>
      </c>
      <c r="T28" s="5">
        <f t="shared" si="11"/>
        <v>17472</v>
      </c>
      <c r="V28" s="5">
        <f t="shared" si="7"/>
        <v>77268</v>
      </c>
    </row>
    <row r="29" spans="1:22" x14ac:dyDescent="0.25">
      <c r="A29" s="13" t="s">
        <v>29</v>
      </c>
      <c r="B29" s="5">
        <v>23664</v>
      </c>
      <c r="C29" s="5">
        <v>23165</v>
      </c>
      <c r="D29" s="5">
        <v>42964</v>
      </c>
      <c r="E29" s="5">
        <v>105361</v>
      </c>
      <c r="F29" s="5">
        <v>103393</v>
      </c>
      <c r="G29" s="5">
        <v>39526</v>
      </c>
      <c r="H29" s="5">
        <v>183861</v>
      </c>
      <c r="I29" s="5">
        <v>99564</v>
      </c>
      <c r="J29" s="5">
        <v>107631</v>
      </c>
      <c r="K29" s="5">
        <v>199537</v>
      </c>
      <c r="L29" s="5">
        <v>8953</v>
      </c>
      <c r="M29" s="5">
        <v>8942</v>
      </c>
      <c r="O29" s="5">
        <f t="shared" si="6"/>
        <v>946561</v>
      </c>
      <c r="Q29" s="5">
        <f t="shared" si="8"/>
        <v>89793</v>
      </c>
      <c r="R29" s="5">
        <f t="shared" si="9"/>
        <v>248280</v>
      </c>
      <c r="S29" s="5">
        <f t="shared" si="10"/>
        <v>391056</v>
      </c>
      <c r="T29" s="5">
        <f t="shared" si="11"/>
        <v>217432</v>
      </c>
      <c r="V29" s="5">
        <f t="shared" si="7"/>
        <v>946561</v>
      </c>
    </row>
    <row r="30" spans="1:22" x14ac:dyDescent="0.25">
      <c r="A30" s="13" t="s">
        <v>22</v>
      </c>
      <c r="B30" s="5">
        <v>53459</v>
      </c>
      <c r="C30" s="5">
        <v>77921</v>
      </c>
      <c r="D30" s="5">
        <v>65581</v>
      </c>
      <c r="E30" s="5">
        <v>68267</v>
      </c>
      <c r="F30" s="5">
        <v>105614</v>
      </c>
      <c r="G30" s="5">
        <v>96276</v>
      </c>
      <c r="H30" s="5">
        <v>80228</v>
      </c>
      <c r="I30" s="5">
        <v>62444</v>
      </c>
      <c r="J30" s="5">
        <v>74522</v>
      </c>
      <c r="K30" s="5">
        <v>98967</v>
      </c>
      <c r="L30" s="5">
        <v>83297</v>
      </c>
      <c r="M30" s="5">
        <v>83301</v>
      </c>
      <c r="O30" s="5">
        <f>SUM(B30:M30)</f>
        <v>949877</v>
      </c>
      <c r="Q30" s="5">
        <f t="shared" si="8"/>
        <v>196961</v>
      </c>
      <c r="R30" s="5">
        <f t="shared" si="9"/>
        <v>270157</v>
      </c>
      <c r="S30" s="5">
        <f t="shared" si="10"/>
        <v>217194</v>
      </c>
      <c r="T30" s="5">
        <f t="shared" si="11"/>
        <v>265565</v>
      </c>
      <c r="V30" s="5">
        <f t="shared" si="7"/>
        <v>949877</v>
      </c>
    </row>
    <row r="31" spans="1:22" x14ac:dyDescent="0.25">
      <c r="A31" s="13" t="s">
        <v>30</v>
      </c>
      <c r="B31" s="5">
        <v>0</v>
      </c>
      <c r="C31" s="5">
        <v>10615</v>
      </c>
      <c r="D31" s="5">
        <v>7369</v>
      </c>
      <c r="E31" s="5">
        <v>6646</v>
      </c>
      <c r="F31" s="5">
        <v>3062</v>
      </c>
      <c r="G31" s="5">
        <v>4562</v>
      </c>
      <c r="H31" s="5">
        <v>10932</v>
      </c>
      <c r="I31" s="5">
        <v>20891</v>
      </c>
      <c r="J31" s="5">
        <v>15223</v>
      </c>
      <c r="K31" s="5">
        <v>21008</v>
      </c>
      <c r="L31" s="5">
        <v>4075</v>
      </c>
      <c r="M31" s="5">
        <v>4075</v>
      </c>
      <c r="O31" s="5">
        <f t="shared" si="6"/>
        <v>108458</v>
      </c>
      <c r="Q31" s="5">
        <f t="shared" si="8"/>
        <v>17984</v>
      </c>
      <c r="R31" s="5">
        <f t="shared" si="9"/>
        <v>14270</v>
      </c>
      <c r="S31" s="5">
        <f t="shared" si="10"/>
        <v>47046</v>
      </c>
      <c r="T31" s="5">
        <f t="shared" si="11"/>
        <v>29158</v>
      </c>
      <c r="V31" s="5">
        <f t="shared" si="7"/>
        <v>108458</v>
      </c>
    </row>
    <row r="32" spans="1:22" x14ac:dyDescent="0.25">
      <c r="A32" s="13" t="s">
        <v>50</v>
      </c>
      <c r="B32" s="5">
        <v>0</v>
      </c>
      <c r="C32" s="5">
        <v>507</v>
      </c>
      <c r="D32" s="5">
        <v>1369</v>
      </c>
      <c r="E32" s="5">
        <v>990</v>
      </c>
      <c r="F32" s="5">
        <v>887</v>
      </c>
      <c r="G32" s="5">
        <v>1549</v>
      </c>
      <c r="H32" s="5">
        <v>425</v>
      </c>
      <c r="I32" s="5">
        <v>297</v>
      </c>
      <c r="J32" s="5">
        <v>203</v>
      </c>
      <c r="K32" s="5">
        <v>1482</v>
      </c>
      <c r="L32" s="5">
        <v>500</v>
      </c>
      <c r="M32" s="5">
        <v>500</v>
      </c>
      <c r="O32" s="5">
        <f t="shared" si="6"/>
        <v>8709</v>
      </c>
      <c r="Q32" s="5">
        <f t="shared" si="8"/>
        <v>1876</v>
      </c>
      <c r="R32" s="5">
        <f t="shared" si="9"/>
        <v>3426</v>
      </c>
      <c r="S32" s="5">
        <f t="shared" si="10"/>
        <v>925</v>
      </c>
      <c r="T32" s="5">
        <f t="shared" si="11"/>
        <v>2482</v>
      </c>
      <c r="V32" s="5">
        <f t="shared" si="7"/>
        <v>8709</v>
      </c>
    </row>
    <row r="33" spans="1:22" x14ac:dyDescent="0.25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f t="shared" si="6"/>
        <v>0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  <c r="V33" s="5">
        <f t="shared" si="7"/>
        <v>0</v>
      </c>
    </row>
    <row r="34" spans="1:22" x14ac:dyDescent="0.25">
      <c r="A34" s="13" t="s">
        <v>53</v>
      </c>
      <c r="B34" s="5">
        <v>0</v>
      </c>
      <c r="C34" s="5">
        <v>534</v>
      </c>
      <c r="D34" s="5">
        <v>636</v>
      </c>
      <c r="E34" s="5">
        <v>1098</v>
      </c>
      <c r="F34" s="5">
        <v>760</v>
      </c>
      <c r="G34" s="5">
        <v>668</v>
      </c>
      <c r="H34" s="5">
        <v>926</v>
      </c>
      <c r="I34" s="5">
        <v>701</v>
      </c>
      <c r="J34" s="5">
        <v>1218</v>
      </c>
      <c r="K34" s="5">
        <v>2622</v>
      </c>
      <c r="L34" s="5">
        <v>500</v>
      </c>
      <c r="M34" s="5">
        <v>500</v>
      </c>
      <c r="O34" s="5">
        <f t="shared" si="6"/>
        <v>10163</v>
      </c>
      <c r="Q34" s="5">
        <f t="shared" si="8"/>
        <v>1170</v>
      </c>
      <c r="R34" s="5">
        <f t="shared" si="9"/>
        <v>2526</v>
      </c>
      <c r="S34" s="5">
        <f t="shared" si="10"/>
        <v>2845</v>
      </c>
      <c r="T34" s="5">
        <f t="shared" si="11"/>
        <v>3622</v>
      </c>
      <c r="V34" s="5">
        <f t="shared" si="7"/>
        <v>10163</v>
      </c>
    </row>
    <row r="35" spans="1:22" x14ac:dyDescent="0.25">
      <c r="A35" s="13" t="s">
        <v>54</v>
      </c>
      <c r="B35" s="5">
        <v>0</v>
      </c>
      <c r="C35" s="5">
        <v>97</v>
      </c>
      <c r="D35" s="5">
        <v>200</v>
      </c>
      <c r="E35" s="5">
        <v>0</v>
      </c>
      <c r="F35" s="5">
        <v>0</v>
      </c>
      <c r="G35" s="5">
        <v>1022</v>
      </c>
      <c r="H35" s="5">
        <v>631</v>
      </c>
      <c r="I35" s="5">
        <v>941</v>
      </c>
      <c r="J35" s="5">
        <v>1910</v>
      </c>
      <c r="K35" s="5">
        <v>633</v>
      </c>
      <c r="L35" s="5">
        <v>500</v>
      </c>
      <c r="M35" s="5">
        <v>500</v>
      </c>
      <c r="O35" s="5">
        <f t="shared" si="6"/>
        <v>6434</v>
      </c>
      <c r="Q35" s="5">
        <f t="shared" si="8"/>
        <v>297</v>
      </c>
      <c r="R35" s="5">
        <f t="shared" si="9"/>
        <v>1022</v>
      </c>
      <c r="S35" s="5">
        <f t="shared" si="10"/>
        <v>3482</v>
      </c>
      <c r="T35" s="5">
        <f t="shared" si="11"/>
        <v>1633</v>
      </c>
      <c r="V35" s="5">
        <f t="shared" si="7"/>
        <v>6434</v>
      </c>
    </row>
    <row r="36" spans="1:22" x14ac:dyDescent="0.25">
      <c r="A36" s="13" t="s">
        <v>55</v>
      </c>
      <c r="B36" s="5">
        <v>0</v>
      </c>
      <c r="C36" s="5">
        <v>1516</v>
      </c>
      <c r="D36" s="5">
        <v>2541</v>
      </c>
      <c r="E36" s="5">
        <v>8496</v>
      </c>
      <c r="F36" s="5">
        <v>6721</v>
      </c>
      <c r="G36" s="5">
        <v>11967</v>
      </c>
      <c r="H36" s="5">
        <v>3774</v>
      </c>
      <c r="I36" s="5">
        <v>3957</v>
      </c>
      <c r="J36" s="5">
        <v>3673</v>
      </c>
      <c r="K36" s="5">
        <v>5731</v>
      </c>
      <c r="L36" s="5">
        <v>3500</v>
      </c>
      <c r="M36" s="5">
        <v>3500</v>
      </c>
      <c r="O36" s="5">
        <f t="shared" si="6"/>
        <v>55376</v>
      </c>
      <c r="Q36" s="5">
        <f t="shared" si="8"/>
        <v>4057</v>
      </c>
      <c r="R36" s="5">
        <f t="shared" si="9"/>
        <v>27184</v>
      </c>
      <c r="S36" s="5">
        <f t="shared" si="10"/>
        <v>11404</v>
      </c>
      <c r="T36" s="5">
        <f t="shared" si="11"/>
        <v>12731</v>
      </c>
      <c r="V36" s="5">
        <f t="shared" si="7"/>
        <v>55376</v>
      </c>
    </row>
    <row r="37" spans="1:22" x14ac:dyDescent="0.25">
      <c r="A37" s="13" t="s">
        <v>31</v>
      </c>
      <c r="B37" s="5">
        <v>0</v>
      </c>
      <c r="C37" s="5">
        <v>0</v>
      </c>
      <c r="D37" s="5">
        <v>42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146</v>
      </c>
      <c r="M37" s="5">
        <v>144</v>
      </c>
      <c r="O37" s="5">
        <f t="shared" si="6"/>
        <v>332</v>
      </c>
      <c r="Q37" s="5">
        <f t="shared" si="8"/>
        <v>42</v>
      </c>
      <c r="R37" s="5">
        <f t="shared" si="9"/>
        <v>0</v>
      </c>
      <c r="S37" s="5">
        <f t="shared" si="10"/>
        <v>0</v>
      </c>
      <c r="T37" s="5">
        <f t="shared" si="11"/>
        <v>290</v>
      </c>
      <c r="V37" s="5">
        <f t="shared" si="7"/>
        <v>332</v>
      </c>
    </row>
    <row r="38" spans="1:22" x14ac:dyDescent="0.25">
      <c r="A38" s="13" t="s">
        <v>32</v>
      </c>
      <c r="B38" s="5">
        <v>0</v>
      </c>
      <c r="C38" s="5">
        <v>1830</v>
      </c>
      <c r="D38" s="5">
        <v>4561</v>
      </c>
      <c r="E38" s="5">
        <v>1763</v>
      </c>
      <c r="F38" s="5">
        <v>32325</v>
      </c>
      <c r="G38" s="5">
        <v>55757</v>
      </c>
      <c r="H38" s="5">
        <v>101579</v>
      </c>
      <c r="I38" s="5">
        <v>48218</v>
      </c>
      <c r="J38" s="5">
        <v>98075</v>
      </c>
      <c r="K38" s="5">
        <v>87214</v>
      </c>
      <c r="L38" s="5">
        <v>11143</v>
      </c>
      <c r="M38" s="5">
        <v>11142</v>
      </c>
      <c r="O38" s="5">
        <f t="shared" si="6"/>
        <v>453607</v>
      </c>
      <c r="Q38" s="5">
        <f t="shared" si="8"/>
        <v>6391</v>
      </c>
      <c r="R38" s="5">
        <f t="shared" si="9"/>
        <v>89845</v>
      </c>
      <c r="S38" s="5">
        <f t="shared" si="10"/>
        <v>247872</v>
      </c>
      <c r="T38" s="5">
        <f t="shared" si="11"/>
        <v>109499</v>
      </c>
      <c r="V38" s="5">
        <f t="shared" si="7"/>
        <v>453607</v>
      </c>
    </row>
    <row r="39" spans="1:22" x14ac:dyDescent="0.25">
      <c r="A39" s="13" t="s">
        <v>51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O39" s="5">
        <f t="shared" si="6"/>
        <v>0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  <c r="V39" s="5">
        <f t="shared" si="7"/>
        <v>0</v>
      </c>
    </row>
    <row r="40" spans="1:22" x14ac:dyDescent="0.25">
      <c r="A40" s="13" t="s">
        <v>33</v>
      </c>
      <c r="B40" s="5">
        <v>12222</v>
      </c>
      <c r="C40" s="5">
        <v>1232</v>
      </c>
      <c r="D40" s="5">
        <v>0</v>
      </c>
      <c r="E40" s="5">
        <v>34645</v>
      </c>
      <c r="F40" s="5">
        <v>17415</v>
      </c>
      <c r="G40" s="5">
        <v>0</v>
      </c>
      <c r="H40" s="5">
        <v>0</v>
      </c>
      <c r="I40" s="5">
        <v>242515</v>
      </c>
      <c r="J40" s="5">
        <v>-11281</v>
      </c>
      <c r="K40" s="5">
        <v>15059</v>
      </c>
      <c r="L40" s="5">
        <v>0</v>
      </c>
      <c r="M40" s="5">
        <v>0</v>
      </c>
      <c r="O40" s="5">
        <f t="shared" si="6"/>
        <v>311807</v>
      </c>
      <c r="Q40" s="5">
        <f t="shared" si="8"/>
        <v>13454</v>
      </c>
      <c r="R40" s="5">
        <f t="shared" si="9"/>
        <v>52060</v>
      </c>
      <c r="S40" s="5">
        <f t="shared" si="10"/>
        <v>231234</v>
      </c>
      <c r="T40" s="5">
        <f t="shared" si="11"/>
        <v>15059</v>
      </c>
      <c r="V40" s="5">
        <f t="shared" si="7"/>
        <v>311807</v>
      </c>
    </row>
    <row r="41" spans="1:22" x14ac:dyDescent="0.25">
      <c r="A41" s="13"/>
    </row>
    <row r="42" spans="1:22" x14ac:dyDescent="0.25">
      <c r="A42" s="14" t="s">
        <v>21</v>
      </c>
      <c r="B42" s="6">
        <f t="shared" ref="B42:M42" si="12">SUM(B11:B41)</f>
        <v>89345</v>
      </c>
      <c r="C42" s="6">
        <f t="shared" si="12"/>
        <v>130176</v>
      </c>
      <c r="D42" s="6">
        <f t="shared" si="12"/>
        <v>157207</v>
      </c>
      <c r="E42" s="6">
        <f t="shared" si="12"/>
        <v>251120</v>
      </c>
      <c r="F42" s="6">
        <f t="shared" si="12"/>
        <v>306122</v>
      </c>
      <c r="G42" s="6">
        <f t="shared" si="12"/>
        <v>254181</v>
      </c>
      <c r="H42" s="6">
        <f t="shared" si="12"/>
        <v>401163</v>
      </c>
      <c r="I42" s="6">
        <f t="shared" si="12"/>
        <v>497260</v>
      </c>
      <c r="J42" s="6">
        <f t="shared" si="12"/>
        <v>314386</v>
      </c>
      <c r="K42" s="6">
        <f t="shared" si="12"/>
        <v>475216</v>
      </c>
      <c r="L42" s="6">
        <f t="shared" si="12"/>
        <v>119532</v>
      </c>
      <c r="M42" s="6">
        <f t="shared" si="12"/>
        <v>119536</v>
      </c>
      <c r="O42" s="6">
        <f>SUM(O11:O41)</f>
        <v>3115244</v>
      </c>
      <c r="Q42" s="6">
        <f>SUM(B42:D42)</f>
        <v>376728</v>
      </c>
      <c r="R42" s="6">
        <f>SUM(E42:G42)</f>
        <v>811423</v>
      </c>
      <c r="S42" s="6">
        <f>SUM(H42:J42)</f>
        <v>1212809</v>
      </c>
      <c r="T42" s="6">
        <f>SUM(K42:M42)</f>
        <v>714284</v>
      </c>
      <c r="V42" s="6">
        <f t="shared" si="7"/>
        <v>3115244</v>
      </c>
    </row>
    <row r="43" spans="1:22" x14ac:dyDescent="0.25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5">
      <c r="A44" s="1" t="s">
        <v>7</v>
      </c>
    </row>
    <row r="45" spans="1:22" x14ac:dyDescent="0.25">
      <c r="A45" s="3" t="s">
        <v>0</v>
      </c>
      <c r="B45" s="5">
        <v>18518</v>
      </c>
      <c r="C45" s="5">
        <v>18518</v>
      </c>
      <c r="D45" s="5">
        <v>38518</v>
      </c>
      <c r="E45" s="5">
        <v>21667</v>
      </c>
      <c r="F45" s="5">
        <v>21667</v>
      </c>
      <c r="G45" s="5">
        <v>21666</v>
      </c>
      <c r="H45" s="5">
        <v>21667</v>
      </c>
      <c r="I45" s="5">
        <v>21667</v>
      </c>
      <c r="J45" s="5">
        <v>21666</v>
      </c>
      <c r="K45" s="5">
        <v>21667</v>
      </c>
      <c r="L45" s="5">
        <v>21667</v>
      </c>
      <c r="M45" s="5">
        <v>21666</v>
      </c>
      <c r="O45" s="5">
        <f>SUM(B45:M45)</f>
        <v>270554</v>
      </c>
      <c r="Q45" s="5">
        <f t="shared" ref="Q45:Q50" si="13">SUM(B45:D45)</f>
        <v>75554</v>
      </c>
      <c r="R45" s="5">
        <f t="shared" ref="R45:R50" si="14">SUM(E45:G45)</f>
        <v>65000</v>
      </c>
      <c r="S45" s="5">
        <f t="shared" ref="S45:S50" si="15">SUM(H45:J45)</f>
        <v>65000</v>
      </c>
      <c r="T45" s="5">
        <f t="shared" ref="T45:T50" si="16">SUM(K45:M45)</f>
        <v>65000</v>
      </c>
      <c r="V45" s="5">
        <f t="shared" ref="V45:V50" si="17">SUM(Q45:U45)</f>
        <v>270554</v>
      </c>
    </row>
    <row r="46" spans="1:22" x14ac:dyDescent="0.25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8583</v>
      </c>
      <c r="L46" s="5">
        <v>8583</v>
      </c>
      <c r="M46" s="5">
        <v>8583</v>
      </c>
      <c r="O46" s="5">
        <f>SUM(B46:M46)</f>
        <v>25749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25749</v>
      </c>
      <c r="V46" s="5">
        <f t="shared" si="17"/>
        <v>25749</v>
      </c>
    </row>
    <row r="47" spans="1:22" x14ac:dyDescent="0.25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5">
      <c r="A48" s="3" t="s">
        <v>4</v>
      </c>
      <c r="B48" s="5">
        <v>0</v>
      </c>
      <c r="C48" s="5">
        <v>2650</v>
      </c>
      <c r="D48" s="5">
        <v>-50786</v>
      </c>
      <c r="E48" s="5">
        <v>-1842</v>
      </c>
      <c r="F48" s="5">
        <v>12431</v>
      </c>
      <c r="G48" s="5">
        <v>3655</v>
      </c>
      <c r="H48" s="5">
        <v>6106</v>
      </c>
      <c r="I48" s="5">
        <v>324636</v>
      </c>
      <c r="J48" s="5">
        <v>360</v>
      </c>
      <c r="K48" s="5">
        <v>0</v>
      </c>
      <c r="L48" s="5">
        <v>6438</v>
      </c>
      <c r="M48" s="5">
        <v>6438</v>
      </c>
      <c r="O48" s="5">
        <f>SUM(B48:M48)</f>
        <v>310086</v>
      </c>
      <c r="Q48" s="5">
        <f t="shared" si="13"/>
        <v>-48136</v>
      </c>
      <c r="R48" s="5">
        <f t="shared" si="14"/>
        <v>14244</v>
      </c>
      <c r="S48" s="5">
        <f t="shared" si="15"/>
        <v>331102</v>
      </c>
      <c r="T48" s="5">
        <f t="shared" si="16"/>
        <v>12876</v>
      </c>
      <c r="V48" s="5">
        <f t="shared" si="17"/>
        <v>310086</v>
      </c>
    </row>
    <row r="49" spans="1:22" x14ac:dyDescent="0.25">
      <c r="A49" s="3"/>
    </row>
    <row r="50" spans="1:22" x14ac:dyDescent="0.25">
      <c r="A50" s="4" t="s">
        <v>10</v>
      </c>
      <c r="B50" s="6">
        <f t="shared" ref="B50:M50" si="18">SUM(B44:B49)</f>
        <v>18518</v>
      </c>
      <c r="C50" s="6">
        <f t="shared" si="18"/>
        <v>21168</v>
      </c>
      <c r="D50" s="6">
        <f t="shared" si="18"/>
        <v>-12268</v>
      </c>
      <c r="E50" s="6">
        <f t="shared" si="18"/>
        <v>19825</v>
      </c>
      <c r="F50" s="6">
        <f t="shared" si="18"/>
        <v>34098</v>
      </c>
      <c r="G50" s="6">
        <f t="shared" si="18"/>
        <v>25321</v>
      </c>
      <c r="H50" s="6">
        <f t="shared" si="18"/>
        <v>27773</v>
      </c>
      <c r="I50" s="6">
        <f t="shared" si="18"/>
        <v>346303</v>
      </c>
      <c r="J50" s="6">
        <f t="shared" si="18"/>
        <v>22026</v>
      </c>
      <c r="K50" s="6">
        <f t="shared" si="18"/>
        <v>30250</v>
      </c>
      <c r="L50" s="6">
        <f t="shared" si="18"/>
        <v>36688</v>
      </c>
      <c r="M50" s="6">
        <f t="shared" si="18"/>
        <v>36687</v>
      </c>
      <c r="O50" s="6">
        <f>SUM(O44:O49)</f>
        <v>606389</v>
      </c>
      <c r="Q50" s="6">
        <f t="shared" si="13"/>
        <v>27418</v>
      </c>
      <c r="R50" s="6">
        <f t="shared" si="14"/>
        <v>79244</v>
      </c>
      <c r="S50" s="6">
        <f t="shared" si="15"/>
        <v>396102</v>
      </c>
      <c r="T50" s="6">
        <f t="shared" si="16"/>
        <v>103625</v>
      </c>
      <c r="V50" s="6">
        <f t="shared" si="17"/>
        <v>606389</v>
      </c>
    </row>
    <row r="51" spans="1:22" x14ac:dyDescent="0.25">
      <c r="A51" s="3"/>
    </row>
    <row r="52" spans="1:22" x14ac:dyDescent="0.25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5">
      <c r="A53" s="3" t="s">
        <v>1</v>
      </c>
      <c r="B53" s="5">
        <v>54000</v>
      </c>
      <c r="C53" s="5">
        <v>44182</v>
      </c>
      <c r="D53" s="5">
        <v>44182</v>
      </c>
      <c r="E53" s="5">
        <v>44182</v>
      </c>
      <c r="F53" s="5">
        <v>37782</v>
      </c>
      <c r="G53" s="5">
        <v>37782</v>
      </c>
      <c r="H53" s="5">
        <v>37782</v>
      </c>
      <c r="I53" s="5">
        <v>37731</v>
      </c>
      <c r="J53" s="5">
        <v>37782</v>
      </c>
      <c r="K53" s="5">
        <v>37782</v>
      </c>
      <c r="L53" s="5">
        <v>37782</v>
      </c>
      <c r="M53" s="5">
        <v>37780</v>
      </c>
      <c r="O53" s="5">
        <f>SUM(B53:M53)</f>
        <v>488749</v>
      </c>
      <c r="Q53" s="5">
        <f>SUM(B53:D53)</f>
        <v>142364</v>
      </c>
      <c r="R53" s="5">
        <f>SUM(E53:G53)</f>
        <v>119746</v>
      </c>
      <c r="S53" s="5">
        <f>SUM(H53:J53)</f>
        <v>113295</v>
      </c>
      <c r="T53" s="5">
        <f>SUM(K53:M53)</f>
        <v>113344</v>
      </c>
      <c r="V53" s="5">
        <f>SUM(Q53:U53)</f>
        <v>488749</v>
      </c>
    </row>
    <row r="54" spans="1:22" x14ac:dyDescent="0.25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100</v>
      </c>
      <c r="Q54" s="5">
        <f>SUM(B54:D54)</f>
        <v>0</v>
      </c>
      <c r="R54" s="5">
        <f>SUM(E54:G54)</f>
        <v>100</v>
      </c>
      <c r="S54" s="5">
        <f>SUM(H54:J54)</f>
        <v>0</v>
      </c>
      <c r="T54" s="5">
        <f>SUM(K54:M54)</f>
        <v>0</v>
      </c>
      <c r="V54" s="5">
        <f>SUM(Q54:U54)</f>
        <v>100</v>
      </c>
    </row>
    <row r="55" spans="1:22" x14ac:dyDescent="0.25">
      <c r="A55" s="3"/>
    </row>
    <row r="56" spans="1:22" ht="13.8" thickBot="1" x14ac:dyDescent="0.3">
      <c r="A56" s="4" t="s">
        <v>62</v>
      </c>
      <c r="B56" s="16">
        <f t="shared" ref="B56:M56" si="19">SUM(B53:B54)</f>
        <v>54000</v>
      </c>
      <c r="C56" s="16">
        <f t="shared" si="19"/>
        <v>44182</v>
      </c>
      <c r="D56" s="16">
        <f t="shared" si="19"/>
        <v>44182</v>
      </c>
      <c r="E56" s="16">
        <f t="shared" si="19"/>
        <v>44182</v>
      </c>
      <c r="F56" s="16">
        <f t="shared" si="19"/>
        <v>37882</v>
      </c>
      <c r="G56" s="16">
        <f t="shared" si="19"/>
        <v>37782</v>
      </c>
      <c r="H56" s="16">
        <f t="shared" si="19"/>
        <v>37782</v>
      </c>
      <c r="I56" s="16">
        <f t="shared" si="19"/>
        <v>37731</v>
      </c>
      <c r="J56" s="16">
        <f t="shared" si="19"/>
        <v>37782</v>
      </c>
      <c r="K56" s="16">
        <f t="shared" si="19"/>
        <v>37782</v>
      </c>
      <c r="L56" s="16">
        <f t="shared" si="19"/>
        <v>37782</v>
      </c>
      <c r="M56" s="16">
        <f t="shared" si="19"/>
        <v>37780</v>
      </c>
      <c r="N56" s="16"/>
      <c r="O56" s="16">
        <f>SUM(O53:O54)</f>
        <v>488849</v>
      </c>
      <c r="Q56" s="16">
        <f>SUM(B56:D56)</f>
        <v>142364</v>
      </c>
      <c r="R56" s="16">
        <f>SUM(E56:G56)</f>
        <v>119846</v>
      </c>
      <c r="S56" s="16">
        <f>SUM(H56:J56)</f>
        <v>113295</v>
      </c>
      <c r="T56" s="16">
        <f>SUM(K56:M56)</f>
        <v>113344</v>
      </c>
      <c r="V56" s="16">
        <f>SUM(Q56:U56)</f>
        <v>488849</v>
      </c>
    </row>
    <row r="57" spans="1:22" x14ac:dyDescent="0.25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8" thickBot="1" x14ac:dyDescent="0.3">
      <c r="A58" s="1" t="s">
        <v>60</v>
      </c>
      <c r="B58" s="17">
        <f t="shared" ref="B58:M58" si="20">+B8+B42+B50+B56</f>
        <v>161863</v>
      </c>
      <c r="C58" s="17">
        <f t="shared" si="20"/>
        <v>195526</v>
      </c>
      <c r="D58" s="17">
        <f t="shared" si="20"/>
        <v>189121</v>
      </c>
      <c r="E58" s="17">
        <f t="shared" si="20"/>
        <v>315127</v>
      </c>
      <c r="F58" s="17">
        <f t="shared" si="20"/>
        <v>378102</v>
      </c>
      <c r="G58" s="17">
        <f t="shared" si="20"/>
        <v>317284</v>
      </c>
      <c r="H58" s="17">
        <f t="shared" si="20"/>
        <v>466718</v>
      </c>
      <c r="I58" s="17">
        <f t="shared" si="20"/>
        <v>881294</v>
      </c>
      <c r="J58" s="17">
        <f t="shared" si="20"/>
        <v>374194</v>
      </c>
      <c r="K58" s="17">
        <f t="shared" si="20"/>
        <v>543248</v>
      </c>
      <c r="L58" s="17">
        <f t="shared" si="20"/>
        <v>194002</v>
      </c>
      <c r="M58" s="17">
        <f t="shared" si="20"/>
        <v>194003</v>
      </c>
      <c r="N58" s="17"/>
      <c r="O58" s="17">
        <f>+O8+O42+O50+O56</f>
        <v>4210482</v>
      </c>
      <c r="Q58" s="17">
        <f>SUM(B58:D58)</f>
        <v>546510</v>
      </c>
      <c r="R58" s="17">
        <f>SUM(E58:G58)</f>
        <v>1010513</v>
      </c>
      <c r="S58" s="17">
        <f>SUM(H58:J58)</f>
        <v>1722206</v>
      </c>
      <c r="T58" s="17">
        <f>SUM(K58:M58)</f>
        <v>931253</v>
      </c>
      <c r="V58" s="17">
        <f>SUM(Q58:U58)</f>
        <v>4210482</v>
      </c>
    </row>
    <row r="59" spans="1:22" ht="13.8" thickTop="1" x14ac:dyDescent="0.25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5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5">
      <c r="A61" s="13" t="s">
        <v>24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310</v>
      </c>
      <c r="H61" s="5">
        <v>1349</v>
      </c>
      <c r="I61" s="5">
        <v>20451</v>
      </c>
      <c r="J61" s="5">
        <v>2557</v>
      </c>
      <c r="K61" s="5">
        <v>30061</v>
      </c>
      <c r="L61" s="5">
        <v>86</v>
      </c>
      <c r="M61" s="5">
        <v>84</v>
      </c>
      <c r="O61" s="5">
        <f>SUM(B61:M61)</f>
        <v>54898</v>
      </c>
      <c r="Q61" s="5">
        <f>SUM(B61:D61)</f>
        <v>0</v>
      </c>
      <c r="R61" s="5">
        <f>SUM(E61:G61)</f>
        <v>310</v>
      </c>
      <c r="S61" s="5">
        <f>SUM(H61:J61)</f>
        <v>24357</v>
      </c>
      <c r="T61" s="5">
        <f>SUM(K61:M61)</f>
        <v>30231</v>
      </c>
      <c r="V61" s="5">
        <f>SUM(Q61:U61)</f>
        <v>54898</v>
      </c>
    </row>
    <row r="62" spans="1:22" x14ac:dyDescent="0.25">
      <c r="A62" s="13" t="s">
        <v>56</v>
      </c>
      <c r="B62" s="5">
        <v>15767</v>
      </c>
      <c r="C62" s="5">
        <v>24229</v>
      </c>
      <c r="D62" s="5">
        <v>26866</v>
      </c>
      <c r="E62" s="5">
        <v>29646</v>
      </c>
      <c r="F62" s="5">
        <v>16334</v>
      </c>
      <c r="G62" s="5">
        <v>20200</v>
      </c>
      <c r="H62" s="5">
        <v>27809</v>
      </c>
      <c r="I62" s="5">
        <v>32270</v>
      </c>
      <c r="J62" s="5">
        <v>25348</v>
      </c>
      <c r="K62" s="5">
        <v>57699</v>
      </c>
      <c r="L62" s="5">
        <v>17595</v>
      </c>
      <c r="M62" s="5">
        <v>17595</v>
      </c>
      <c r="O62" s="5">
        <f>SUM(B62:M62)</f>
        <v>311358</v>
      </c>
      <c r="Q62" s="5">
        <f>SUM(B62:D62)</f>
        <v>66862</v>
      </c>
      <c r="R62" s="5">
        <f>SUM(E62:G62)</f>
        <v>66180</v>
      </c>
      <c r="S62" s="5">
        <f>SUM(H62:J62)</f>
        <v>85427</v>
      </c>
      <c r="T62" s="5">
        <f>SUM(K62:M62)</f>
        <v>92889</v>
      </c>
      <c r="V62" s="5">
        <f>SUM(Q62:U62)</f>
        <v>311358</v>
      </c>
    </row>
    <row r="63" spans="1:22" x14ac:dyDescent="0.25">
      <c r="A63" s="13"/>
      <c r="H63" s="18"/>
      <c r="I63" s="18"/>
      <c r="J63" s="21"/>
      <c r="K63" s="18"/>
      <c r="L63" s="18"/>
      <c r="M63" s="18"/>
    </row>
    <row r="64" spans="1:22" x14ac:dyDescent="0.25">
      <c r="A64" s="14" t="s">
        <v>59</v>
      </c>
      <c r="B64" s="6">
        <f t="shared" ref="B64:M64" si="21">SUM(B61:B62)</f>
        <v>15767</v>
      </c>
      <c r="C64" s="6">
        <f t="shared" si="21"/>
        <v>24229</v>
      </c>
      <c r="D64" s="6">
        <f t="shared" si="21"/>
        <v>26866</v>
      </c>
      <c r="E64" s="6">
        <f t="shared" si="21"/>
        <v>29646</v>
      </c>
      <c r="F64" s="6">
        <f t="shared" si="21"/>
        <v>16334</v>
      </c>
      <c r="G64" s="6">
        <f t="shared" si="21"/>
        <v>20510</v>
      </c>
      <c r="H64" s="6">
        <f t="shared" si="21"/>
        <v>29158</v>
      </c>
      <c r="I64" s="6">
        <f t="shared" si="21"/>
        <v>52721</v>
      </c>
      <c r="J64" s="6">
        <f t="shared" si="21"/>
        <v>27905</v>
      </c>
      <c r="K64" s="6">
        <f t="shared" si="21"/>
        <v>87760</v>
      </c>
      <c r="L64" s="6">
        <f t="shared" si="21"/>
        <v>17681</v>
      </c>
      <c r="M64" s="6">
        <f t="shared" si="21"/>
        <v>17679</v>
      </c>
      <c r="O64" s="6">
        <f>SUM(O61:O62)</f>
        <v>366256</v>
      </c>
      <c r="Q64" s="6">
        <f>SUM(B64:D64)</f>
        <v>66862</v>
      </c>
      <c r="R64" s="6">
        <f>SUM(E64:G64)</f>
        <v>66490</v>
      </c>
      <c r="S64" s="6">
        <f>SUM(H64:J64)</f>
        <v>109784</v>
      </c>
      <c r="T64" s="6">
        <f>SUM(K64:M64)</f>
        <v>123120</v>
      </c>
      <c r="V64" s="6">
        <f>SUM(Q64:U64)</f>
        <v>366256</v>
      </c>
    </row>
    <row r="65" spans="1:22" x14ac:dyDescent="0.25">
      <c r="A65" s="1"/>
    </row>
    <row r="66" spans="1:22" ht="13.8" thickBot="1" x14ac:dyDescent="0.3">
      <c r="A66" s="1" t="s">
        <v>8</v>
      </c>
      <c r="B66" s="29">
        <f t="shared" ref="B66:M66" si="22">B58+B64</f>
        <v>177630</v>
      </c>
      <c r="C66" s="29">
        <f t="shared" si="22"/>
        <v>219755</v>
      </c>
      <c r="D66" s="29">
        <f t="shared" si="22"/>
        <v>215987</v>
      </c>
      <c r="E66" s="29">
        <f t="shared" si="22"/>
        <v>344773</v>
      </c>
      <c r="F66" s="29">
        <f t="shared" si="22"/>
        <v>394436</v>
      </c>
      <c r="G66" s="29">
        <f t="shared" si="22"/>
        <v>337794</v>
      </c>
      <c r="H66" s="29">
        <f t="shared" si="22"/>
        <v>495876</v>
      </c>
      <c r="I66" s="29">
        <f t="shared" si="22"/>
        <v>934015</v>
      </c>
      <c r="J66" s="29">
        <f t="shared" si="22"/>
        <v>402099</v>
      </c>
      <c r="K66" s="29">
        <f t="shared" si="22"/>
        <v>631008</v>
      </c>
      <c r="L66" s="29">
        <f t="shared" si="22"/>
        <v>211683</v>
      </c>
      <c r="M66" s="29">
        <f t="shared" si="22"/>
        <v>211682</v>
      </c>
      <c r="N66" s="29"/>
      <c r="O66" s="29">
        <f>O58+O64</f>
        <v>4576738</v>
      </c>
      <c r="Q66" s="29">
        <f>SUM(B66:D66)</f>
        <v>613372</v>
      </c>
      <c r="R66" s="29">
        <f>SUM(E66:G66)</f>
        <v>1077003</v>
      </c>
      <c r="S66" s="29">
        <f>SUM(H66:J66)</f>
        <v>1831990</v>
      </c>
      <c r="T66" s="29">
        <f>SUM(K66:M66)</f>
        <v>1054373</v>
      </c>
      <c r="U66" s="29"/>
      <c r="V66" s="29">
        <f>SUM(Q66:U66)</f>
        <v>4576738</v>
      </c>
    </row>
    <row r="67" spans="1:22" ht="13.8" thickTop="1" x14ac:dyDescent="0.25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6" x14ac:dyDescent="0.3">
      <c r="A68" s="26" t="str">
        <f>+A1</f>
        <v>New Albany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ht="15.6" x14ac:dyDescent="0.3">
      <c r="A69" s="26" t="str">
        <f>+A2</f>
        <v>Expense Analysis Summary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6" x14ac:dyDescent="0.3">
      <c r="A70" s="27" t="s">
        <v>36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 ht="15.6" x14ac:dyDescent="0.3">
      <c r="A71" s="28">
        <f>+A4</f>
        <v>36799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s="24" customFormat="1" x14ac:dyDescent="0.25">
      <c r="B72" s="22" t="s">
        <v>18</v>
      </c>
      <c r="C72" s="22" t="s">
        <v>18</v>
      </c>
      <c r="D72" s="22" t="s">
        <v>18</v>
      </c>
      <c r="E72" s="22" t="s">
        <v>18</v>
      </c>
      <c r="F72" s="22" t="s">
        <v>18</v>
      </c>
      <c r="G72" s="22" t="s">
        <v>18</v>
      </c>
      <c r="H72" s="22" t="s">
        <v>18</v>
      </c>
      <c r="I72" s="22" t="s">
        <v>18</v>
      </c>
      <c r="J72" s="22" t="s">
        <v>18</v>
      </c>
      <c r="K72" s="22" t="s">
        <v>18</v>
      </c>
      <c r="L72" s="22" t="s">
        <v>18</v>
      </c>
      <c r="M72" s="22" t="s">
        <v>18</v>
      </c>
      <c r="N72" s="25"/>
      <c r="O72" s="22" t="s">
        <v>18</v>
      </c>
      <c r="P72" s="25"/>
      <c r="Q72" s="22" t="s">
        <v>18</v>
      </c>
      <c r="R72" s="22" t="s">
        <v>18</v>
      </c>
      <c r="S72" s="22" t="s">
        <v>18</v>
      </c>
      <c r="T72" s="22" t="s">
        <v>18</v>
      </c>
      <c r="U72" s="25"/>
      <c r="V72" s="22" t="s">
        <v>18</v>
      </c>
    </row>
    <row r="73" spans="1:22" x14ac:dyDescent="0.25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8" thickBot="1" x14ac:dyDescent="0.3">
      <c r="A75" s="1" t="s">
        <v>5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0</v>
      </c>
      <c r="Q75" s="7">
        <f>SUM(B75:D75)</f>
        <v>0</v>
      </c>
      <c r="R75" s="7">
        <f>SUM(E75:G75)</f>
        <v>0</v>
      </c>
      <c r="S75" s="7">
        <f>SUM(H75:J75)</f>
        <v>0</v>
      </c>
      <c r="T75" s="7">
        <f>SUM(K75:M75)</f>
        <v>0</v>
      </c>
      <c r="V75" s="7">
        <f>SUM(Q75:U75)</f>
        <v>0</v>
      </c>
    </row>
    <row r="77" spans="1:22" x14ac:dyDescent="0.25">
      <c r="A77" s="1" t="s">
        <v>6</v>
      </c>
    </row>
    <row r="78" spans="1:22" x14ac:dyDescent="0.25">
      <c r="A78" s="12" t="s">
        <v>34</v>
      </c>
    </row>
    <row r="79" spans="1:22" x14ac:dyDescent="0.25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5">
      <c r="A80" s="13" t="s">
        <v>39</v>
      </c>
      <c r="B80" s="5">
        <v>543</v>
      </c>
      <c r="C80" s="5">
        <v>543</v>
      </c>
      <c r="D80" s="5">
        <v>543</v>
      </c>
      <c r="E80" s="5">
        <v>543</v>
      </c>
      <c r="F80" s="5">
        <v>1140</v>
      </c>
      <c r="G80" s="5">
        <v>1140</v>
      </c>
      <c r="H80" s="5">
        <v>1140</v>
      </c>
      <c r="I80" s="5">
        <v>1140</v>
      </c>
      <c r="J80" s="5">
        <v>1140</v>
      </c>
      <c r="K80" s="5">
        <v>543</v>
      </c>
      <c r="L80" s="5">
        <v>543</v>
      </c>
      <c r="M80" s="5">
        <v>542</v>
      </c>
      <c r="O80" s="5">
        <f t="shared" si="23"/>
        <v>9500</v>
      </c>
      <c r="Q80" s="5">
        <f t="shared" si="24"/>
        <v>1629</v>
      </c>
      <c r="R80" s="5">
        <f t="shared" si="25"/>
        <v>2823</v>
      </c>
      <c r="S80" s="5">
        <f t="shared" si="26"/>
        <v>3420</v>
      </c>
      <c r="T80" s="5">
        <f t="shared" si="27"/>
        <v>1628</v>
      </c>
      <c r="V80" s="5">
        <f t="shared" si="28"/>
        <v>9500</v>
      </c>
    </row>
    <row r="81" spans="1:22" x14ac:dyDescent="0.25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5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5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5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5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 s="5">
        <f t="shared" si="23"/>
        <v>0</v>
      </c>
      <c r="Q85" s="5">
        <f t="shared" si="24"/>
        <v>0</v>
      </c>
      <c r="R85" s="5">
        <f t="shared" si="25"/>
        <v>0</v>
      </c>
      <c r="S85" s="5">
        <f t="shared" si="26"/>
        <v>0</v>
      </c>
      <c r="T85" s="5">
        <f t="shared" si="27"/>
        <v>0</v>
      </c>
      <c r="V85" s="5">
        <f t="shared" si="28"/>
        <v>0</v>
      </c>
    </row>
    <row r="86" spans="1:22" x14ac:dyDescent="0.25">
      <c r="A86" s="13" t="s">
        <v>44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O86" s="5">
        <f t="shared" si="23"/>
        <v>0</v>
      </c>
      <c r="Q86" s="5">
        <f t="shared" si="24"/>
        <v>0</v>
      </c>
      <c r="R86" s="5">
        <f t="shared" si="25"/>
        <v>0</v>
      </c>
      <c r="S86" s="5">
        <f t="shared" si="26"/>
        <v>0</v>
      </c>
      <c r="T86" s="5">
        <f t="shared" si="27"/>
        <v>0</v>
      </c>
      <c r="V86" s="5">
        <f t="shared" si="28"/>
        <v>0</v>
      </c>
    </row>
    <row r="87" spans="1:22" x14ac:dyDescent="0.25">
      <c r="A87" s="13" t="s">
        <v>45</v>
      </c>
      <c r="B87" s="5">
        <v>458</v>
      </c>
      <c r="C87" s="5">
        <v>458</v>
      </c>
      <c r="D87" s="5">
        <v>458</v>
      </c>
      <c r="E87" s="5">
        <v>458</v>
      </c>
      <c r="F87" s="5">
        <v>458</v>
      </c>
      <c r="G87" s="5">
        <v>458</v>
      </c>
      <c r="H87" s="5">
        <v>458</v>
      </c>
      <c r="I87" s="5">
        <v>458</v>
      </c>
      <c r="J87" s="5">
        <v>458</v>
      </c>
      <c r="K87" s="5">
        <v>458</v>
      </c>
      <c r="L87" s="5">
        <v>458</v>
      </c>
      <c r="M87" s="5">
        <v>462</v>
      </c>
      <c r="O87" s="5">
        <f t="shared" si="23"/>
        <v>5500</v>
      </c>
      <c r="Q87" s="5">
        <f t="shared" si="24"/>
        <v>1374</v>
      </c>
      <c r="R87" s="5">
        <f t="shared" si="25"/>
        <v>1374</v>
      </c>
      <c r="S87" s="5">
        <f t="shared" si="26"/>
        <v>1374</v>
      </c>
      <c r="T87" s="5">
        <f t="shared" si="27"/>
        <v>1378</v>
      </c>
      <c r="V87" s="5">
        <f t="shared" si="28"/>
        <v>5500</v>
      </c>
    </row>
    <row r="88" spans="1:22" x14ac:dyDescent="0.25">
      <c r="A88" s="13" t="s">
        <v>46</v>
      </c>
      <c r="B88" s="5">
        <v>86</v>
      </c>
      <c r="C88" s="5">
        <v>86</v>
      </c>
      <c r="D88" s="5">
        <v>86</v>
      </c>
      <c r="E88" s="5">
        <v>86</v>
      </c>
      <c r="F88" s="5">
        <v>180</v>
      </c>
      <c r="G88" s="5">
        <v>180</v>
      </c>
      <c r="H88" s="5">
        <v>180</v>
      </c>
      <c r="I88" s="5">
        <v>180</v>
      </c>
      <c r="J88" s="5">
        <v>180</v>
      </c>
      <c r="K88" s="5">
        <v>86</v>
      </c>
      <c r="L88" s="5">
        <v>86</v>
      </c>
      <c r="M88" s="5">
        <v>84</v>
      </c>
      <c r="O88" s="5">
        <f t="shared" si="23"/>
        <v>1500</v>
      </c>
      <c r="Q88" s="5">
        <f t="shared" si="24"/>
        <v>258</v>
      </c>
      <c r="R88" s="5">
        <f t="shared" si="25"/>
        <v>446</v>
      </c>
      <c r="S88" s="5">
        <f t="shared" si="26"/>
        <v>540</v>
      </c>
      <c r="T88" s="5">
        <f t="shared" si="27"/>
        <v>256</v>
      </c>
      <c r="V88" s="5">
        <f t="shared" si="28"/>
        <v>1500</v>
      </c>
    </row>
    <row r="89" spans="1:22" x14ac:dyDescent="0.25">
      <c r="A89" s="13" t="s">
        <v>47</v>
      </c>
      <c r="B89" s="5">
        <v>857</v>
      </c>
      <c r="C89" s="5">
        <v>857</v>
      </c>
      <c r="D89" s="5">
        <v>857</v>
      </c>
      <c r="E89" s="5">
        <v>857</v>
      </c>
      <c r="F89" s="5">
        <v>1800</v>
      </c>
      <c r="G89" s="5">
        <v>1800</v>
      </c>
      <c r="H89" s="5">
        <v>1800</v>
      </c>
      <c r="I89" s="5">
        <v>1800</v>
      </c>
      <c r="J89" s="5">
        <v>1800</v>
      </c>
      <c r="K89" s="5">
        <v>857</v>
      </c>
      <c r="L89" s="5">
        <v>857</v>
      </c>
      <c r="M89" s="5">
        <v>857</v>
      </c>
      <c r="O89" s="5">
        <f t="shared" si="23"/>
        <v>14999</v>
      </c>
      <c r="Q89" s="5">
        <f t="shared" si="24"/>
        <v>2571</v>
      </c>
      <c r="R89" s="5">
        <f t="shared" si="25"/>
        <v>4457</v>
      </c>
      <c r="S89" s="5">
        <f t="shared" si="26"/>
        <v>5400</v>
      </c>
      <c r="T89" s="5">
        <f t="shared" si="27"/>
        <v>2571</v>
      </c>
      <c r="V89" s="5">
        <f t="shared" si="28"/>
        <v>14999</v>
      </c>
    </row>
    <row r="90" spans="1:22" x14ac:dyDescent="0.25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5">
      <c r="A91" s="13" t="s">
        <v>25</v>
      </c>
      <c r="B91" s="5">
        <v>333</v>
      </c>
      <c r="C91" s="5">
        <v>333</v>
      </c>
      <c r="D91" s="5">
        <v>333</v>
      </c>
      <c r="E91" s="5">
        <v>333</v>
      </c>
      <c r="F91" s="5">
        <v>333</v>
      </c>
      <c r="G91" s="5">
        <v>333</v>
      </c>
      <c r="H91" s="5">
        <v>333</v>
      </c>
      <c r="I91" s="5">
        <v>333</v>
      </c>
      <c r="J91" s="5">
        <v>333</v>
      </c>
      <c r="K91" s="5">
        <v>333</v>
      </c>
      <c r="L91" s="5">
        <v>333</v>
      </c>
      <c r="M91" s="5">
        <v>337</v>
      </c>
      <c r="O91" s="5">
        <f t="shared" si="23"/>
        <v>4000</v>
      </c>
      <c r="Q91" s="5">
        <f t="shared" si="24"/>
        <v>999</v>
      </c>
      <c r="R91" s="5">
        <f t="shared" si="25"/>
        <v>999</v>
      </c>
      <c r="S91" s="5">
        <f t="shared" si="26"/>
        <v>999</v>
      </c>
      <c r="T91" s="5">
        <f t="shared" si="27"/>
        <v>1003</v>
      </c>
      <c r="V91" s="5">
        <f t="shared" si="28"/>
        <v>4000</v>
      </c>
    </row>
    <row r="92" spans="1:22" x14ac:dyDescent="0.25">
      <c r="A92" s="13" t="s">
        <v>26</v>
      </c>
      <c r="B92" s="5">
        <v>833</v>
      </c>
      <c r="C92" s="5">
        <v>833</v>
      </c>
      <c r="D92" s="5">
        <v>15833</v>
      </c>
      <c r="E92" s="5">
        <v>833</v>
      </c>
      <c r="F92" s="5">
        <v>833</v>
      </c>
      <c r="G92" s="5">
        <v>833</v>
      </c>
      <c r="H92" s="5">
        <v>833</v>
      </c>
      <c r="I92" s="5">
        <v>833</v>
      </c>
      <c r="J92" s="5">
        <v>833</v>
      </c>
      <c r="K92" s="5">
        <v>833</v>
      </c>
      <c r="L92" s="5">
        <v>833</v>
      </c>
      <c r="M92" s="5">
        <v>837</v>
      </c>
      <c r="O92" s="5">
        <f t="shared" si="23"/>
        <v>25000</v>
      </c>
      <c r="Q92" s="5">
        <f t="shared" si="24"/>
        <v>17499</v>
      </c>
      <c r="R92" s="5">
        <f t="shared" si="25"/>
        <v>2499</v>
      </c>
      <c r="S92" s="5">
        <f t="shared" si="26"/>
        <v>2499</v>
      </c>
      <c r="T92" s="5">
        <f t="shared" si="27"/>
        <v>2503</v>
      </c>
      <c r="V92" s="5">
        <f t="shared" si="28"/>
        <v>25000</v>
      </c>
    </row>
    <row r="93" spans="1:22" x14ac:dyDescent="0.25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5">
      <c r="A94" s="13" t="s">
        <v>27</v>
      </c>
      <c r="B94" s="5">
        <v>600</v>
      </c>
      <c r="C94" s="5">
        <v>600</v>
      </c>
      <c r="D94" s="5">
        <v>600</v>
      </c>
      <c r="E94" s="5">
        <v>600</v>
      </c>
      <c r="F94" s="5">
        <v>9660</v>
      </c>
      <c r="G94" s="5">
        <v>9660</v>
      </c>
      <c r="H94" s="5">
        <v>9660</v>
      </c>
      <c r="I94" s="5">
        <v>9660</v>
      </c>
      <c r="J94" s="5">
        <v>9660</v>
      </c>
      <c r="K94" s="5">
        <v>600</v>
      </c>
      <c r="L94" s="5">
        <v>600</v>
      </c>
      <c r="M94" s="5">
        <v>600</v>
      </c>
      <c r="O94" s="5">
        <f t="shared" si="23"/>
        <v>52500</v>
      </c>
      <c r="Q94" s="5">
        <f t="shared" si="24"/>
        <v>1800</v>
      </c>
      <c r="R94" s="5">
        <f t="shared" si="25"/>
        <v>19920</v>
      </c>
      <c r="S94" s="5">
        <f t="shared" si="26"/>
        <v>28980</v>
      </c>
      <c r="T94" s="5">
        <f t="shared" si="27"/>
        <v>1800</v>
      </c>
      <c r="V94" s="5">
        <f t="shared" si="28"/>
        <v>52500</v>
      </c>
    </row>
    <row r="95" spans="1:22" x14ac:dyDescent="0.25">
      <c r="A95" s="13" t="s">
        <v>28</v>
      </c>
      <c r="B95" s="5">
        <v>3208</v>
      </c>
      <c r="C95" s="5">
        <v>3208</v>
      </c>
      <c r="D95" s="5">
        <v>3208</v>
      </c>
      <c r="E95" s="5">
        <v>3208</v>
      </c>
      <c r="F95" s="5">
        <v>4748</v>
      </c>
      <c r="G95" s="5">
        <v>4748</v>
      </c>
      <c r="H95" s="5">
        <v>4748</v>
      </c>
      <c r="I95" s="5">
        <v>4748</v>
      </c>
      <c r="J95" s="5">
        <v>4748</v>
      </c>
      <c r="K95" s="5">
        <v>3208</v>
      </c>
      <c r="L95" s="5">
        <v>3208</v>
      </c>
      <c r="M95" s="5">
        <v>3212</v>
      </c>
      <c r="O95" s="5">
        <f t="shared" si="23"/>
        <v>46200</v>
      </c>
      <c r="Q95" s="5">
        <f t="shared" si="24"/>
        <v>9624</v>
      </c>
      <c r="R95" s="5">
        <f t="shared" si="25"/>
        <v>12704</v>
      </c>
      <c r="S95" s="5">
        <f t="shared" si="26"/>
        <v>14244</v>
      </c>
      <c r="T95" s="5">
        <f t="shared" si="27"/>
        <v>9628</v>
      </c>
      <c r="V95" s="5">
        <f t="shared" si="28"/>
        <v>46200</v>
      </c>
    </row>
    <row r="96" spans="1:22" x14ac:dyDescent="0.25">
      <c r="A96" s="13" t="s">
        <v>29</v>
      </c>
      <c r="B96" s="5">
        <v>8953</v>
      </c>
      <c r="C96" s="5">
        <v>8953</v>
      </c>
      <c r="D96" s="5">
        <v>8953</v>
      </c>
      <c r="E96" s="5">
        <v>8953</v>
      </c>
      <c r="F96" s="5">
        <v>24268</v>
      </c>
      <c r="G96" s="5">
        <v>9268</v>
      </c>
      <c r="H96" s="5">
        <v>9268</v>
      </c>
      <c r="I96" s="5">
        <v>9268</v>
      </c>
      <c r="J96" s="5">
        <v>9268</v>
      </c>
      <c r="K96" s="5">
        <v>8953</v>
      </c>
      <c r="L96" s="5">
        <v>8953</v>
      </c>
      <c r="M96" s="5">
        <v>8942</v>
      </c>
      <c r="O96" s="5">
        <f t="shared" si="23"/>
        <v>124000</v>
      </c>
      <c r="Q96" s="5">
        <f t="shared" si="24"/>
        <v>26859</v>
      </c>
      <c r="R96" s="5">
        <f t="shared" si="25"/>
        <v>42489</v>
      </c>
      <c r="S96" s="5">
        <f t="shared" si="26"/>
        <v>27804</v>
      </c>
      <c r="T96" s="5">
        <f t="shared" si="27"/>
        <v>26848</v>
      </c>
      <c r="V96" s="5">
        <f t="shared" si="28"/>
        <v>124000</v>
      </c>
    </row>
    <row r="97" spans="1:22" x14ac:dyDescent="0.25">
      <c r="A97" s="13" t="s">
        <v>22</v>
      </c>
      <c r="B97" s="5">
        <v>83297</v>
      </c>
      <c r="C97" s="5">
        <v>83297</v>
      </c>
      <c r="D97" s="5">
        <v>83297</v>
      </c>
      <c r="E97" s="5">
        <v>83297</v>
      </c>
      <c r="F97" s="5">
        <v>100212</v>
      </c>
      <c r="G97" s="5">
        <v>100212</v>
      </c>
      <c r="H97" s="5">
        <v>100212</v>
      </c>
      <c r="I97" s="5">
        <v>100212</v>
      </c>
      <c r="J97" s="5">
        <v>100212</v>
      </c>
      <c r="K97" s="5">
        <v>83297</v>
      </c>
      <c r="L97" s="5">
        <v>83297</v>
      </c>
      <c r="M97" s="5">
        <v>83301</v>
      </c>
      <c r="O97" s="5">
        <f t="shared" si="23"/>
        <v>1084143</v>
      </c>
      <c r="Q97" s="5">
        <f t="shared" si="24"/>
        <v>249891</v>
      </c>
      <c r="R97" s="5">
        <f t="shared" si="25"/>
        <v>283721</v>
      </c>
      <c r="S97" s="5">
        <f t="shared" si="26"/>
        <v>300636</v>
      </c>
      <c r="T97" s="5">
        <f t="shared" si="27"/>
        <v>249895</v>
      </c>
      <c r="V97" s="5">
        <f t="shared" si="28"/>
        <v>1084143</v>
      </c>
    </row>
    <row r="98" spans="1:22" x14ac:dyDescent="0.25">
      <c r="A98" s="13" t="s">
        <v>30</v>
      </c>
      <c r="B98" s="5">
        <v>4075</v>
      </c>
      <c r="C98" s="5">
        <v>4075</v>
      </c>
      <c r="D98" s="5">
        <v>4075</v>
      </c>
      <c r="E98" s="5">
        <v>4075</v>
      </c>
      <c r="F98" s="5">
        <v>4075</v>
      </c>
      <c r="G98" s="5">
        <v>4075</v>
      </c>
      <c r="H98" s="5">
        <v>4075</v>
      </c>
      <c r="I98" s="5">
        <v>4075</v>
      </c>
      <c r="J98" s="5">
        <v>4075</v>
      </c>
      <c r="K98" s="5">
        <v>4075</v>
      </c>
      <c r="L98" s="5">
        <v>4075</v>
      </c>
      <c r="M98" s="5">
        <v>4075</v>
      </c>
      <c r="O98" s="5">
        <f t="shared" si="23"/>
        <v>48900</v>
      </c>
      <c r="Q98" s="5">
        <f t="shared" si="24"/>
        <v>12225</v>
      </c>
      <c r="R98" s="5">
        <f t="shared" si="25"/>
        <v>12225</v>
      </c>
      <c r="S98" s="5">
        <f t="shared" si="26"/>
        <v>12225</v>
      </c>
      <c r="T98" s="5">
        <f t="shared" si="27"/>
        <v>12225</v>
      </c>
      <c r="V98" s="5">
        <f t="shared" si="28"/>
        <v>48900</v>
      </c>
    </row>
    <row r="99" spans="1:22" x14ac:dyDescent="0.25">
      <c r="A99" s="13" t="s">
        <v>50</v>
      </c>
      <c r="B99" s="5">
        <v>1000</v>
      </c>
      <c r="C99" s="5">
        <v>1000</v>
      </c>
      <c r="D99" s="5">
        <v>1000</v>
      </c>
      <c r="E99" s="5">
        <v>1000</v>
      </c>
      <c r="F99" s="5">
        <v>1000</v>
      </c>
      <c r="G99" s="5">
        <v>1000</v>
      </c>
      <c r="H99" s="5">
        <v>1000</v>
      </c>
      <c r="I99" s="5">
        <v>1000</v>
      </c>
      <c r="J99" s="5">
        <v>1000</v>
      </c>
      <c r="K99" s="5">
        <v>1000</v>
      </c>
      <c r="L99" s="5">
        <v>1000</v>
      </c>
      <c r="M99" s="5">
        <v>1000</v>
      </c>
      <c r="O99" s="5">
        <f t="shared" si="23"/>
        <v>12000</v>
      </c>
      <c r="Q99" s="5">
        <f t="shared" si="24"/>
        <v>3000</v>
      </c>
      <c r="R99" s="5">
        <f t="shared" si="25"/>
        <v>3000</v>
      </c>
      <c r="S99" s="5">
        <f t="shared" si="26"/>
        <v>3000</v>
      </c>
      <c r="T99" s="5">
        <f t="shared" si="27"/>
        <v>3000</v>
      </c>
      <c r="V99" s="5">
        <f t="shared" si="28"/>
        <v>12000</v>
      </c>
    </row>
    <row r="100" spans="1:22" x14ac:dyDescent="0.25">
      <c r="A100" s="13" t="s">
        <v>52</v>
      </c>
      <c r="B100" s="5">
        <v>100</v>
      </c>
      <c r="C100" s="5">
        <v>100</v>
      </c>
      <c r="D100" s="5">
        <v>100</v>
      </c>
      <c r="E100" s="5">
        <v>100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O100" s="5">
        <f t="shared" si="23"/>
        <v>1200</v>
      </c>
      <c r="Q100" s="5">
        <f t="shared" si="24"/>
        <v>300</v>
      </c>
      <c r="R100" s="5">
        <f t="shared" si="25"/>
        <v>300</v>
      </c>
      <c r="S100" s="5">
        <f t="shared" si="26"/>
        <v>300</v>
      </c>
      <c r="T100" s="5">
        <f t="shared" si="27"/>
        <v>300</v>
      </c>
      <c r="V100" s="5">
        <f t="shared" si="28"/>
        <v>1200</v>
      </c>
    </row>
    <row r="101" spans="1:22" x14ac:dyDescent="0.25">
      <c r="A101" s="13" t="s">
        <v>53</v>
      </c>
      <c r="B101" s="5">
        <v>200</v>
      </c>
      <c r="C101" s="5">
        <v>200</v>
      </c>
      <c r="D101" s="5">
        <v>200</v>
      </c>
      <c r="E101" s="5">
        <v>200</v>
      </c>
      <c r="F101" s="5">
        <v>200</v>
      </c>
      <c r="G101" s="5">
        <v>200</v>
      </c>
      <c r="H101" s="5">
        <v>200</v>
      </c>
      <c r="I101" s="5">
        <v>200</v>
      </c>
      <c r="J101" s="5">
        <v>200</v>
      </c>
      <c r="K101" s="5">
        <v>200</v>
      </c>
      <c r="L101" s="5">
        <v>200</v>
      </c>
      <c r="M101" s="5">
        <v>200</v>
      </c>
      <c r="O101" s="5">
        <f t="shared" si="23"/>
        <v>2400</v>
      </c>
      <c r="Q101" s="5">
        <f t="shared" si="24"/>
        <v>600</v>
      </c>
      <c r="R101" s="5">
        <f t="shared" si="25"/>
        <v>600</v>
      </c>
      <c r="S101" s="5">
        <f t="shared" si="26"/>
        <v>600</v>
      </c>
      <c r="T101" s="5">
        <f t="shared" si="27"/>
        <v>600</v>
      </c>
      <c r="V101" s="5">
        <f t="shared" si="28"/>
        <v>2400</v>
      </c>
    </row>
    <row r="102" spans="1:22" x14ac:dyDescent="0.25">
      <c r="A102" s="13" t="s">
        <v>54</v>
      </c>
      <c r="B102" s="5">
        <v>150</v>
      </c>
      <c r="C102" s="5">
        <v>150</v>
      </c>
      <c r="D102" s="5">
        <v>150</v>
      </c>
      <c r="E102" s="5">
        <v>900</v>
      </c>
      <c r="F102" s="5">
        <v>150</v>
      </c>
      <c r="G102" s="5">
        <v>150</v>
      </c>
      <c r="H102" s="5">
        <v>150</v>
      </c>
      <c r="I102" s="5">
        <v>150</v>
      </c>
      <c r="J102" s="5">
        <v>150</v>
      </c>
      <c r="K102" s="5">
        <v>150</v>
      </c>
      <c r="L102" s="5">
        <v>600</v>
      </c>
      <c r="M102" s="5">
        <v>150</v>
      </c>
      <c r="O102" s="5">
        <f t="shared" si="23"/>
        <v>3000</v>
      </c>
      <c r="Q102" s="5">
        <f t="shared" si="24"/>
        <v>450</v>
      </c>
      <c r="R102" s="5">
        <f t="shared" si="25"/>
        <v>1200</v>
      </c>
      <c r="S102" s="5">
        <f t="shared" si="26"/>
        <v>450</v>
      </c>
      <c r="T102" s="5">
        <f t="shared" si="27"/>
        <v>900</v>
      </c>
      <c r="V102" s="5">
        <f t="shared" si="28"/>
        <v>3000</v>
      </c>
    </row>
    <row r="103" spans="1:22" x14ac:dyDescent="0.25">
      <c r="A103" s="13" t="s">
        <v>55</v>
      </c>
      <c r="B103" s="5">
        <v>2500</v>
      </c>
      <c r="C103" s="5">
        <v>2500</v>
      </c>
      <c r="D103" s="5">
        <v>2500</v>
      </c>
      <c r="E103" s="5">
        <v>2500</v>
      </c>
      <c r="F103" s="5">
        <v>2500</v>
      </c>
      <c r="G103" s="5">
        <v>2500</v>
      </c>
      <c r="H103" s="5">
        <v>2500</v>
      </c>
      <c r="I103" s="5">
        <v>2500</v>
      </c>
      <c r="J103" s="5">
        <v>2500</v>
      </c>
      <c r="K103" s="5">
        <v>2500</v>
      </c>
      <c r="L103" s="5">
        <v>2500</v>
      </c>
      <c r="M103" s="5">
        <v>2500</v>
      </c>
      <c r="O103" s="5">
        <f t="shared" si="23"/>
        <v>30000</v>
      </c>
      <c r="Q103" s="5">
        <f t="shared" si="24"/>
        <v>7500</v>
      </c>
      <c r="R103" s="5">
        <f t="shared" si="25"/>
        <v>7500</v>
      </c>
      <c r="S103" s="5">
        <f t="shared" si="26"/>
        <v>7500</v>
      </c>
      <c r="T103" s="5">
        <f t="shared" si="27"/>
        <v>7500</v>
      </c>
      <c r="V103" s="5">
        <f t="shared" si="28"/>
        <v>30000</v>
      </c>
    </row>
    <row r="104" spans="1:22" x14ac:dyDescent="0.25">
      <c r="A104" s="13" t="s">
        <v>31</v>
      </c>
      <c r="B104" s="5">
        <v>146</v>
      </c>
      <c r="C104" s="5">
        <v>146</v>
      </c>
      <c r="D104" s="5">
        <v>146</v>
      </c>
      <c r="E104" s="5">
        <v>146</v>
      </c>
      <c r="F104" s="5">
        <v>146</v>
      </c>
      <c r="G104" s="5">
        <v>146</v>
      </c>
      <c r="H104" s="5">
        <v>146</v>
      </c>
      <c r="I104" s="5">
        <v>146</v>
      </c>
      <c r="J104" s="5">
        <v>146</v>
      </c>
      <c r="K104" s="5">
        <v>146</v>
      </c>
      <c r="L104" s="5">
        <v>146</v>
      </c>
      <c r="M104" s="5">
        <v>144</v>
      </c>
      <c r="O104" s="5">
        <f t="shared" si="23"/>
        <v>1750</v>
      </c>
      <c r="Q104" s="5">
        <f t="shared" si="24"/>
        <v>438</v>
      </c>
      <c r="R104" s="5">
        <f t="shared" si="25"/>
        <v>438</v>
      </c>
      <c r="S104" s="5">
        <f t="shared" si="26"/>
        <v>438</v>
      </c>
      <c r="T104" s="5">
        <f t="shared" si="27"/>
        <v>436</v>
      </c>
      <c r="V104" s="5">
        <f t="shared" si="28"/>
        <v>1750</v>
      </c>
    </row>
    <row r="105" spans="1:22" x14ac:dyDescent="0.25">
      <c r="A105" s="13" t="s">
        <v>32</v>
      </c>
      <c r="B105" s="5">
        <v>11143</v>
      </c>
      <c r="C105" s="5">
        <v>11143</v>
      </c>
      <c r="D105" s="5">
        <v>11143</v>
      </c>
      <c r="E105" s="5">
        <v>11143</v>
      </c>
      <c r="F105" s="5">
        <v>23400</v>
      </c>
      <c r="G105" s="5">
        <v>23400</v>
      </c>
      <c r="H105" s="5">
        <v>23400</v>
      </c>
      <c r="I105" s="5">
        <v>23400</v>
      </c>
      <c r="J105" s="5">
        <v>23400</v>
      </c>
      <c r="K105" s="5">
        <v>11143</v>
      </c>
      <c r="L105" s="5">
        <v>11143</v>
      </c>
      <c r="M105" s="5">
        <v>11142</v>
      </c>
      <c r="O105" s="5">
        <f t="shared" si="23"/>
        <v>195000</v>
      </c>
      <c r="Q105" s="5">
        <f t="shared" si="24"/>
        <v>33429</v>
      </c>
      <c r="R105" s="5">
        <f t="shared" si="25"/>
        <v>57943</v>
      </c>
      <c r="S105" s="5">
        <f t="shared" si="26"/>
        <v>70200</v>
      </c>
      <c r="T105" s="5">
        <f t="shared" si="27"/>
        <v>33428</v>
      </c>
      <c r="V105" s="5">
        <f t="shared" si="28"/>
        <v>195000</v>
      </c>
    </row>
    <row r="106" spans="1:22" x14ac:dyDescent="0.25">
      <c r="A106" s="13" t="s">
        <v>51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O106" s="5">
        <f t="shared" si="23"/>
        <v>0</v>
      </c>
      <c r="Q106" s="5">
        <f t="shared" si="24"/>
        <v>0</v>
      </c>
      <c r="R106" s="5">
        <f t="shared" si="25"/>
        <v>0</v>
      </c>
      <c r="S106" s="5">
        <f t="shared" si="26"/>
        <v>0</v>
      </c>
      <c r="T106" s="5">
        <f t="shared" si="27"/>
        <v>0</v>
      </c>
      <c r="V106" s="5">
        <f t="shared" si="28"/>
        <v>0</v>
      </c>
    </row>
    <row r="107" spans="1:22" x14ac:dyDescent="0.25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O107" s="5">
        <f>SUM(B107:M107)</f>
        <v>0</v>
      </c>
      <c r="Q107" s="5">
        <f t="shared" si="24"/>
        <v>0</v>
      </c>
      <c r="R107" s="5">
        <f t="shared" si="25"/>
        <v>0</v>
      </c>
      <c r="S107" s="5">
        <f t="shared" si="26"/>
        <v>0</v>
      </c>
      <c r="T107" s="5">
        <f t="shared" si="27"/>
        <v>0</v>
      </c>
      <c r="V107" s="5">
        <f t="shared" si="28"/>
        <v>0</v>
      </c>
    </row>
    <row r="108" spans="1:22" x14ac:dyDescent="0.25">
      <c r="A108" s="13"/>
    </row>
    <row r="109" spans="1:22" x14ac:dyDescent="0.25">
      <c r="A109" s="14" t="s">
        <v>21</v>
      </c>
      <c r="B109" s="6">
        <f t="shared" ref="B109:M109" si="29">SUM(B78:B108)</f>
        <v>118482</v>
      </c>
      <c r="C109" s="6">
        <f t="shared" si="29"/>
        <v>118482</v>
      </c>
      <c r="D109" s="6">
        <f t="shared" si="29"/>
        <v>133482</v>
      </c>
      <c r="E109" s="6">
        <f t="shared" si="29"/>
        <v>119232</v>
      </c>
      <c r="F109" s="6">
        <f t="shared" si="29"/>
        <v>175203</v>
      </c>
      <c r="G109" s="6">
        <f t="shared" si="29"/>
        <v>160203</v>
      </c>
      <c r="H109" s="6">
        <f t="shared" si="29"/>
        <v>160203</v>
      </c>
      <c r="I109" s="6">
        <f t="shared" si="29"/>
        <v>160203</v>
      </c>
      <c r="J109" s="6">
        <f t="shared" si="29"/>
        <v>160203</v>
      </c>
      <c r="K109" s="6">
        <f t="shared" si="29"/>
        <v>118482</v>
      </c>
      <c r="L109" s="6">
        <f t="shared" si="29"/>
        <v>118932</v>
      </c>
      <c r="M109" s="6">
        <f t="shared" si="29"/>
        <v>118485</v>
      </c>
      <c r="O109" s="6">
        <f>SUM(O78:O108)</f>
        <v>1661592</v>
      </c>
      <c r="Q109" s="6">
        <f>SUM(B109:D109)</f>
        <v>370446</v>
      </c>
      <c r="R109" s="6">
        <f>SUM(E109:G109)</f>
        <v>454638</v>
      </c>
      <c r="S109" s="6">
        <f>SUM(H109:J109)</f>
        <v>480609</v>
      </c>
      <c r="T109" s="6">
        <f>SUM(K109:M109)</f>
        <v>355899</v>
      </c>
      <c r="V109" s="6">
        <f>SUM(Q109:U109)</f>
        <v>1661592</v>
      </c>
    </row>
    <row r="110" spans="1:22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5">
      <c r="A111" s="1" t="s">
        <v>7</v>
      </c>
    </row>
    <row r="112" spans="1:22" x14ac:dyDescent="0.25">
      <c r="A112" s="3" t="s">
        <v>0</v>
      </c>
      <c r="B112" s="5">
        <v>20888</v>
      </c>
      <c r="C112" s="5">
        <v>20888</v>
      </c>
      <c r="D112" s="5">
        <v>20888</v>
      </c>
      <c r="E112" s="5">
        <v>20888</v>
      </c>
      <c r="F112" s="5">
        <v>20888</v>
      </c>
      <c r="G112" s="5">
        <v>21513</v>
      </c>
      <c r="H112" s="5">
        <v>21513</v>
      </c>
      <c r="I112" s="5">
        <v>21513</v>
      </c>
      <c r="J112" s="5">
        <v>21513</v>
      </c>
      <c r="K112" s="5">
        <v>21513</v>
      </c>
      <c r="L112" s="5">
        <v>21513</v>
      </c>
      <c r="M112" s="5">
        <v>21513</v>
      </c>
      <c r="O112" s="5">
        <f>SUM(B112:M112)</f>
        <v>255031</v>
      </c>
      <c r="Q112" s="5">
        <f t="shared" ref="Q112:Q117" si="30">SUM(B112:D112)</f>
        <v>62664</v>
      </c>
      <c r="R112" s="5">
        <f t="shared" ref="R112:R117" si="31">SUM(E112:G112)</f>
        <v>63289</v>
      </c>
      <c r="S112" s="5">
        <f t="shared" ref="S112:S117" si="32">SUM(H112:J112)</f>
        <v>64539</v>
      </c>
      <c r="T112" s="5">
        <f t="shared" ref="T112:T117" si="33">SUM(K112:M112)</f>
        <v>64539</v>
      </c>
      <c r="V112" s="5">
        <f t="shared" ref="V112:V117" si="34">SUM(Q112:U112)</f>
        <v>255031</v>
      </c>
    </row>
    <row r="113" spans="1:22" x14ac:dyDescent="0.25">
      <c r="A113" s="3" t="s">
        <v>2</v>
      </c>
      <c r="B113" s="5">
        <v>8333</v>
      </c>
      <c r="C113" s="5">
        <v>8333</v>
      </c>
      <c r="D113" s="5">
        <v>8333</v>
      </c>
      <c r="E113" s="5">
        <v>8333</v>
      </c>
      <c r="F113" s="5">
        <v>8333</v>
      </c>
      <c r="G113" s="5">
        <v>8583</v>
      </c>
      <c r="H113" s="5">
        <v>8583</v>
      </c>
      <c r="I113" s="5">
        <v>8583</v>
      </c>
      <c r="J113" s="5">
        <v>8583</v>
      </c>
      <c r="K113" s="5">
        <v>8583</v>
      </c>
      <c r="L113" s="5">
        <v>8583</v>
      </c>
      <c r="M113" s="5">
        <v>8583</v>
      </c>
      <c r="O113" s="5">
        <f>SUM(B113:M113)</f>
        <v>101746</v>
      </c>
      <c r="Q113" s="5">
        <f t="shared" si="30"/>
        <v>24999</v>
      </c>
      <c r="R113" s="5">
        <f t="shared" si="31"/>
        <v>25249</v>
      </c>
      <c r="S113" s="5">
        <f t="shared" si="32"/>
        <v>25749</v>
      </c>
      <c r="T113" s="5">
        <f t="shared" si="33"/>
        <v>25749</v>
      </c>
      <c r="V113" s="5">
        <f t="shared" si="34"/>
        <v>101746</v>
      </c>
    </row>
    <row r="114" spans="1:22" x14ac:dyDescent="0.25">
      <c r="A114" s="3" t="s">
        <v>3</v>
      </c>
      <c r="B114" s="5">
        <v>2500</v>
      </c>
      <c r="C114" s="5">
        <v>2500</v>
      </c>
      <c r="D114" s="5">
        <v>2500</v>
      </c>
      <c r="E114" s="5">
        <v>2500</v>
      </c>
      <c r="F114" s="5">
        <v>2500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30525</v>
      </c>
      <c r="Q114" s="5">
        <f t="shared" si="30"/>
        <v>7500</v>
      </c>
      <c r="R114" s="5">
        <f t="shared" si="31"/>
        <v>7575</v>
      </c>
      <c r="S114" s="5">
        <f t="shared" si="32"/>
        <v>7725</v>
      </c>
      <c r="T114" s="5">
        <f t="shared" si="33"/>
        <v>7725</v>
      </c>
      <c r="V114" s="5">
        <f t="shared" si="34"/>
        <v>30525</v>
      </c>
    </row>
    <row r="115" spans="1:22" x14ac:dyDescent="0.25">
      <c r="A115" s="3" t="s">
        <v>4</v>
      </c>
      <c r="B115" s="5">
        <v>6250</v>
      </c>
      <c r="C115" s="5">
        <v>6250</v>
      </c>
      <c r="D115" s="5">
        <v>6250</v>
      </c>
      <c r="E115" s="5">
        <v>6250</v>
      </c>
      <c r="F115" s="5">
        <v>6250</v>
      </c>
      <c r="G115" s="5">
        <v>6438</v>
      </c>
      <c r="H115" s="5">
        <v>6438</v>
      </c>
      <c r="I115" s="5">
        <v>6438</v>
      </c>
      <c r="J115" s="5">
        <v>6438</v>
      </c>
      <c r="K115" s="5">
        <v>6438</v>
      </c>
      <c r="L115" s="5">
        <v>6438</v>
      </c>
      <c r="M115" s="5">
        <v>6438</v>
      </c>
      <c r="O115" s="5">
        <f>SUM(B115:M115)</f>
        <v>76316</v>
      </c>
      <c r="Q115" s="5">
        <f t="shared" si="30"/>
        <v>18750</v>
      </c>
      <c r="R115" s="5">
        <f t="shared" si="31"/>
        <v>18938</v>
      </c>
      <c r="S115" s="5">
        <f t="shared" si="32"/>
        <v>19314</v>
      </c>
      <c r="T115" s="5">
        <f t="shared" si="33"/>
        <v>19314</v>
      </c>
      <c r="V115" s="5">
        <f t="shared" si="34"/>
        <v>76316</v>
      </c>
    </row>
    <row r="116" spans="1:22" x14ac:dyDescent="0.25">
      <c r="A116" s="3"/>
    </row>
    <row r="117" spans="1:22" x14ac:dyDescent="0.25">
      <c r="A117" s="4" t="s">
        <v>10</v>
      </c>
      <c r="B117" s="6">
        <f t="shared" ref="B117:M117" si="35">SUM(B111:B116)</f>
        <v>37971</v>
      </c>
      <c r="C117" s="6">
        <f t="shared" si="35"/>
        <v>37971</v>
      </c>
      <c r="D117" s="6">
        <f t="shared" si="35"/>
        <v>37971</v>
      </c>
      <c r="E117" s="6">
        <f t="shared" si="35"/>
        <v>37971</v>
      </c>
      <c r="F117" s="6">
        <f t="shared" si="35"/>
        <v>37971</v>
      </c>
      <c r="G117" s="6">
        <f t="shared" si="35"/>
        <v>39109</v>
      </c>
      <c r="H117" s="6">
        <f t="shared" si="35"/>
        <v>39109</v>
      </c>
      <c r="I117" s="6">
        <f t="shared" si="35"/>
        <v>39109</v>
      </c>
      <c r="J117" s="6">
        <f t="shared" si="35"/>
        <v>39109</v>
      </c>
      <c r="K117" s="6">
        <f t="shared" si="35"/>
        <v>39109</v>
      </c>
      <c r="L117" s="6">
        <f t="shared" si="35"/>
        <v>39109</v>
      </c>
      <c r="M117" s="6">
        <f t="shared" si="35"/>
        <v>39109</v>
      </c>
      <c r="O117" s="6">
        <f>SUM(O111:O116)</f>
        <v>463618</v>
      </c>
      <c r="Q117" s="6">
        <f t="shared" si="30"/>
        <v>113913</v>
      </c>
      <c r="R117" s="6">
        <f t="shared" si="31"/>
        <v>115051</v>
      </c>
      <c r="S117" s="6">
        <f t="shared" si="32"/>
        <v>117327</v>
      </c>
      <c r="T117" s="6">
        <f t="shared" si="33"/>
        <v>117327</v>
      </c>
      <c r="V117" s="6">
        <f t="shared" si="34"/>
        <v>463618</v>
      </c>
    </row>
    <row r="118" spans="1:22" x14ac:dyDescent="0.25">
      <c r="A118" s="3"/>
    </row>
    <row r="119" spans="1:22" x14ac:dyDescent="0.25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5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61291</v>
      </c>
      <c r="H120" s="5">
        <v>61291</v>
      </c>
      <c r="I120" s="5">
        <v>61291</v>
      </c>
      <c r="J120" s="5">
        <v>61291</v>
      </c>
      <c r="K120" s="5">
        <v>61291</v>
      </c>
      <c r="L120" s="5">
        <v>61291</v>
      </c>
      <c r="M120" s="5">
        <v>61291</v>
      </c>
      <c r="O120" s="5">
        <f>SUM(B120:M120)</f>
        <v>429037</v>
      </c>
      <c r="Q120" s="5">
        <f>SUM(B120:D120)</f>
        <v>0</v>
      </c>
      <c r="R120" s="5">
        <f>SUM(E120:G120)</f>
        <v>61291</v>
      </c>
      <c r="S120" s="5">
        <f>SUM(H120:J120)</f>
        <v>183873</v>
      </c>
      <c r="T120" s="5">
        <f>SUM(K120:M120)</f>
        <v>183873</v>
      </c>
      <c r="V120" s="5">
        <f>SUM(Q120:U120)</f>
        <v>429037</v>
      </c>
    </row>
    <row r="121" spans="1:22" x14ac:dyDescent="0.25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5">
      <c r="A122" s="3"/>
    </row>
    <row r="123" spans="1:22" ht="13.8" thickBot="1" x14ac:dyDescent="0.3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61291</v>
      </c>
      <c r="H123" s="16">
        <f t="shared" si="36"/>
        <v>61291</v>
      </c>
      <c r="I123" s="16">
        <f t="shared" si="36"/>
        <v>61291</v>
      </c>
      <c r="J123" s="16">
        <f t="shared" si="36"/>
        <v>61291</v>
      </c>
      <c r="K123" s="16">
        <f t="shared" si="36"/>
        <v>61291</v>
      </c>
      <c r="L123" s="16">
        <f t="shared" si="36"/>
        <v>61291</v>
      </c>
      <c r="M123" s="16">
        <f t="shared" si="36"/>
        <v>61291</v>
      </c>
      <c r="N123" s="16"/>
      <c r="O123" s="16">
        <f>SUM(O120:O121)</f>
        <v>429037</v>
      </c>
      <c r="Q123" s="16">
        <f>SUM(B123:D123)</f>
        <v>0</v>
      </c>
      <c r="R123" s="16">
        <f>SUM(E123:G123)</f>
        <v>61291</v>
      </c>
      <c r="S123" s="16">
        <f>SUM(H123:J123)</f>
        <v>183873</v>
      </c>
      <c r="T123" s="16">
        <f>SUM(K123:M123)</f>
        <v>183873</v>
      </c>
      <c r="V123" s="16">
        <f>SUM(Q123:U123)</f>
        <v>429037</v>
      </c>
    </row>
    <row r="124" spans="1:22" x14ac:dyDescent="0.25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8" thickBot="1" x14ac:dyDescent="0.3">
      <c r="A125" s="1" t="s">
        <v>60</v>
      </c>
      <c r="B125" s="17">
        <f t="shared" ref="B125:M125" si="37">+B75+B109+B117+B123</f>
        <v>156453</v>
      </c>
      <c r="C125" s="17">
        <f t="shared" si="37"/>
        <v>156453</v>
      </c>
      <c r="D125" s="17">
        <f t="shared" si="37"/>
        <v>171453</v>
      </c>
      <c r="E125" s="17">
        <f t="shared" si="37"/>
        <v>157203</v>
      </c>
      <c r="F125" s="17">
        <f t="shared" si="37"/>
        <v>213174</v>
      </c>
      <c r="G125" s="17">
        <f t="shared" si="37"/>
        <v>260603</v>
      </c>
      <c r="H125" s="17">
        <f t="shared" si="37"/>
        <v>260603</v>
      </c>
      <c r="I125" s="17">
        <f t="shared" si="37"/>
        <v>260603</v>
      </c>
      <c r="J125" s="17">
        <f t="shared" si="37"/>
        <v>260603</v>
      </c>
      <c r="K125" s="17">
        <f t="shared" si="37"/>
        <v>218882</v>
      </c>
      <c r="L125" s="17">
        <f t="shared" si="37"/>
        <v>219332</v>
      </c>
      <c r="M125" s="17">
        <f t="shared" si="37"/>
        <v>218885</v>
      </c>
      <c r="N125" s="17"/>
      <c r="O125" s="17">
        <f>+O75+O109+O117+O123</f>
        <v>2554247</v>
      </c>
      <c r="Q125" s="17">
        <f>SUM(B125:D125)</f>
        <v>484359</v>
      </c>
      <c r="R125" s="17">
        <f>SUM(E125:G125)</f>
        <v>630980</v>
      </c>
      <c r="S125" s="17">
        <f>SUM(H125:J125)</f>
        <v>781809</v>
      </c>
      <c r="T125" s="17">
        <f>SUM(K125:M125)</f>
        <v>657099</v>
      </c>
      <c r="V125" s="17">
        <f>SUM(Q125:U125)</f>
        <v>2554247</v>
      </c>
    </row>
    <row r="126" spans="1:22" ht="13.8" thickTop="1" x14ac:dyDescent="0.25">
      <c r="A126" s="1"/>
    </row>
    <row r="127" spans="1:22" x14ac:dyDescent="0.25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5">
      <c r="A128" s="13" t="s">
        <v>24</v>
      </c>
      <c r="B128" s="5">
        <v>86</v>
      </c>
      <c r="C128" s="5">
        <v>86</v>
      </c>
      <c r="D128" s="5">
        <v>86</v>
      </c>
      <c r="E128" s="5">
        <v>5086</v>
      </c>
      <c r="F128" s="5">
        <v>12180</v>
      </c>
      <c r="G128" s="5">
        <v>12180</v>
      </c>
      <c r="H128" s="5">
        <v>12180</v>
      </c>
      <c r="I128" s="5">
        <v>12180</v>
      </c>
      <c r="J128" s="5">
        <v>12180</v>
      </c>
      <c r="K128" s="5">
        <v>5086</v>
      </c>
      <c r="L128" s="5">
        <v>86</v>
      </c>
      <c r="M128" s="5">
        <v>84</v>
      </c>
      <c r="O128" s="5">
        <f>SUM(B128:M128)</f>
        <v>71500</v>
      </c>
      <c r="Q128" s="5">
        <f>SUM(B128:D128)</f>
        <v>258</v>
      </c>
      <c r="R128" s="5">
        <f>SUM(E128:G128)</f>
        <v>29446</v>
      </c>
      <c r="S128" s="5">
        <f>SUM(H128:J128)</f>
        <v>36540</v>
      </c>
      <c r="T128" s="5">
        <f>SUM(K128:M128)</f>
        <v>5256</v>
      </c>
      <c r="V128" s="5">
        <f>SUM(Q128:U128)</f>
        <v>71500</v>
      </c>
    </row>
    <row r="129" spans="1:22" x14ac:dyDescent="0.25">
      <c r="A129" s="13" t="s">
        <v>56</v>
      </c>
      <c r="B129" s="5">
        <v>17080</v>
      </c>
      <c r="C129" s="5">
        <v>17080</v>
      </c>
      <c r="D129" s="5">
        <v>17080</v>
      </c>
      <c r="E129" s="5">
        <v>17080</v>
      </c>
      <c r="F129" s="5">
        <v>17080</v>
      </c>
      <c r="G129" s="5">
        <v>17595</v>
      </c>
      <c r="H129" s="5">
        <v>17595</v>
      </c>
      <c r="I129" s="5">
        <v>17595</v>
      </c>
      <c r="J129" s="5">
        <v>17595</v>
      </c>
      <c r="K129" s="5">
        <v>17595</v>
      </c>
      <c r="L129" s="5">
        <v>17595</v>
      </c>
      <c r="M129" s="5">
        <v>17595</v>
      </c>
      <c r="O129" s="5">
        <f>SUM(B129:M129)</f>
        <v>208565</v>
      </c>
      <c r="Q129" s="5">
        <f>SUM(B129:D129)</f>
        <v>51240</v>
      </c>
      <c r="R129" s="5">
        <f>SUM(E129:G129)</f>
        <v>51755</v>
      </c>
      <c r="S129" s="5">
        <f>SUM(H129:J129)</f>
        <v>52785</v>
      </c>
      <c r="T129" s="5">
        <f>SUM(K129:M129)</f>
        <v>52785</v>
      </c>
      <c r="V129" s="5">
        <f>SUM(Q129:U129)</f>
        <v>208565</v>
      </c>
    </row>
    <row r="130" spans="1:22" x14ac:dyDescent="0.25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5">
      <c r="A131" s="14" t="s">
        <v>59</v>
      </c>
      <c r="B131" s="6">
        <f t="shared" ref="B131:M131" si="38">SUM(B128:B129)</f>
        <v>17166</v>
      </c>
      <c r="C131" s="6">
        <f t="shared" si="38"/>
        <v>17166</v>
      </c>
      <c r="D131" s="6">
        <f t="shared" si="38"/>
        <v>17166</v>
      </c>
      <c r="E131" s="6">
        <f t="shared" si="38"/>
        <v>22166</v>
      </c>
      <c r="F131" s="6">
        <f t="shared" si="38"/>
        <v>29260</v>
      </c>
      <c r="G131" s="6">
        <f t="shared" si="38"/>
        <v>29775</v>
      </c>
      <c r="H131" s="6">
        <f t="shared" si="38"/>
        <v>29775</v>
      </c>
      <c r="I131" s="6">
        <f t="shared" si="38"/>
        <v>29775</v>
      </c>
      <c r="J131" s="6">
        <f t="shared" si="38"/>
        <v>29775</v>
      </c>
      <c r="K131" s="6">
        <f t="shared" si="38"/>
        <v>22681</v>
      </c>
      <c r="L131" s="6">
        <f t="shared" si="38"/>
        <v>17681</v>
      </c>
      <c r="M131" s="6">
        <f t="shared" si="38"/>
        <v>17679</v>
      </c>
      <c r="O131" s="6">
        <f>SUM(O128:O129)</f>
        <v>280065</v>
      </c>
      <c r="Q131" s="6">
        <f>SUM(B131:D131)</f>
        <v>51498</v>
      </c>
      <c r="R131" s="6">
        <f>SUM(E131:G131)</f>
        <v>81201</v>
      </c>
      <c r="S131" s="6">
        <f>SUM(H131:J131)</f>
        <v>89325</v>
      </c>
      <c r="T131" s="6">
        <f>SUM(K131:M131)</f>
        <v>58041</v>
      </c>
      <c r="V131" s="6">
        <f>SUM(Q131:U131)</f>
        <v>280065</v>
      </c>
    </row>
    <row r="132" spans="1:22" x14ac:dyDescent="0.25">
      <c r="B132" s="23"/>
    </row>
    <row r="133" spans="1:22" ht="13.8" thickBot="1" x14ac:dyDescent="0.3">
      <c r="A133" s="1" t="s">
        <v>8</v>
      </c>
      <c r="B133" s="29">
        <f>B125+B131</f>
        <v>173619</v>
      </c>
      <c r="C133" s="29">
        <f t="shared" ref="C133:O133" si="39">C125+C131</f>
        <v>173619</v>
      </c>
      <c r="D133" s="29">
        <f t="shared" si="39"/>
        <v>188619</v>
      </c>
      <c r="E133" s="29">
        <f t="shared" si="39"/>
        <v>179369</v>
      </c>
      <c r="F133" s="29">
        <f t="shared" si="39"/>
        <v>242434</v>
      </c>
      <c r="G133" s="29">
        <f t="shared" si="39"/>
        <v>290378</v>
      </c>
      <c r="H133" s="29">
        <f t="shared" si="39"/>
        <v>290378</v>
      </c>
      <c r="I133" s="29">
        <f t="shared" si="39"/>
        <v>290378</v>
      </c>
      <c r="J133" s="29">
        <f t="shared" si="39"/>
        <v>290378</v>
      </c>
      <c r="K133" s="29">
        <f t="shared" si="39"/>
        <v>241563</v>
      </c>
      <c r="L133" s="29">
        <f t="shared" si="39"/>
        <v>237013</v>
      </c>
      <c r="M133" s="29">
        <f t="shared" si="39"/>
        <v>236564</v>
      </c>
      <c r="N133" s="29"/>
      <c r="O133" s="29">
        <f t="shared" si="39"/>
        <v>2834312</v>
      </c>
      <c r="Q133" s="29">
        <f>SUM(B133:D133)</f>
        <v>535857</v>
      </c>
      <c r="R133" s="29">
        <f>SUM(E133:G133)</f>
        <v>712181</v>
      </c>
      <c r="S133" s="29">
        <f>SUM(H133:J133)</f>
        <v>871134</v>
      </c>
      <c r="T133" s="29">
        <f>SUM(K133:M133)</f>
        <v>715140</v>
      </c>
      <c r="U133" s="29"/>
      <c r="V133" s="29">
        <f>SUM(Q133:U133)</f>
        <v>2834312</v>
      </c>
    </row>
    <row r="134" spans="1:22" ht="13.8" thickTop="1" x14ac:dyDescent="0.25"/>
    <row r="135" spans="1:22" ht="15.6" x14ac:dyDescent="0.3">
      <c r="A135" s="26" t="str">
        <f>+A1</f>
        <v>New Albany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ht="15.6" x14ac:dyDescent="0.3">
      <c r="A136" s="26" t="str">
        <f>+A2</f>
        <v>Expense Analysis Summary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ht="15.6" x14ac:dyDescent="0.3">
      <c r="A137" s="27" t="s">
        <v>37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ht="15.6" x14ac:dyDescent="0.3">
      <c r="A138" s="28">
        <f>+A4</f>
        <v>36799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x14ac:dyDescent="0.25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5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8" thickBot="1" x14ac:dyDescent="0.3">
      <c r="A142" s="1" t="s">
        <v>5</v>
      </c>
      <c r="B142" s="7">
        <f t="shared" ref="B142:M142" si="40">+B75-B8</f>
        <v>0</v>
      </c>
      <c r="C142" s="7">
        <f t="shared" si="40"/>
        <v>0</v>
      </c>
      <c r="D142" s="7">
        <f t="shared" si="40"/>
        <v>0</v>
      </c>
      <c r="E142" s="7">
        <f t="shared" si="40"/>
        <v>0</v>
      </c>
      <c r="F142" s="7">
        <f t="shared" si="40"/>
        <v>0</v>
      </c>
      <c r="G142" s="7">
        <f t="shared" si="40"/>
        <v>0</v>
      </c>
      <c r="H142" s="7">
        <f t="shared" si="40"/>
        <v>0</v>
      </c>
      <c r="I142" s="7">
        <f t="shared" si="40"/>
        <v>0</v>
      </c>
      <c r="J142" s="7">
        <f t="shared" si="40"/>
        <v>0</v>
      </c>
      <c r="K142" s="7">
        <f t="shared" si="40"/>
        <v>0</v>
      </c>
      <c r="L142" s="7">
        <f t="shared" si="40"/>
        <v>0</v>
      </c>
      <c r="M142" s="7">
        <f t="shared" si="40"/>
        <v>0</v>
      </c>
      <c r="O142" s="7">
        <f>SUM(B142:M142)</f>
        <v>0</v>
      </c>
      <c r="Q142" s="7">
        <f>SUM(B142:D142)</f>
        <v>0</v>
      </c>
      <c r="R142" s="7">
        <f>SUM(E142:G142)</f>
        <v>0</v>
      </c>
      <c r="S142" s="7">
        <f>SUM(H142:J142)</f>
        <v>0</v>
      </c>
      <c r="T142" s="7">
        <f>SUM(K142:M142)</f>
        <v>0</v>
      </c>
      <c r="V142" s="7">
        <f>SUM(Q142:U142)</f>
        <v>0</v>
      </c>
    </row>
    <row r="144" spans="1:22" x14ac:dyDescent="0.25">
      <c r="A144" s="1" t="s">
        <v>6</v>
      </c>
    </row>
    <row r="145" spans="1:22" x14ac:dyDescent="0.25">
      <c r="A145" s="12" t="s">
        <v>34</v>
      </c>
    </row>
    <row r="146" spans="1:22" x14ac:dyDescent="0.25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5">
      <c r="A147" s="13" t="s">
        <v>39</v>
      </c>
      <c r="B147" s="5">
        <f t="shared" ref="B147:M147" si="48">+B80-B13</f>
        <v>543</v>
      </c>
      <c r="C147" s="5">
        <f t="shared" si="48"/>
        <v>543</v>
      </c>
      <c r="D147" s="5">
        <f t="shared" si="48"/>
        <v>543</v>
      </c>
      <c r="E147" s="5">
        <f t="shared" si="48"/>
        <v>543</v>
      </c>
      <c r="F147" s="5">
        <f t="shared" si="48"/>
        <v>1140</v>
      </c>
      <c r="G147" s="5">
        <f t="shared" si="48"/>
        <v>-17359</v>
      </c>
      <c r="H147" s="5">
        <f t="shared" si="48"/>
        <v>-1510</v>
      </c>
      <c r="I147" s="5">
        <f t="shared" si="48"/>
        <v>677</v>
      </c>
      <c r="J147" s="5">
        <f t="shared" si="48"/>
        <v>-8273</v>
      </c>
      <c r="K147" s="5">
        <f t="shared" si="48"/>
        <v>-37</v>
      </c>
      <c r="L147" s="5">
        <f t="shared" si="48"/>
        <v>0</v>
      </c>
      <c r="M147" s="5">
        <f t="shared" si="48"/>
        <v>0</v>
      </c>
      <c r="O147" s="5">
        <f t="shared" si="42"/>
        <v>-23190</v>
      </c>
      <c r="Q147" s="5">
        <f t="shared" si="43"/>
        <v>1629</v>
      </c>
      <c r="R147" s="5">
        <f t="shared" si="44"/>
        <v>-15676</v>
      </c>
      <c r="S147" s="5">
        <f t="shared" si="45"/>
        <v>-9106</v>
      </c>
      <c r="T147" s="5">
        <f t="shared" si="46"/>
        <v>-37</v>
      </c>
      <c r="V147" s="5">
        <f t="shared" si="47"/>
        <v>-23190</v>
      </c>
    </row>
    <row r="148" spans="1:22" x14ac:dyDescent="0.25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5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5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5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0</v>
      </c>
      <c r="L151" s="5">
        <f t="shared" si="52"/>
        <v>0</v>
      </c>
      <c r="M151" s="5">
        <f t="shared" si="52"/>
        <v>0</v>
      </c>
      <c r="O151" s="5">
        <f t="shared" si="42"/>
        <v>0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0</v>
      </c>
      <c r="V151" s="5">
        <f t="shared" si="47"/>
        <v>0</v>
      </c>
    </row>
    <row r="152" spans="1:22" x14ac:dyDescent="0.25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-15137</v>
      </c>
      <c r="E152" s="5">
        <f t="shared" si="53"/>
        <v>-637</v>
      </c>
      <c r="F152" s="5">
        <f t="shared" si="53"/>
        <v>0</v>
      </c>
      <c r="G152" s="5">
        <f t="shared" si="53"/>
        <v>-4495</v>
      </c>
      <c r="H152" s="5">
        <f t="shared" si="53"/>
        <v>-1596</v>
      </c>
      <c r="I152" s="5">
        <f t="shared" si="53"/>
        <v>-3842</v>
      </c>
      <c r="J152" s="5">
        <f t="shared" si="53"/>
        <v>-5990</v>
      </c>
      <c r="K152" s="5">
        <f t="shared" si="53"/>
        <v>-10733</v>
      </c>
      <c r="L152" s="5">
        <f t="shared" si="53"/>
        <v>0</v>
      </c>
      <c r="M152" s="5">
        <f t="shared" si="53"/>
        <v>0</v>
      </c>
      <c r="O152" s="5">
        <f>SUM(B152:M152)</f>
        <v>-42430</v>
      </c>
      <c r="Q152" s="5">
        <f t="shared" si="43"/>
        <v>-15137</v>
      </c>
      <c r="R152" s="5">
        <f t="shared" si="44"/>
        <v>-5132</v>
      </c>
      <c r="S152" s="5">
        <f t="shared" si="45"/>
        <v>-11428</v>
      </c>
      <c r="T152" s="5">
        <f t="shared" si="46"/>
        <v>-10733</v>
      </c>
      <c r="V152" s="5">
        <f t="shared" si="47"/>
        <v>-42430</v>
      </c>
    </row>
    <row r="153" spans="1:22" x14ac:dyDescent="0.25">
      <c r="A153" s="13" t="s">
        <v>44</v>
      </c>
      <c r="B153" s="5">
        <f t="shared" ref="B153:M153" si="54">+B86-B19</f>
        <v>0</v>
      </c>
      <c r="C153" s="5">
        <f t="shared" si="54"/>
        <v>0</v>
      </c>
      <c r="D153" s="5">
        <f t="shared" si="54"/>
        <v>0</v>
      </c>
      <c r="E153" s="5">
        <f t="shared" si="54"/>
        <v>0</v>
      </c>
      <c r="F153" s="5">
        <f t="shared" si="54"/>
        <v>0</v>
      </c>
      <c r="G153" s="5">
        <f t="shared" si="54"/>
        <v>0</v>
      </c>
      <c r="H153" s="5">
        <f t="shared" si="54"/>
        <v>0</v>
      </c>
      <c r="I153" s="5">
        <f t="shared" si="54"/>
        <v>0</v>
      </c>
      <c r="J153" s="5">
        <f t="shared" si="54"/>
        <v>0</v>
      </c>
      <c r="K153" s="5">
        <f t="shared" si="54"/>
        <v>0</v>
      </c>
      <c r="L153" s="5">
        <f t="shared" si="54"/>
        <v>0</v>
      </c>
      <c r="M153" s="5">
        <f t="shared" si="54"/>
        <v>0</v>
      </c>
      <c r="O153" s="5">
        <f t="shared" si="42"/>
        <v>0</v>
      </c>
      <c r="Q153" s="5">
        <f t="shared" si="43"/>
        <v>0</v>
      </c>
      <c r="R153" s="5">
        <f t="shared" si="44"/>
        <v>0</v>
      </c>
      <c r="S153" s="5">
        <f t="shared" si="45"/>
        <v>0</v>
      </c>
      <c r="T153" s="5">
        <f t="shared" si="46"/>
        <v>0</v>
      </c>
      <c r="V153" s="5">
        <f t="shared" si="47"/>
        <v>0</v>
      </c>
    </row>
    <row r="154" spans="1:22" x14ac:dyDescent="0.25">
      <c r="A154" s="13" t="s">
        <v>45</v>
      </c>
      <c r="B154" s="5">
        <f t="shared" ref="B154:M154" si="55">+B87-B20</f>
        <v>458</v>
      </c>
      <c r="C154" s="5">
        <f t="shared" si="55"/>
        <v>-3386</v>
      </c>
      <c r="D154" s="5">
        <f t="shared" si="55"/>
        <v>352</v>
      </c>
      <c r="E154" s="5">
        <f t="shared" si="55"/>
        <v>458</v>
      </c>
      <c r="F154" s="5">
        <f t="shared" si="55"/>
        <v>458</v>
      </c>
      <c r="G154" s="5">
        <f t="shared" si="55"/>
        <v>369</v>
      </c>
      <c r="H154" s="5">
        <f t="shared" si="55"/>
        <v>-1662</v>
      </c>
      <c r="I154" s="5">
        <f t="shared" si="55"/>
        <v>-1232</v>
      </c>
      <c r="J154" s="5">
        <f t="shared" si="55"/>
        <v>435</v>
      </c>
      <c r="K154" s="5">
        <f t="shared" si="55"/>
        <v>351</v>
      </c>
      <c r="L154" s="5">
        <f t="shared" si="55"/>
        <v>0</v>
      </c>
      <c r="M154" s="5">
        <f t="shared" si="55"/>
        <v>0</v>
      </c>
      <c r="O154" s="5">
        <f t="shared" si="42"/>
        <v>-3399</v>
      </c>
      <c r="Q154" s="5">
        <f t="shared" si="43"/>
        <v>-2576</v>
      </c>
      <c r="R154" s="5">
        <f t="shared" si="44"/>
        <v>1285</v>
      </c>
      <c r="S154" s="5">
        <f t="shared" si="45"/>
        <v>-2459</v>
      </c>
      <c r="T154" s="5">
        <f t="shared" si="46"/>
        <v>351</v>
      </c>
      <c r="V154" s="5">
        <f t="shared" si="47"/>
        <v>-3399</v>
      </c>
    </row>
    <row r="155" spans="1:22" x14ac:dyDescent="0.25">
      <c r="A155" s="13" t="s">
        <v>46</v>
      </c>
      <c r="B155" s="5">
        <f t="shared" ref="B155:M155" si="56">+B88-B21</f>
        <v>86</v>
      </c>
      <c r="C155" s="5">
        <f t="shared" si="56"/>
        <v>86</v>
      </c>
      <c r="D155" s="5">
        <f t="shared" si="56"/>
        <v>86</v>
      </c>
      <c r="E155" s="5">
        <f t="shared" si="56"/>
        <v>86</v>
      </c>
      <c r="F155" s="5">
        <f t="shared" si="56"/>
        <v>180</v>
      </c>
      <c r="G155" s="5">
        <f t="shared" si="56"/>
        <v>-1593</v>
      </c>
      <c r="H155" s="5">
        <f t="shared" si="56"/>
        <v>-2985</v>
      </c>
      <c r="I155" s="5">
        <f t="shared" si="56"/>
        <v>-18</v>
      </c>
      <c r="J155" s="5">
        <f t="shared" si="56"/>
        <v>-217</v>
      </c>
      <c r="K155" s="5">
        <f t="shared" si="56"/>
        <v>86</v>
      </c>
      <c r="L155" s="5">
        <f t="shared" si="56"/>
        <v>0</v>
      </c>
      <c r="M155" s="5">
        <f t="shared" si="56"/>
        <v>0</v>
      </c>
      <c r="O155" s="5">
        <f t="shared" si="42"/>
        <v>-4203</v>
      </c>
      <c r="Q155" s="5">
        <f t="shared" si="43"/>
        <v>258</v>
      </c>
      <c r="R155" s="5">
        <f t="shared" si="44"/>
        <v>-1327</v>
      </c>
      <c r="S155" s="5">
        <f t="shared" si="45"/>
        <v>-3220</v>
      </c>
      <c r="T155" s="5">
        <f t="shared" si="46"/>
        <v>86</v>
      </c>
      <c r="V155" s="5">
        <f t="shared" si="47"/>
        <v>-4203</v>
      </c>
    </row>
    <row r="156" spans="1:22" x14ac:dyDescent="0.25">
      <c r="A156" s="13" t="s">
        <v>47</v>
      </c>
      <c r="B156" s="5">
        <f t="shared" ref="B156:M156" si="57">+B89-B22</f>
        <v>857</v>
      </c>
      <c r="C156" s="5">
        <f t="shared" si="57"/>
        <v>857</v>
      </c>
      <c r="D156" s="5">
        <f t="shared" si="57"/>
        <v>857</v>
      </c>
      <c r="E156" s="5">
        <f t="shared" si="57"/>
        <v>857</v>
      </c>
      <c r="F156" s="5">
        <f t="shared" si="57"/>
        <v>1800</v>
      </c>
      <c r="G156" s="5">
        <f t="shared" si="57"/>
        <v>1800</v>
      </c>
      <c r="H156" s="5">
        <f t="shared" si="57"/>
        <v>1800</v>
      </c>
      <c r="I156" s="5">
        <f t="shared" si="57"/>
        <v>1800</v>
      </c>
      <c r="J156" s="5">
        <f t="shared" si="57"/>
        <v>1800</v>
      </c>
      <c r="K156" s="5">
        <f t="shared" si="57"/>
        <v>857</v>
      </c>
      <c r="L156" s="5">
        <f t="shared" si="57"/>
        <v>0</v>
      </c>
      <c r="M156" s="5">
        <f t="shared" si="57"/>
        <v>-1</v>
      </c>
      <c r="O156" s="5">
        <f t="shared" si="42"/>
        <v>13284</v>
      </c>
      <c r="Q156" s="5">
        <f t="shared" si="43"/>
        <v>2571</v>
      </c>
      <c r="R156" s="5">
        <f t="shared" si="44"/>
        <v>4457</v>
      </c>
      <c r="S156" s="5">
        <f t="shared" si="45"/>
        <v>5400</v>
      </c>
      <c r="T156" s="5">
        <f t="shared" si="46"/>
        <v>856</v>
      </c>
      <c r="V156" s="5">
        <f t="shared" si="47"/>
        <v>13284</v>
      </c>
    </row>
    <row r="157" spans="1:22" x14ac:dyDescent="0.25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5">
      <c r="A158" s="13" t="s">
        <v>25</v>
      </c>
      <c r="B158" s="5">
        <f t="shared" ref="B158:M158" si="59">+B91-B24</f>
        <v>333</v>
      </c>
      <c r="C158" s="5">
        <f t="shared" si="59"/>
        <v>333</v>
      </c>
      <c r="D158" s="5">
        <f t="shared" si="59"/>
        <v>119</v>
      </c>
      <c r="E158" s="5">
        <f t="shared" si="59"/>
        <v>-4703</v>
      </c>
      <c r="F158" s="5">
        <f t="shared" si="59"/>
        <v>-292</v>
      </c>
      <c r="G158" s="5">
        <f t="shared" si="59"/>
        <v>333</v>
      </c>
      <c r="H158" s="5">
        <f t="shared" si="59"/>
        <v>333</v>
      </c>
      <c r="I158" s="5">
        <f t="shared" si="59"/>
        <v>333</v>
      </c>
      <c r="J158" s="5">
        <f t="shared" si="59"/>
        <v>333</v>
      </c>
      <c r="K158" s="5">
        <f t="shared" si="59"/>
        <v>-708</v>
      </c>
      <c r="L158" s="5">
        <f t="shared" si="59"/>
        <v>0</v>
      </c>
      <c r="M158" s="5">
        <f t="shared" si="59"/>
        <v>0</v>
      </c>
      <c r="O158" s="5">
        <f>SUM(B158:M158)</f>
        <v>-3586</v>
      </c>
      <c r="Q158" s="5">
        <f t="shared" si="43"/>
        <v>785</v>
      </c>
      <c r="R158" s="5">
        <f t="shared" si="44"/>
        <v>-4662</v>
      </c>
      <c r="S158" s="5">
        <f t="shared" si="45"/>
        <v>999</v>
      </c>
      <c r="T158" s="5">
        <f t="shared" si="46"/>
        <v>-708</v>
      </c>
      <c r="V158" s="5">
        <f t="shared" si="47"/>
        <v>-3586</v>
      </c>
    </row>
    <row r="159" spans="1:22" x14ac:dyDescent="0.25">
      <c r="A159" s="13" t="s">
        <v>26</v>
      </c>
      <c r="B159" s="5">
        <f t="shared" ref="B159:M159" si="60">+B92-B25</f>
        <v>833</v>
      </c>
      <c r="C159" s="5">
        <f t="shared" si="60"/>
        <v>-6571</v>
      </c>
      <c r="D159" s="5">
        <f t="shared" si="60"/>
        <v>15258</v>
      </c>
      <c r="E159" s="5">
        <f t="shared" si="60"/>
        <v>-13268</v>
      </c>
      <c r="F159" s="5">
        <f t="shared" si="60"/>
        <v>-33458</v>
      </c>
      <c r="G159" s="5">
        <f t="shared" si="60"/>
        <v>-1039</v>
      </c>
      <c r="H159" s="5">
        <f t="shared" si="60"/>
        <v>833</v>
      </c>
      <c r="I159" s="5">
        <f t="shared" si="60"/>
        <v>-3938</v>
      </c>
      <c r="J159" s="5">
        <f t="shared" si="60"/>
        <v>758</v>
      </c>
      <c r="K159" s="5">
        <f t="shared" si="60"/>
        <v>-18617</v>
      </c>
      <c r="L159" s="5">
        <f t="shared" si="60"/>
        <v>0</v>
      </c>
      <c r="M159" s="5">
        <f t="shared" si="60"/>
        <v>0</v>
      </c>
      <c r="O159" s="5">
        <f t="shared" si="42"/>
        <v>-59209</v>
      </c>
      <c r="Q159" s="5">
        <f t="shared" si="43"/>
        <v>9520</v>
      </c>
      <c r="R159" s="5">
        <f t="shared" si="44"/>
        <v>-47765</v>
      </c>
      <c r="S159" s="5">
        <f t="shared" si="45"/>
        <v>-2347</v>
      </c>
      <c r="T159" s="5">
        <f t="shared" si="46"/>
        <v>-18617</v>
      </c>
      <c r="V159" s="5">
        <f t="shared" si="47"/>
        <v>-59209</v>
      </c>
    </row>
    <row r="160" spans="1:22" x14ac:dyDescent="0.25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5">
      <c r="A161" s="13" t="s">
        <v>27</v>
      </c>
      <c r="B161" s="5">
        <f t="shared" ref="B161:M161" si="62">+B94-B27</f>
        <v>600</v>
      </c>
      <c r="C161" s="5">
        <f t="shared" si="62"/>
        <v>553</v>
      </c>
      <c r="D161" s="5">
        <f t="shared" si="62"/>
        <v>600</v>
      </c>
      <c r="E161" s="5">
        <f t="shared" si="62"/>
        <v>600</v>
      </c>
      <c r="F161" s="5">
        <f t="shared" si="62"/>
        <v>9578</v>
      </c>
      <c r="G161" s="5">
        <f t="shared" si="62"/>
        <v>7709</v>
      </c>
      <c r="H161" s="5">
        <f t="shared" si="62"/>
        <v>9660</v>
      </c>
      <c r="I161" s="5">
        <f t="shared" si="62"/>
        <v>9660</v>
      </c>
      <c r="J161" s="5">
        <f t="shared" si="62"/>
        <v>9520</v>
      </c>
      <c r="K161" s="5">
        <f t="shared" si="62"/>
        <v>600</v>
      </c>
      <c r="L161" s="5">
        <f t="shared" si="62"/>
        <v>0</v>
      </c>
      <c r="M161" s="5">
        <f t="shared" si="62"/>
        <v>0</v>
      </c>
      <c r="O161" s="5">
        <f t="shared" si="42"/>
        <v>49080</v>
      </c>
      <c r="Q161" s="5">
        <f t="shared" si="43"/>
        <v>1753</v>
      </c>
      <c r="R161" s="5">
        <f t="shared" si="44"/>
        <v>17887</v>
      </c>
      <c r="S161" s="5">
        <f t="shared" si="45"/>
        <v>28840</v>
      </c>
      <c r="T161" s="5">
        <f t="shared" si="46"/>
        <v>600</v>
      </c>
      <c r="V161" s="5">
        <f t="shared" si="47"/>
        <v>49080</v>
      </c>
    </row>
    <row r="162" spans="1:22" x14ac:dyDescent="0.25">
      <c r="A162" s="13" t="s">
        <v>28</v>
      </c>
      <c r="B162" s="5">
        <f t="shared" ref="B162:M162" si="63">+B95-B28</f>
        <v>3208</v>
      </c>
      <c r="C162" s="5">
        <f t="shared" si="63"/>
        <v>1744</v>
      </c>
      <c r="D162" s="5">
        <f t="shared" si="63"/>
        <v>-12704</v>
      </c>
      <c r="E162" s="5">
        <f t="shared" si="63"/>
        <v>-872</v>
      </c>
      <c r="F162" s="5">
        <f t="shared" si="63"/>
        <v>3801</v>
      </c>
      <c r="G162" s="5">
        <f t="shared" si="63"/>
        <v>-9427</v>
      </c>
      <c r="H162" s="5">
        <f t="shared" si="63"/>
        <v>-4528</v>
      </c>
      <c r="I162" s="5">
        <f t="shared" si="63"/>
        <v>-2020</v>
      </c>
      <c r="J162" s="5">
        <f t="shared" si="63"/>
        <v>-2426</v>
      </c>
      <c r="K162" s="5">
        <f t="shared" si="63"/>
        <v>-7844</v>
      </c>
      <c r="L162" s="5">
        <f t="shared" si="63"/>
        <v>0</v>
      </c>
      <c r="M162" s="5">
        <f t="shared" si="63"/>
        <v>0</v>
      </c>
      <c r="O162" s="5">
        <f t="shared" si="42"/>
        <v>-31068</v>
      </c>
      <c r="Q162" s="5">
        <f t="shared" si="43"/>
        <v>-7752</v>
      </c>
      <c r="R162" s="5">
        <f t="shared" si="44"/>
        <v>-6498</v>
      </c>
      <c r="S162" s="5">
        <f t="shared" si="45"/>
        <v>-8974</v>
      </c>
      <c r="T162" s="5">
        <f t="shared" si="46"/>
        <v>-7844</v>
      </c>
      <c r="V162" s="5">
        <f t="shared" si="47"/>
        <v>-31068</v>
      </c>
    </row>
    <row r="163" spans="1:22" x14ac:dyDescent="0.25">
      <c r="A163" s="13" t="s">
        <v>29</v>
      </c>
      <c r="B163" s="5">
        <f t="shared" ref="B163:M163" si="64">+B96-B29</f>
        <v>-14711</v>
      </c>
      <c r="C163" s="5">
        <f t="shared" si="64"/>
        <v>-14212</v>
      </c>
      <c r="D163" s="5">
        <f t="shared" si="64"/>
        <v>-34011</v>
      </c>
      <c r="E163" s="5">
        <f t="shared" si="64"/>
        <v>-96408</v>
      </c>
      <c r="F163" s="5">
        <f t="shared" si="64"/>
        <v>-79125</v>
      </c>
      <c r="G163" s="5">
        <f t="shared" si="64"/>
        <v>-30258</v>
      </c>
      <c r="H163" s="5">
        <f t="shared" si="64"/>
        <v>-174593</v>
      </c>
      <c r="I163" s="5">
        <f t="shared" si="64"/>
        <v>-90296</v>
      </c>
      <c r="J163" s="5">
        <f t="shared" si="64"/>
        <v>-98363</v>
      </c>
      <c r="K163" s="5">
        <f t="shared" si="64"/>
        <v>-190584</v>
      </c>
      <c r="L163" s="5">
        <f t="shared" si="64"/>
        <v>0</v>
      </c>
      <c r="M163" s="5">
        <f t="shared" si="64"/>
        <v>0</v>
      </c>
      <c r="O163" s="5">
        <f t="shared" si="42"/>
        <v>-822561</v>
      </c>
      <c r="Q163" s="5">
        <f t="shared" si="43"/>
        <v>-62934</v>
      </c>
      <c r="R163" s="5">
        <f t="shared" si="44"/>
        <v>-205791</v>
      </c>
      <c r="S163" s="5">
        <f t="shared" si="45"/>
        <v>-363252</v>
      </c>
      <c r="T163" s="5">
        <f t="shared" si="46"/>
        <v>-190584</v>
      </c>
      <c r="V163" s="5">
        <f t="shared" si="47"/>
        <v>-822561</v>
      </c>
    </row>
    <row r="164" spans="1:22" x14ac:dyDescent="0.25">
      <c r="A164" s="13" t="s">
        <v>22</v>
      </c>
      <c r="B164" s="5">
        <f t="shared" ref="B164:M164" si="65">+B97-B30</f>
        <v>29838</v>
      </c>
      <c r="C164" s="5">
        <f t="shared" si="65"/>
        <v>5376</v>
      </c>
      <c r="D164" s="5">
        <f t="shared" si="65"/>
        <v>17716</v>
      </c>
      <c r="E164" s="5">
        <f t="shared" si="65"/>
        <v>15030</v>
      </c>
      <c r="F164" s="5">
        <f t="shared" si="65"/>
        <v>-5402</v>
      </c>
      <c r="G164" s="5">
        <f t="shared" si="65"/>
        <v>3936</v>
      </c>
      <c r="H164" s="5">
        <f t="shared" si="65"/>
        <v>19984</v>
      </c>
      <c r="I164" s="5">
        <f t="shared" si="65"/>
        <v>37768</v>
      </c>
      <c r="J164" s="5">
        <f t="shared" si="65"/>
        <v>25690</v>
      </c>
      <c r="K164" s="5">
        <f t="shared" si="65"/>
        <v>-15670</v>
      </c>
      <c r="L164" s="5">
        <f t="shared" si="65"/>
        <v>0</v>
      </c>
      <c r="M164" s="5">
        <f t="shared" si="65"/>
        <v>0</v>
      </c>
      <c r="O164" s="5">
        <f t="shared" si="42"/>
        <v>134266</v>
      </c>
      <c r="Q164" s="5">
        <f t="shared" si="43"/>
        <v>52930</v>
      </c>
      <c r="R164" s="5">
        <f t="shared" si="44"/>
        <v>13564</v>
      </c>
      <c r="S164" s="5">
        <f t="shared" si="45"/>
        <v>83442</v>
      </c>
      <c r="T164" s="5">
        <f t="shared" si="46"/>
        <v>-15670</v>
      </c>
      <c r="V164" s="5">
        <f t="shared" si="47"/>
        <v>134266</v>
      </c>
    </row>
    <row r="165" spans="1:22" x14ac:dyDescent="0.25">
      <c r="A165" s="13" t="s">
        <v>30</v>
      </c>
      <c r="B165" s="5">
        <f t="shared" ref="B165:M165" si="66">+B98-B31</f>
        <v>4075</v>
      </c>
      <c r="C165" s="5">
        <f t="shared" si="66"/>
        <v>-6540</v>
      </c>
      <c r="D165" s="5">
        <f t="shared" si="66"/>
        <v>-3294</v>
      </c>
      <c r="E165" s="5">
        <f t="shared" si="66"/>
        <v>-2571</v>
      </c>
      <c r="F165" s="5">
        <f t="shared" si="66"/>
        <v>1013</v>
      </c>
      <c r="G165" s="5">
        <f t="shared" si="66"/>
        <v>-487</v>
      </c>
      <c r="H165" s="5">
        <f t="shared" si="66"/>
        <v>-6857</v>
      </c>
      <c r="I165" s="5">
        <f t="shared" si="66"/>
        <v>-16816</v>
      </c>
      <c r="J165" s="5">
        <f t="shared" si="66"/>
        <v>-11148</v>
      </c>
      <c r="K165" s="5">
        <f t="shared" si="66"/>
        <v>-16933</v>
      </c>
      <c r="L165" s="5">
        <f t="shared" si="66"/>
        <v>0</v>
      </c>
      <c r="M165" s="5">
        <f t="shared" si="66"/>
        <v>0</v>
      </c>
      <c r="O165" s="5">
        <f>SUM(B165:M165)</f>
        <v>-59558</v>
      </c>
      <c r="Q165" s="5">
        <f t="shared" si="43"/>
        <v>-5759</v>
      </c>
      <c r="R165" s="5">
        <f t="shared" si="44"/>
        <v>-2045</v>
      </c>
      <c r="S165" s="5">
        <f t="shared" si="45"/>
        <v>-34821</v>
      </c>
      <c r="T165" s="5">
        <f t="shared" si="46"/>
        <v>-16933</v>
      </c>
      <c r="V165" s="5">
        <f t="shared" si="47"/>
        <v>-59558</v>
      </c>
    </row>
    <row r="166" spans="1:22" x14ac:dyDescent="0.25">
      <c r="A166" s="13" t="s">
        <v>50</v>
      </c>
      <c r="B166" s="5">
        <f t="shared" ref="B166:M166" si="67">+B99-B32</f>
        <v>1000</v>
      </c>
      <c r="C166" s="5">
        <f t="shared" si="67"/>
        <v>493</v>
      </c>
      <c r="D166" s="5">
        <f t="shared" si="67"/>
        <v>-369</v>
      </c>
      <c r="E166" s="5">
        <f t="shared" si="67"/>
        <v>10</v>
      </c>
      <c r="F166" s="5">
        <f t="shared" si="67"/>
        <v>113</v>
      </c>
      <c r="G166" s="5">
        <f t="shared" si="67"/>
        <v>-549</v>
      </c>
      <c r="H166" s="5">
        <f t="shared" si="67"/>
        <v>575</v>
      </c>
      <c r="I166" s="5">
        <f t="shared" si="67"/>
        <v>703</v>
      </c>
      <c r="J166" s="5">
        <f t="shared" si="67"/>
        <v>797</v>
      </c>
      <c r="K166" s="5">
        <f t="shared" si="67"/>
        <v>-482</v>
      </c>
      <c r="L166" s="5">
        <f t="shared" si="67"/>
        <v>500</v>
      </c>
      <c r="M166" s="5">
        <f t="shared" si="67"/>
        <v>500</v>
      </c>
      <c r="O166" s="5">
        <f t="shared" si="42"/>
        <v>3291</v>
      </c>
      <c r="Q166" s="5">
        <f t="shared" si="43"/>
        <v>1124</v>
      </c>
      <c r="R166" s="5">
        <f t="shared" si="44"/>
        <v>-426</v>
      </c>
      <c r="S166" s="5">
        <f t="shared" si="45"/>
        <v>2075</v>
      </c>
      <c r="T166" s="5">
        <f t="shared" si="46"/>
        <v>518</v>
      </c>
      <c r="V166" s="5">
        <f t="shared" si="47"/>
        <v>3291</v>
      </c>
    </row>
    <row r="167" spans="1:22" x14ac:dyDescent="0.25">
      <c r="A167" s="13" t="s">
        <v>52</v>
      </c>
      <c r="B167" s="5">
        <f t="shared" ref="B167:M167" si="68">+B100-B33</f>
        <v>100</v>
      </c>
      <c r="C167" s="5">
        <f t="shared" si="68"/>
        <v>100</v>
      </c>
      <c r="D167" s="5">
        <f t="shared" si="68"/>
        <v>100</v>
      </c>
      <c r="E167" s="5">
        <f t="shared" si="68"/>
        <v>100</v>
      </c>
      <c r="F167" s="5">
        <f t="shared" si="68"/>
        <v>100</v>
      </c>
      <c r="G167" s="5">
        <f t="shared" si="68"/>
        <v>100</v>
      </c>
      <c r="H167" s="5">
        <f t="shared" si="68"/>
        <v>100</v>
      </c>
      <c r="I167" s="5">
        <f t="shared" si="68"/>
        <v>100</v>
      </c>
      <c r="J167" s="5">
        <f t="shared" si="68"/>
        <v>100</v>
      </c>
      <c r="K167" s="5">
        <f t="shared" si="68"/>
        <v>100</v>
      </c>
      <c r="L167" s="5">
        <f t="shared" si="68"/>
        <v>100</v>
      </c>
      <c r="M167" s="5">
        <f t="shared" si="68"/>
        <v>100</v>
      </c>
      <c r="O167" s="5">
        <f t="shared" si="42"/>
        <v>1200</v>
      </c>
      <c r="Q167" s="5">
        <f t="shared" si="43"/>
        <v>300</v>
      </c>
      <c r="R167" s="5">
        <f t="shared" si="44"/>
        <v>300</v>
      </c>
      <c r="S167" s="5">
        <f t="shared" si="45"/>
        <v>300</v>
      </c>
      <c r="T167" s="5">
        <f t="shared" si="46"/>
        <v>300</v>
      </c>
      <c r="V167" s="5">
        <f t="shared" si="47"/>
        <v>1200</v>
      </c>
    </row>
    <row r="168" spans="1:22" x14ac:dyDescent="0.25">
      <c r="A168" s="13" t="s">
        <v>53</v>
      </c>
      <c r="B168" s="5">
        <f t="shared" ref="B168:M168" si="69">+B101-B34</f>
        <v>200</v>
      </c>
      <c r="C168" s="5">
        <f t="shared" si="69"/>
        <v>-334</v>
      </c>
      <c r="D168" s="5">
        <f t="shared" si="69"/>
        <v>-436</v>
      </c>
      <c r="E168" s="5">
        <f t="shared" si="69"/>
        <v>-898</v>
      </c>
      <c r="F168" s="5">
        <f t="shared" si="69"/>
        <v>-560</v>
      </c>
      <c r="G168" s="5">
        <f t="shared" si="69"/>
        <v>-468</v>
      </c>
      <c r="H168" s="5">
        <f t="shared" si="69"/>
        <v>-726</v>
      </c>
      <c r="I168" s="5">
        <f t="shared" si="69"/>
        <v>-501</v>
      </c>
      <c r="J168" s="5">
        <f t="shared" si="69"/>
        <v>-1018</v>
      </c>
      <c r="K168" s="5">
        <f t="shared" si="69"/>
        <v>-2422</v>
      </c>
      <c r="L168" s="5">
        <f t="shared" si="69"/>
        <v>-300</v>
      </c>
      <c r="M168" s="5">
        <f t="shared" si="69"/>
        <v>-300</v>
      </c>
      <c r="O168" s="5">
        <f t="shared" si="42"/>
        <v>-7763</v>
      </c>
      <c r="Q168" s="5">
        <f t="shared" si="43"/>
        <v>-570</v>
      </c>
      <c r="R168" s="5">
        <f t="shared" si="44"/>
        <v>-1926</v>
      </c>
      <c r="S168" s="5">
        <f t="shared" si="45"/>
        <v>-2245</v>
      </c>
      <c r="T168" s="5">
        <f t="shared" si="46"/>
        <v>-3022</v>
      </c>
      <c r="V168" s="5">
        <f t="shared" si="47"/>
        <v>-7763</v>
      </c>
    </row>
    <row r="169" spans="1:22" x14ac:dyDescent="0.25">
      <c r="A169" s="13" t="s">
        <v>54</v>
      </c>
      <c r="B169" s="5">
        <f t="shared" ref="B169:M169" si="70">+B102-B35</f>
        <v>150</v>
      </c>
      <c r="C169" s="5">
        <f t="shared" si="70"/>
        <v>53</v>
      </c>
      <c r="D169" s="5">
        <f t="shared" si="70"/>
        <v>-50</v>
      </c>
      <c r="E169" s="5">
        <f t="shared" si="70"/>
        <v>900</v>
      </c>
      <c r="F169" s="5">
        <f t="shared" si="70"/>
        <v>150</v>
      </c>
      <c r="G169" s="5">
        <f t="shared" si="70"/>
        <v>-872</v>
      </c>
      <c r="H169" s="5">
        <f t="shared" si="70"/>
        <v>-481</v>
      </c>
      <c r="I169" s="5">
        <f t="shared" si="70"/>
        <v>-791</v>
      </c>
      <c r="J169" s="5">
        <f t="shared" si="70"/>
        <v>-1760</v>
      </c>
      <c r="K169" s="5">
        <f t="shared" si="70"/>
        <v>-483</v>
      </c>
      <c r="L169" s="5">
        <f t="shared" si="70"/>
        <v>100</v>
      </c>
      <c r="M169" s="5">
        <f t="shared" si="70"/>
        <v>-350</v>
      </c>
      <c r="O169" s="5">
        <f t="shared" si="42"/>
        <v>-3434</v>
      </c>
      <c r="Q169" s="5">
        <f t="shared" si="43"/>
        <v>153</v>
      </c>
      <c r="R169" s="5">
        <f t="shared" si="44"/>
        <v>178</v>
      </c>
      <c r="S169" s="5">
        <f t="shared" si="45"/>
        <v>-3032</v>
      </c>
      <c r="T169" s="5">
        <f t="shared" si="46"/>
        <v>-733</v>
      </c>
      <c r="V169" s="5">
        <f t="shared" si="47"/>
        <v>-3434</v>
      </c>
    </row>
    <row r="170" spans="1:22" x14ac:dyDescent="0.25">
      <c r="A170" s="13" t="s">
        <v>55</v>
      </c>
      <c r="B170" s="5">
        <f t="shared" ref="B170:M170" si="71">+B103-B36</f>
        <v>2500</v>
      </c>
      <c r="C170" s="5">
        <f t="shared" si="71"/>
        <v>984</v>
      </c>
      <c r="D170" s="5">
        <f t="shared" si="71"/>
        <v>-41</v>
      </c>
      <c r="E170" s="5">
        <f t="shared" si="71"/>
        <v>-5996</v>
      </c>
      <c r="F170" s="5">
        <f t="shared" si="71"/>
        <v>-4221</v>
      </c>
      <c r="G170" s="5">
        <f t="shared" si="71"/>
        <v>-9467</v>
      </c>
      <c r="H170" s="5">
        <f t="shared" si="71"/>
        <v>-1274</v>
      </c>
      <c r="I170" s="5">
        <f t="shared" si="71"/>
        <v>-1457</v>
      </c>
      <c r="J170" s="5">
        <f t="shared" si="71"/>
        <v>-1173</v>
      </c>
      <c r="K170" s="5">
        <f t="shared" si="71"/>
        <v>-3231</v>
      </c>
      <c r="L170" s="5">
        <f t="shared" si="71"/>
        <v>-1000</v>
      </c>
      <c r="M170" s="5">
        <f t="shared" si="71"/>
        <v>-1000</v>
      </c>
      <c r="O170" s="5">
        <f t="shared" si="42"/>
        <v>-25376</v>
      </c>
      <c r="Q170" s="5">
        <f t="shared" si="43"/>
        <v>3443</v>
      </c>
      <c r="R170" s="5">
        <f t="shared" si="44"/>
        <v>-19684</v>
      </c>
      <c r="S170" s="5">
        <f t="shared" si="45"/>
        <v>-3904</v>
      </c>
      <c r="T170" s="5">
        <f t="shared" si="46"/>
        <v>-5231</v>
      </c>
      <c r="V170" s="5">
        <f t="shared" si="47"/>
        <v>-25376</v>
      </c>
    </row>
    <row r="171" spans="1:22" x14ac:dyDescent="0.25">
      <c r="A171" s="13" t="s">
        <v>31</v>
      </c>
      <c r="B171" s="5">
        <f t="shared" ref="B171:M171" si="72">+B104-B37</f>
        <v>146</v>
      </c>
      <c r="C171" s="5">
        <f t="shared" si="72"/>
        <v>146</v>
      </c>
      <c r="D171" s="5">
        <f t="shared" si="72"/>
        <v>104</v>
      </c>
      <c r="E171" s="5">
        <f t="shared" si="72"/>
        <v>146</v>
      </c>
      <c r="F171" s="5">
        <f t="shared" si="72"/>
        <v>146</v>
      </c>
      <c r="G171" s="5">
        <f t="shared" si="72"/>
        <v>146</v>
      </c>
      <c r="H171" s="5">
        <f t="shared" si="72"/>
        <v>146</v>
      </c>
      <c r="I171" s="5">
        <f t="shared" si="72"/>
        <v>146</v>
      </c>
      <c r="J171" s="5">
        <f t="shared" si="72"/>
        <v>146</v>
      </c>
      <c r="K171" s="5">
        <f t="shared" si="72"/>
        <v>146</v>
      </c>
      <c r="L171" s="5">
        <f t="shared" si="72"/>
        <v>0</v>
      </c>
      <c r="M171" s="5">
        <f t="shared" si="72"/>
        <v>0</v>
      </c>
      <c r="O171" s="5">
        <f t="shared" si="42"/>
        <v>1418</v>
      </c>
      <c r="Q171" s="5">
        <f t="shared" si="43"/>
        <v>396</v>
      </c>
      <c r="R171" s="5">
        <f t="shared" si="44"/>
        <v>438</v>
      </c>
      <c r="S171" s="5">
        <f t="shared" si="45"/>
        <v>438</v>
      </c>
      <c r="T171" s="5">
        <f t="shared" si="46"/>
        <v>146</v>
      </c>
      <c r="V171" s="5">
        <f t="shared" si="47"/>
        <v>1418</v>
      </c>
    </row>
    <row r="172" spans="1:22" x14ac:dyDescent="0.25">
      <c r="A172" s="13" t="s">
        <v>32</v>
      </c>
      <c r="B172" s="5">
        <f t="shared" ref="B172:M172" si="73">+B105-B38</f>
        <v>11143</v>
      </c>
      <c r="C172" s="5">
        <f t="shared" si="73"/>
        <v>9313</v>
      </c>
      <c r="D172" s="5">
        <f t="shared" si="73"/>
        <v>6582</v>
      </c>
      <c r="E172" s="5">
        <f t="shared" si="73"/>
        <v>9380</v>
      </c>
      <c r="F172" s="5">
        <f t="shared" si="73"/>
        <v>-8925</v>
      </c>
      <c r="G172" s="5">
        <f t="shared" si="73"/>
        <v>-32357</v>
      </c>
      <c r="H172" s="5">
        <f t="shared" si="73"/>
        <v>-78179</v>
      </c>
      <c r="I172" s="5">
        <f t="shared" si="73"/>
        <v>-24818</v>
      </c>
      <c r="J172" s="5">
        <f t="shared" si="73"/>
        <v>-74675</v>
      </c>
      <c r="K172" s="5">
        <f t="shared" si="73"/>
        <v>-76071</v>
      </c>
      <c r="L172" s="5">
        <f t="shared" si="73"/>
        <v>0</v>
      </c>
      <c r="M172" s="5">
        <f t="shared" si="73"/>
        <v>0</v>
      </c>
      <c r="O172" s="5">
        <f t="shared" si="42"/>
        <v>-258607</v>
      </c>
      <c r="Q172" s="5">
        <f t="shared" si="43"/>
        <v>27038</v>
      </c>
      <c r="R172" s="5">
        <f t="shared" si="44"/>
        <v>-31902</v>
      </c>
      <c r="S172" s="5">
        <f t="shared" si="45"/>
        <v>-177672</v>
      </c>
      <c r="T172" s="5">
        <f t="shared" si="46"/>
        <v>-76071</v>
      </c>
      <c r="V172" s="5">
        <f t="shared" si="47"/>
        <v>-258607</v>
      </c>
    </row>
    <row r="173" spans="1:22" x14ac:dyDescent="0.25">
      <c r="A173" s="13" t="s">
        <v>51</v>
      </c>
      <c r="B173" s="5">
        <f t="shared" ref="B173:M173" si="74">+B106-B39</f>
        <v>0</v>
      </c>
      <c r="C173" s="5">
        <f t="shared" si="74"/>
        <v>0</v>
      </c>
      <c r="D173" s="5">
        <f t="shared" si="74"/>
        <v>0</v>
      </c>
      <c r="E173" s="5">
        <f t="shared" si="74"/>
        <v>0</v>
      </c>
      <c r="F173" s="5">
        <f t="shared" si="74"/>
        <v>0</v>
      </c>
      <c r="G173" s="5">
        <f t="shared" si="74"/>
        <v>0</v>
      </c>
      <c r="H173" s="5">
        <f t="shared" si="74"/>
        <v>0</v>
      </c>
      <c r="I173" s="5">
        <f t="shared" si="74"/>
        <v>0</v>
      </c>
      <c r="J173" s="5">
        <f t="shared" si="74"/>
        <v>0</v>
      </c>
      <c r="K173" s="5">
        <f t="shared" si="74"/>
        <v>0</v>
      </c>
      <c r="L173" s="5">
        <f t="shared" si="74"/>
        <v>0</v>
      </c>
      <c r="M173" s="5">
        <f t="shared" si="74"/>
        <v>0</v>
      </c>
      <c r="O173" s="5">
        <f t="shared" si="42"/>
        <v>0</v>
      </c>
      <c r="Q173" s="5">
        <f t="shared" si="43"/>
        <v>0</v>
      </c>
      <c r="R173" s="5">
        <f t="shared" si="44"/>
        <v>0</v>
      </c>
      <c r="S173" s="5">
        <f t="shared" si="45"/>
        <v>0</v>
      </c>
      <c r="T173" s="5">
        <f t="shared" si="46"/>
        <v>0</v>
      </c>
      <c r="V173" s="5">
        <f t="shared" si="47"/>
        <v>0</v>
      </c>
    </row>
    <row r="174" spans="1:22" x14ac:dyDescent="0.25">
      <c r="A174" s="13" t="s">
        <v>33</v>
      </c>
      <c r="B174" s="5">
        <f t="shared" ref="B174:M174" si="75">+B107-B40</f>
        <v>-12222</v>
      </c>
      <c r="C174" s="5">
        <f t="shared" si="75"/>
        <v>-1232</v>
      </c>
      <c r="D174" s="5">
        <f t="shared" si="75"/>
        <v>0</v>
      </c>
      <c r="E174" s="5">
        <f t="shared" si="75"/>
        <v>-34645</v>
      </c>
      <c r="F174" s="5">
        <f t="shared" si="75"/>
        <v>-17415</v>
      </c>
      <c r="G174" s="5">
        <f t="shared" si="75"/>
        <v>0</v>
      </c>
      <c r="H174" s="5">
        <f t="shared" si="75"/>
        <v>0</v>
      </c>
      <c r="I174" s="5">
        <f t="shared" si="75"/>
        <v>-242515</v>
      </c>
      <c r="J174" s="5">
        <f t="shared" si="75"/>
        <v>11281</v>
      </c>
      <c r="K174" s="5">
        <f t="shared" si="75"/>
        <v>-15059</v>
      </c>
      <c r="L174" s="5">
        <f t="shared" si="75"/>
        <v>0</v>
      </c>
      <c r="M174" s="5">
        <f t="shared" si="75"/>
        <v>0</v>
      </c>
      <c r="O174" s="5">
        <f t="shared" si="42"/>
        <v>-311807</v>
      </c>
      <c r="Q174" s="5">
        <f t="shared" si="43"/>
        <v>-13454</v>
      </c>
      <c r="R174" s="5">
        <f t="shared" si="44"/>
        <v>-52060</v>
      </c>
      <c r="S174" s="5">
        <f t="shared" si="45"/>
        <v>-231234</v>
      </c>
      <c r="T174" s="5">
        <f t="shared" si="46"/>
        <v>-15059</v>
      </c>
      <c r="V174" s="5">
        <f t="shared" si="47"/>
        <v>-311807</v>
      </c>
    </row>
    <row r="175" spans="1:22" x14ac:dyDescent="0.25">
      <c r="A175" s="13"/>
    </row>
    <row r="176" spans="1:22" x14ac:dyDescent="0.25">
      <c r="A176" s="14" t="s">
        <v>21</v>
      </c>
      <c r="B176" s="6">
        <f t="shared" ref="B176:M176" si="76">SUM(B145:B175)</f>
        <v>29137</v>
      </c>
      <c r="C176" s="6">
        <f t="shared" si="76"/>
        <v>-11694</v>
      </c>
      <c r="D176" s="6">
        <f t="shared" si="76"/>
        <v>-23725</v>
      </c>
      <c r="E176" s="6">
        <f t="shared" si="76"/>
        <v>-131888</v>
      </c>
      <c r="F176" s="6">
        <f t="shared" si="76"/>
        <v>-130919</v>
      </c>
      <c r="G176" s="6">
        <f t="shared" si="76"/>
        <v>-93978</v>
      </c>
      <c r="H176" s="6">
        <f t="shared" si="76"/>
        <v>-240960</v>
      </c>
      <c r="I176" s="6">
        <f t="shared" si="76"/>
        <v>-337057</v>
      </c>
      <c r="J176" s="6">
        <f t="shared" si="76"/>
        <v>-154183</v>
      </c>
      <c r="K176" s="6">
        <f t="shared" si="76"/>
        <v>-356734</v>
      </c>
      <c r="L176" s="6">
        <f t="shared" si="76"/>
        <v>-600</v>
      </c>
      <c r="M176" s="6">
        <f t="shared" si="76"/>
        <v>-1051</v>
      </c>
      <c r="O176" s="6">
        <f>SUM(O145:O175)</f>
        <v>-1453652</v>
      </c>
      <c r="Q176" s="6">
        <f>SUM(B176:D176)</f>
        <v>-6282</v>
      </c>
      <c r="R176" s="6">
        <f>SUM(E176:G176)</f>
        <v>-356785</v>
      </c>
      <c r="S176" s="6">
        <f>SUM(H176:J176)</f>
        <v>-732200</v>
      </c>
      <c r="T176" s="6">
        <f>SUM(K176:M176)</f>
        <v>-358385</v>
      </c>
      <c r="V176" s="6">
        <f>SUM(Q176:U176)</f>
        <v>-1453652</v>
      </c>
    </row>
    <row r="177" spans="1:22" x14ac:dyDescent="0.25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5">
      <c r="A178" s="1" t="s">
        <v>7</v>
      </c>
    </row>
    <row r="179" spans="1:22" x14ac:dyDescent="0.25">
      <c r="A179" s="3" t="s">
        <v>0</v>
      </c>
      <c r="B179" s="5">
        <f t="shared" ref="B179:M179" si="77">+B112-B45</f>
        <v>2370</v>
      </c>
      <c r="C179" s="5">
        <f t="shared" si="77"/>
        <v>2370</v>
      </c>
      <c r="D179" s="5">
        <f t="shared" si="77"/>
        <v>-17630</v>
      </c>
      <c r="E179" s="5">
        <f t="shared" si="77"/>
        <v>-779</v>
      </c>
      <c r="F179" s="5">
        <f t="shared" si="77"/>
        <v>-779</v>
      </c>
      <c r="G179" s="5">
        <f t="shared" si="77"/>
        <v>-153</v>
      </c>
      <c r="H179" s="5">
        <f t="shared" si="77"/>
        <v>-154</v>
      </c>
      <c r="I179" s="5">
        <f t="shared" si="77"/>
        <v>-154</v>
      </c>
      <c r="J179" s="5">
        <f t="shared" si="77"/>
        <v>-153</v>
      </c>
      <c r="K179" s="5">
        <f t="shared" si="77"/>
        <v>-154</v>
      </c>
      <c r="L179" s="5">
        <f t="shared" si="77"/>
        <v>-154</v>
      </c>
      <c r="M179" s="5">
        <f t="shared" si="77"/>
        <v>-153</v>
      </c>
      <c r="O179" s="5">
        <f>SUM(B179:M179)</f>
        <v>-15523</v>
      </c>
      <c r="Q179" s="5">
        <f t="shared" ref="Q179:Q184" si="78">SUM(B179:D179)</f>
        <v>-12890</v>
      </c>
      <c r="R179" s="5">
        <f t="shared" ref="R179:R184" si="79">SUM(E179:G179)</f>
        <v>-1711</v>
      </c>
      <c r="S179" s="5">
        <f t="shared" ref="S179:S184" si="80">SUM(H179:J179)</f>
        <v>-461</v>
      </c>
      <c r="T179" s="5">
        <f t="shared" ref="T179:T184" si="81">SUM(K179:M179)</f>
        <v>-461</v>
      </c>
      <c r="V179" s="5">
        <f t="shared" ref="V179:V184" si="82">SUM(Q179:U179)</f>
        <v>-15523</v>
      </c>
    </row>
    <row r="180" spans="1:22" x14ac:dyDescent="0.25">
      <c r="A180" s="3" t="s">
        <v>2</v>
      </c>
      <c r="B180" s="5">
        <f t="shared" ref="B180:M180" si="83">+B113-B46</f>
        <v>8333</v>
      </c>
      <c r="C180" s="5">
        <f t="shared" si="83"/>
        <v>8333</v>
      </c>
      <c r="D180" s="5">
        <f t="shared" si="83"/>
        <v>8333</v>
      </c>
      <c r="E180" s="5">
        <f t="shared" si="83"/>
        <v>8333</v>
      </c>
      <c r="F180" s="5">
        <f t="shared" si="83"/>
        <v>8333</v>
      </c>
      <c r="G180" s="5">
        <f t="shared" si="83"/>
        <v>8583</v>
      </c>
      <c r="H180" s="5">
        <f t="shared" si="83"/>
        <v>8583</v>
      </c>
      <c r="I180" s="5">
        <f t="shared" si="83"/>
        <v>8583</v>
      </c>
      <c r="J180" s="5">
        <f t="shared" si="83"/>
        <v>8583</v>
      </c>
      <c r="K180" s="5">
        <f t="shared" si="83"/>
        <v>0</v>
      </c>
      <c r="L180" s="5">
        <f t="shared" si="83"/>
        <v>0</v>
      </c>
      <c r="M180" s="5">
        <f t="shared" si="83"/>
        <v>0</v>
      </c>
      <c r="O180" s="5">
        <f>SUM(B180:M180)</f>
        <v>75997</v>
      </c>
      <c r="Q180" s="5">
        <f t="shared" si="78"/>
        <v>24999</v>
      </c>
      <c r="R180" s="5">
        <f t="shared" si="79"/>
        <v>25249</v>
      </c>
      <c r="S180" s="5">
        <f t="shared" si="80"/>
        <v>25749</v>
      </c>
      <c r="T180" s="5">
        <f t="shared" si="81"/>
        <v>0</v>
      </c>
      <c r="V180" s="5">
        <f t="shared" si="82"/>
        <v>75997</v>
      </c>
    </row>
    <row r="181" spans="1:22" x14ac:dyDescent="0.25">
      <c r="A181" s="3" t="s">
        <v>3</v>
      </c>
      <c r="B181" s="5">
        <f t="shared" ref="B181:M181" si="84">+B114-B47</f>
        <v>2500</v>
      </c>
      <c r="C181" s="5">
        <f t="shared" si="84"/>
        <v>2500</v>
      </c>
      <c r="D181" s="5">
        <f t="shared" si="84"/>
        <v>2500</v>
      </c>
      <c r="E181" s="5">
        <f t="shared" si="84"/>
        <v>2500</v>
      </c>
      <c r="F181" s="5">
        <f t="shared" si="84"/>
        <v>2500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30525</v>
      </c>
      <c r="Q181" s="5">
        <f t="shared" si="78"/>
        <v>7500</v>
      </c>
      <c r="R181" s="5">
        <f t="shared" si="79"/>
        <v>7575</v>
      </c>
      <c r="S181" s="5">
        <f t="shared" si="80"/>
        <v>7725</v>
      </c>
      <c r="T181" s="5">
        <f t="shared" si="81"/>
        <v>7725</v>
      </c>
      <c r="V181" s="5">
        <f t="shared" si="82"/>
        <v>30525</v>
      </c>
    </row>
    <row r="182" spans="1:22" x14ac:dyDescent="0.25">
      <c r="A182" s="3" t="s">
        <v>4</v>
      </c>
      <c r="B182" s="5">
        <f t="shared" ref="B182:M182" si="85">+B115-B48</f>
        <v>6250</v>
      </c>
      <c r="C182" s="5">
        <f t="shared" si="85"/>
        <v>3600</v>
      </c>
      <c r="D182" s="5">
        <f t="shared" si="85"/>
        <v>57036</v>
      </c>
      <c r="E182" s="5">
        <f t="shared" si="85"/>
        <v>8092</v>
      </c>
      <c r="F182" s="5">
        <f t="shared" si="85"/>
        <v>-6181</v>
      </c>
      <c r="G182" s="5">
        <f t="shared" si="85"/>
        <v>2783</v>
      </c>
      <c r="H182" s="5">
        <f t="shared" si="85"/>
        <v>332</v>
      </c>
      <c r="I182" s="5">
        <f t="shared" si="85"/>
        <v>-318198</v>
      </c>
      <c r="J182" s="5">
        <f t="shared" si="85"/>
        <v>6078</v>
      </c>
      <c r="K182" s="5">
        <f t="shared" si="85"/>
        <v>6438</v>
      </c>
      <c r="L182" s="5">
        <f t="shared" si="85"/>
        <v>0</v>
      </c>
      <c r="M182" s="5">
        <f t="shared" si="85"/>
        <v>0</v>
      </c>
      <c r="O182" s="5">
        <f>SUM(B182:M182)</f>
        <v>-233770</v>
      </c>
      <c r="Q182" s="5">
        <f t="shared" si="78"/>
        <v>66886</v>
      </c>
      <c r="R182" s="5">
        <f t="shared" si="79"/>
        <v>4694</v>
      </c>
      <c r="S182" s="5">
        <f t="shared" si="80"/>
        <v>-311788</v>
      </c>
      <c r="T182" s="5">
        <f t="shared" si="81"/>
        <v>6438</v>
      </c>
      <c r="V182" s="5">
        <f t="shared" si="82"/>
        <v>-233770</v>
      </c>
    </row>
    <row r="183" spans="1:22" x14ac:dyDescent="0.25">
      <c r="A183" s="3"/>
    </row>
    <row r="184" spans="1:22" x14ac:dyDescent="0.25">
      <c r="A184" s="4" t="s">
        <v>10</v>
      </c>
      <c r="B184" s="6">
        <f t="shared" ref="B184:M184" si="86">SUM(B178:B183)</f>
        <v>19453</v>
      </c>
      <c r="C184" s="6">
        <f t="shared" si="86"/>
        <v>16803</v>
      </c>
      <c r="D184" s="6">
        <f t="shared" si="86"/>
        <v>50239</v>
      </c>
      <c r="E184" s="6">
        <f t="shared" si="86"/>
        <v>18146</v>
      </c>
      <c r="F184" s="6">
        <f t="shared" si="86"/>
        <v>3873</v>
      </c>
      <c r="G184" s="6">
        <f t="shared" si="86"/>
        <v>13788</v>
      </c>
      <c r="H184" s="6">
        <f t="shared" si="86"/>
        <v>11336</v>
      </c>
      <c r="I184" s="6">
        <f t="shared" si="86"/>
        <v>-307194</v>
      </c>
      <c r="J184" s="6">
        <f t="shared" si="86"/>
        <v>17083</v>
      </c>
      <c r="K184" s="6">
        <f t="shared" si="86"/>
        <v>8859</v>
      </c>
      <c r="L184" s="6">
        <f t="shared" si="86"/>
        <v>2421</v>
      </c>
      <c r="M184" s="6">
        <f t="shared" si="86"/>
        <v>2422</v>
      </c>
      <c r="O184" s="6">
        <f>SUM(O178:O183)</f>
        <v>-142771</v>
      </c>
      <c r="Q184" s="6">
        <f t="shared" si="78"/>
        <v>86495</v>
      </c>
      <c r="R184" s="6">
        <f t="shared" si="79"/>
        <v>35807</v>
      </c>
      <c r="S184" s="6">
        <f t="shared" si="80"/>
        <v>-278775</v>
      </c>
      <c r="T184" s="6">
        <f t="shared" si="81"/>
        <v>13702</v>
      </c>
      <c r="V184" s="6">
        <f t="shared" si="82"/>
        <v>-142771</v>
      </c>
    </row>
    <row r="185" spans="1:22" x14ac:dyDescent="0.25">
      <c r="A185" s="3"/>
    </row>
    <row r="186" spans="1:22" x14ac:dyDescent="0.25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5">
      <c r="A187" s="3" t="s">
        <v>1</v>
      </c>
      <c r="B187" s="5">
        <f t="shared" ref="B187:M187" si="87">+B120-B53</f>
        <v>-54000</v>
      </c>
      <c r="C187" s="5">
        <f t="shared" si="87"/>
        <v>-44182</v>
      </c>
      <c r="D187" s="5">
        <f t="shared" si="87"/>
        <v>-44182</v>
      </c>
      <c r="E187" s="5">
        <f t="shared" si="87"/>
        <v>-44182</v>
      </c>
      <c r="F187" s="5">
        <f t="shared" si="87"/>
        <v>-37782</v>
      </c>
      <c r="G187" s="5">
        <f t="shared" si="87"/>
        <v>23509</v>
      </c>
      <c r="H187" s="5">
        <f t="shared" si="87"/>
        <v>23509</v>
      </c>
      <c r="I187" s="5">
        <f t="shared" si="87"/>
        <v>23560</v>
      </c>
      <c r="J187" s="5">
        <f t="shared" si="87"/>
        <v>23509</v>
      </c>
      <c r="K187" s="5">
        <f t="shared" si="87"/>
        <v>23509</v>
      </c>
      <c r="L187" s="5">
        <f t="shared" si="87"/>
        <v>23509</v>
      </c>
      <c r="M187" s="5">
        <f t="shared" si="87"/>
        <v>23511</v>
      </c>
      <c r="O187" s="5">
        <f>SUM(B187:M187)</f>
        <v>-59712</v>
      </c>
      <c r="Q187" s="5">
        <f>SUM(B187:D187)</f>
        <v>-142364</v>
      </c>
      <c r="R187" s="5">
        <f>SUM(E187:G187)</f>
        <v>-58455</v>
      </c>
      <c r="S187" s="5">
        <f>SUM(H187:J187)</f>
        <v>70578</v>
      </c>
      <c r="T187" s="5">
        <f>SUM(K187:M187)</f>
        <v>70529</v>
      </c>
      <c r="V187" s="5">
        <f>SUM(Q187:U187)</f>
        <v>-59712</v>
      </c>
    </row>
    <row r="188" spans="1:22" x14ac:dyDescent="0.25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0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-100</v>
      </c>
      <c r="Q188" s="5">
        <f>SUM(B188:D188)</f>
        <v>0</v>
      </c>
      <c r="R188" s="5">
        <f>SUM(E188:G188)</f>
        <v>-100</v>
      </c>
      <c r="S188" s="5">
        <f>SUM(H188:J188)</f>
        <v>0</v>
      </c>
      <c r="T188" s="5">
        <f>SUM(K188:M188)</f>
        <v>0</v>
      </c>
      <c r="V188" s="5">
        <f>SUM(Q188:U188)</f>
        <v>-100</v>
      </c>
    </row>
    <row r="189" spans="1:22" x14ac:dyDescent="0.25">
      <c r="A189" s="3"/>
    </row>
    <row r="190" spans="1:22" ht="13.8" thickBot="1" x14ac:dyDescent="0.3">
      <c r="A190" s="4" t="s">
        <v>62</v>
      </c>
      <c r="B190" s="16">
        <f t="shared" ref="B190:M190" si="89">SUM(B187:B188)</f>
        <v>-54000</v>
      </c>
      <c r="C190" s="16">
        <f t="shared" si="89"/>
        <v>-44182</v>
      </c>
      <c r="D190" s="16">
        <f t="shared" si="89"/>
        <v>-44182</v>
      </c>
      <c r="E190" s="16">
        <f t="shared" si="89"/>
        <v>-44182</v>
      </c>
      <c r="F190" s="16">
        <f t="shared" si="89"/>
        <v>-37882</v>
      </c>
      <c r="G190" s="16">
        <f t="shared" si="89"/>
        <v>23509</v>
      </c>
      <c r="H190" s="16">
        <f t="shared" si="89"/>
        <v>23509</v>
      </c>
      <c r="I190" s="16">
        <f t="shared" si="89"/>
        <v>23560</v>
      </c>
      <c r="J190" s="16">
        <f t="shared" si="89"/>
        <v>23509</v>
      </c>
      <c r="K190" s="16">
        <f t="shared" si="89"/>
        <v>23509</v>
      </c>
      <c r="L190" s="16">
        <f t="shared" si="89"/>
        <v>23509</v>
      </c>
      <c r="M190" s="16">
        <f t="shared" si="89"/>
        <v>23511</v>
      </c>
      <c r="N190" s="16"/>
      <c r="O190" s="16">
        <f>SUM(O187:O188)</f>
        <v>-59812</v>
      </c>
      <c r="Q190" s="16">
        <f>SUM(B190:D190)</f>
        <v>-142364</v>
      </c>
      <c r="R190" s="16">
        <f>SUM(E190:G190)</f>
        <v>-58555</v>
      </c>
      <c r="S190" s="16">
        <f>SUM(H190:J190)</f>
        <v>70578</v>
      </c>
      <c r="T190" s="16">
        <f>SUM(K190:M190)</f>
        <v>70529</v>
      </c>
      <c r="V190" s="16">
        <f>SUM(Q190:U190)</f>
        <v>-59812</v>
      </c>
    </row>
    <row r="191" spans="1:22" x14ac:dyDescent="0.25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8" thickBot="1" x14ac:dyDescent="0.3">
      <c r="A192" s="1" t="s">
        <v>60</v>
      </c>
      <c r="B192" s="17">
        <f t="shared" ref="B192:M192" si="90">+B142+B176+B184+B190</f>
        <v>-5410</v>
      </c>
      <c r="C192" s="17">
        <f t="shared" si="90"/>
        <v>-39073</v>
      </c>
      <c r="D192" s="17">
        <f t="shared" si="90"/>
        <v>-17668</v>
      </c>
      <c r="E192" s="17">
        <f t="shared" si="90"/>
        <v>-157924</v>
      </c>
      <c r="F192" s="17">
        <f t="shared" si="90"/>
        <v>-164928</v>
      </c>
      <c r="G192" s="17">
        <f t="shared" si="90"/>
        <v>-56681</v>
      </c>
      <c r="H192" s="17">
        <f t="shared" si="90"/>
        <v>-206115</v>
      </c>
      <c r="I192" s="17">
        <f t="shared" si="90"/>
        <v>-620691</v>
      </c>
      <c r="J192" s="17">
        <f t="shared" si="90"/>
        <v>-113591</v>
      </c>
      <c r="K192" s="17">
        <f t="shared" si="90"/>
        <v>-324366</v>
      </c>
      <c r="L192" s="17">
        <f t="shared" si="90"/>
        <v>25330</v>
      </c>
      <c r="M192" s="17">
        <f t="shared" si="90"/>
        <v>24882</v>
      </c>
      <c r="N192" s="17"/>
      <c r="O192" s="17">
        <f>+O142+O176+O184+O190</f>
        <v>-1656235</v>
      </c>
      <c r="Q192" s="17">
        <f>SUM(B192:D192)</f>
        <v>-62151</v>
      </c>
      <c r="R192" s="17">
        <f>SUM(E192:G192)</f>
        <v>-379533</v>
      </c>
      <c r="S192" s="17">
        <f>SUM(H192:J192)</f>
        <v>-940397</v>
      </c>
      <c r="T192" s="17">
        <f>SUM(K192:M192)</f>
        <v>-274154</v>
      </c>
      <c r="V192" s="17">
        <f>SUM(Q192:U192)</f>
        <v>-1656235</v>
      </c>
    </row>
    <row r="193" spans="1:22" ht="13.8" thickTop="1" x14ac:dyDescent="0.25">
      <c r="A193" s="1"/>
    </row>
    <row r="194" spans="1:22" x14ac:dyDescent="0.25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5">
      <c r="A195" s="13" t="s">
        <v>24</v>
      </c>
      <c r="B195" s="5">
        <f t="shared" ref="B195:M195" si="91">+B128-B61</f>
        <v>86</v>
      </c>
      <c r="C195" s="5">
        <f t="shared" si="91"/>
        <v>86</v>
      </c>
      <c r="D195" s="5">
        <f t="shared" si="91"/>
        <v>86</v>
      </c>
      <c r="E195" s="5">
        <f t="shared" si="91"/>
        <v>5086</v>
      </c>
      <c r="F195" s="5">
        <f t="shared" si="91"/>
        <v>12180</v>
      </c>
      <c r="G195" s="5">
        <f t="shared" si="91"/>
        <v>11870</v>
      </c>
      <c r="H195" s="5">
        <f t="shared" si="91"/>
        <v>10831</v>
      </c>
      <c r="I195" s="5">
        <f t="shared" si="91"/>
        <v>-8271</v>
      </c>
      <c r="J195" s="5">
        <f t="shared" si="91"/>
        <v>9623</v>
      </c>
      <c r="K195" s="5">
        <f t="shared" si="91"/>
        <v>-24975</v>
      </c>
      <c r="L195" s="5">
        <f t="shared" si="91"/>
        <v>0</v>
      </c>
      <c r="M195" s="5">
        <f t="shared" si="91"/>
        <v>0</v>
      </c>
      <c r="O195" s="5">
        <f>SUM(B195:M195)</f>
        <v>16602</v>
      </c>
      <c r="Q195" s="5">
        <f>SUM(B195:D195)</f>
        <v>258</v>
      </c>
      <c r="R195" s="5">
        <f>SUM(E195:G195)</f>
        <v>29136</v>
      </c>
      <c r="S195" s="5">
        <f>SUM(H195:J195)</f>
        <v>12183</v>
      </c>
      <c r="T195" s="5">
        <f>SUM(K195:M195)</f>
        <v>-24975</v>
      </c>
      <c r="V195" s="5">
        <f>SUM(Q195:U195)</f>
        <v>16602</v>
      </c>
    </row>
    <row r="196" spans="1:22" x14ac:dyDescent="0.25">
      <c r="A196" s="13" t="s">
        <v>56</v>
      </c>
      <c r="B196" s="5">
        <f t="shared" ref="B196:M196" si="92">+B129-B62</f>
        <v>1313</v>
      </c>
      <c r="C196" s="5">
        <f t="shared" si="92"/>
        <v>-7149</v>
      </c>
      <c r="D196" s="5">
        <f t="shared" si="92"/>
        <v>-9786</v>
      </c>
      <c r="E196" s="5">
        <f t="shared" si="92"/>
        <v>-12566</v>
      </c>
      <c r="F196" s="5">
        <f t="shared" si="92"/>
        <v>746</v>
      </c>
      <c r="G196" s="5">
        <f t="shared" si="92"/>
        <v>-2605</v>
      </c>
      <c r="H196" s="5">
        <f t="shared" si="92"/>
        <v>-10214</v>
      </c>
      <c r="I196" s="5">
        <f t="shared" si="92"/>
        <v>-14675</v>
      </c>
      <c r="J196" s="5">
        <f t="shared" si="92"/>
        <v>-7753</v>
      </c>
      <c r="K196" s="5">
        <f t="shared" si="92"/>
        <v>-40104</v>
      </c>
      <c r="L196" s="5">
        <f t="shared" si="92"/>
        <v>0</v>
      </c>
      <c r="M196" s="5">
        <f t="shared" si="92"/>
        <v>0</v>
      </c>
      <c r="O196" s="5">
        <f>SUM(B196:M196)</f>
        <v>-102793</v>
      </c>
      <c r="Q196" s="5">
        <f>SUM(B196:D196)</f>
        <v>-15622</v>
      </c>
      <c r="R196" s="5">
        <f>SUM(E196:G196)</f>
        <v>-14425</v>
      </c>
      <c r="S196" s="5">
        <f>SUM(H196:J196)</f>
        <v>-32642</v>
      </c>
      <c r="T196" s="5">
        <f>SUM(K196:M196)</f>
        <v>-40104</v>
      </c>
      <c r="V196" s="5">
        <f>SUM(Q196:U196)</f>
        <v>-102793</v>
      </c>
    </row>
    <row r="197" spans="1:22" x14ac:dyDescent="0.25">
      <c r="A197" s="13"/>
    </row>
    <row r="198" spans="1:22" x14ac:dyDescent="0.25">
      <c r="A198" s="14" t="s">
        <v>59</v>
      </c>
      <c r="B198" s="6">
        <f t="shared" ref="B198:M198" si="93">SUM(B195:B196)</f>
        <v>1399</v>
      </c>
      <c r="C198" s="6">
        <f t="shared" si="93"/>
        <v>-7063</v>
      </c>
      <c r="D198" s="6">
        <f t="shared" si="93"/>
        <v>-9700</v>
      </c>
      <c r="E198" s="6">
        <f t="shared" si="93"/>
        <v>-7480</v>
      </c>
      <c r="F198" s="6">
        <f t="shared" si="93"/>
        <v>12926</v>
      </c>
      <c r="G198" s="6">
        <f t="shared" si="93"/>
        <v>9265</v>
      </c>
      <c r="H198" s="6">
        <f t="shared" si="93"/>
        <v>617</v>
      </c>
      <c r="I198" s="6">
        <f t="shared" si="93"/>
        <v>-22946</v>
      </c>
      <c r="J198" s="6">
        <f t="shared" si="93"/>
        <v>1870</v>
      </c>
      <c r="K198" s="6">
        <f t="shared" si="93"/>
        <v>-65079</v>
      </c>
      <c r="L198" s="6">
        <f t="shared" si="93"/>
        <v>0</v>
      </c>
      <c r="M198" s="6">
        <f t="shared" si="93"/>
        <v>0</v>
      </c>
      <c r="O198" s="6">
        <f>SUM(O195:O196)</f>
        <v>-86191</v>
      </c>
      <c r="Q198" s="6">
        <f>SUM(B198:D198)</f>
        <v>-15364</v>
      </c>
      <c r="R198" s="6">
        <f>SUM(E198:G198)</f>
        <v>14711</v>
      </c>
      <c r="S198" s="6">
        <f>SUM(H198:J198)</f>
        <v>-20459</v>
      </c>
      <c r="T198" s="6">
        <f>SUM(K198:M198)</f>
        <v>-65079</v>
      </c>
      <c r="V198" s="6">
        <f>SUM(Q198:U198)</f>
        <v>-86191</v>
      </c>
    </row>
    <row r="200" spans="1:22" ht="13.8" thickBot="1" x14ac:dyDescent="0.3">
      <c r="A200" s="1" t="s">
        <v>8</v>
      </c>
      <c r="B200" s="29">
        <f>B192+B198</f>
        <v>-4011</v>
      </c>
      <c r="C200" s="29">
        <f t="shared" ref="C200:O200" si="94">C192+C198</f>
        <v>-46136</v>
      </c>
      <c r="D200" s="29">
        <f t="shared" si="94"/>
        <v>-27368</v>
      </c>
      <c r="E200" s="29">
        <f t="shared" si="94"/>
        <v>-165404</v>
      </c>
      <c r="F200" s="29">
        <f t="shared" si="94"/>
        <v>-152002</v>
      </c>
      <c r="G200" s="29">
        <f t="shared" si="94"/>
        <v>-47416</v>
      </c>
      <c r="H200" s="29">
        <f t="shared" si="94"/>
        <v>-205498</v>
      </c>
      <c r="I200" s="29">
        <f t="shared" si="94"/>
        <v>-643637</v>
      </c>
      <c r="J200" s="29">
        <f t="shared" si="94"/>
        <v>-111721</v>
      </c>
      <c r="K200" s="29">
        <f t="shared" si="94"/>
        <v>-389445</v>
      </c>
      <c r="L200" s="29">
        <f t="shared" si="94"/>
        <v>25330</v>
      </c>
      <c r="M200" s="29">
        <f t="shared" si="94"/>
        <v>24882</v>
      </c>
      <c r="N200" s="29"/>
      <c r="O200" s="29">
        <f t="shared" si="94"/>
        <v>-1742426</v>
      </c>
      <c r="Q200" s="29">
        <f>SUM(B200:D200)</f>
        <v>-77515</v>
      </c>
      <c r="R200" s="29">
        <f>SUM(E200:G200)</f>
        <v>-364822</v>
      </c>
      <c r="S200" s="29">
        <f>SUM(H200:J200)</f>
        <v>-960856</v>
      </c>
      <c r="T200" s="29">
        <f>SUM(K200:M200)</f>
        <v>-339233</v>
      </c>
      <c r="U200" s="29"/>
      <c r="V200" s="29">
        <f>SUM(Q200:U200)</f>
        <v>-1742426</v>
      </c>
    </row>
    <row r="201" spans="1:22" ht="13.8" thickTop="1" x14ac:dyDescent="0.25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Albany 2000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Havlíček Jan</cp:lastModifiedBy>
  <cp:lastPrinted>2000-10-13T00:55:06Z</cp:lastPrinted>
  <dcterms:created xsi:type="dcterms:W3CDTF">1999-11-24T14:17:32Z</dcterms:created>
  <dcterms:modified xsi:type="dcterms:W3CDTF">2023-09-10T11:54:39Z</dcterms:modified>
</cp:coreProperties>
</file>