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36" windowWidth="15300" windowHeight="9288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<sst xmlns="http://schemas.openxmlformats.org/spreadsheetml/2006/main" count="13219" uniqueCount="99">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</sst>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6" fmlaLink="$B$53" fmlaRange="$A$53:$A$57" sel="1" val="0"/>
</file>

<file path=xl/ctrlProps/ctrlProp2.xml><?xml version="1.0" encoding="utf-8"?>
<formControlPr xmlns="http://schemas.microsoft.com/office/spreadsheetml/2009/9/main" objectType="Drop" dropStyle="combo" dx="26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6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6" fmlaLink="$B$55" fmlaRange="$A$53:$A$57" sel="3" val="0"/>
</file>

<file path=xl/ctrlProps/ctrlProp5.xml><?xml version="1.0" encoding="utf-8"?>
<formControlPr xmlns="http://schemas.microsoft.com/office/spreadsheetml/2009/9/main" objectType="Drop" dropLines="2" dropStyle="combo" dx="26" fmlaLink="$E$60" fmlaRange="$A$60:$A$61" sel="1" val="0"/>
</file>

<file path=xl/ctrlProps/ctrlProp6.xml><?xml version="1.0" encoding="utf-8"?>
<formControlPr xmlns="http://schemas.microsoft.com/office/spreadsheetml/2009/9/main" objectType="Drop" dropStyle="combo" dx="26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6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350520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2</xdr:row>
          <xdr:rowOff>30480</xdr:rowOff>
        </xdr:from>
        <xdr:to>
          <xdr:col>2</xdr:col>
          <xdr:colOff>365760</xdr:colOff>
          <xdr:row>4</xdr:row>
          <xdr:rowOff>7620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</xdr:row>
          <xdr:rowOff>114300</xdr:rowOff>
        </xdr:from>
        <xdr:to>
          <xdr:col>5</xdr:col>
          <xdr:colOff>449580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388620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</xdr:row>
          <xdr:rowOff>7620</xdr:rowOff>
        </xdr:from>
        <xdr:to>
          <xdr:col>5</xdr:col>
          <xdr:colOff>441960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</xdr:row>
          <xdr:rowOff>7620</xdr:rowOff>
        </xdr:from>
        <xdr:to>
          <xdr:col>8</xdr:col>
          <xdr:colOff>396240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403860</xdr:colOff>
          <xdr:row>4</xdr:row>
          <xdr:rowOff>68580</xdr:rowOff>
        </xdr:from>
        <xdr:to>
          <xdr:col>12</xdr:col>
          <xdr:colOff>213360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68580</xdr:colOff>
          <xdr:row>0</xdr:row>
          <xdr:rowOff>91440</xdr:rowOff>
        </xdr:from>
        <xdr:to>
          <xdr:col>16</xdr:col>
          <xdr:colOff>205740</xdr:colOff>
          <xdr:row>4</xdr:row>
          <xdr:rowOff>68580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F24" sqref="F24"/>
    </sheetView>
  </sheetViews>
  <sheetFormatPr defaultRowHeight="13.2" x14ac:dyDescent="0.25"/>
  <cols>
    <col min="1" max="1" width="16.44140625" bestFit="1" customWidth="1"/>
    <col min="2" max="2" width="11.44140625" customWidth="1"/>
    <col min="3" max="3" width="8.88671875" customWidth="1"/>
    <col min="4" max="4" width="8.5546875" customWidth="1"/>
    <col min="5" max="6" width="9.33203125" customWidth="1"/>
    <col min="7" max="7" width="8.5546875" customWidth="1"/>
    <col min="8" max="8" width="10.44140625" customWidth="1"/>
    <col min="9" max="9" width="8.6640625" bestFit="1" customWidth="1"/>
    <col min="10" max="10" width="8.5546875" customWidth="1"/>
    <col min="11" max="12" width="9.33203125" customWidth="1"/>
    <col min="13" max="13" width="9.44140625" bestFit="1" customWidth="1"/>
    <col min="14" max="14" width="9.6640625" bestFit="1" customWidth="1"/>
    <col min="15" max="15" width="10.5546875" bestFit="1" customWidth="1"/>
    <col min="16" max="16" width="10.109375" bestFit="1" customWidth="1"/>
    <col min="17" max="17" width="8.6640625" bestFit="1" customWidth="1"/>
    <col min="18" max="18" width="7" bestFit="1" customWidth="1"/>
    <col min="19" max="19" width="7.5546875" customWidth="1"/>
    <col min="20" max="20" width="13.88671875" customWidth="1"/>
    <col min="21" max="21" width="11.6640625" bestFit="1" customWidth="1"/>
    <col min="22" max="35" width="0" hidden="1" customWidth="1"/>
    <col min="36" max="39" width="10.33203125" hidden="1" customWidth="1"/>
    <col min="40" max="48" width="0" hidden="1" customWidth="1"/>
    <col min="49" max="49" width="5.5546875" hidden="1" customWidth="1"/>
    <col min="50" max="53" width="0" hidden="1" customWidth="1"/>
  </cols>
  <sheetData>
    <row r="1" spans="1:53" x14ac:dyDescent="0.25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5">
      <c r="A2" s="17"/>
      <c r="B2" s="40"/>
      <c r="K2" s="119" t="s">
        <v>64</v>
      </c>
      <c r="L2" s="119"/>
    </row>
    <row r="3" spans="1:53" ht="4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5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5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3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3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DPL</v>
      </c>
      <c r="M7" s="41" t="str">
        <f>+CONCATENATE(LOOKUP(B53,A67:A71,B67:B71)," - ",LOOKUP(B55,A67:A71,B67:B71))</f>
        <v>WH - DPL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5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28.035</v>
      </c>
      <c r="I8" s="241">
        <f ca="1">IF($H$60=1,OFFSET('Raw Data'!$V$6,$V8,LOOKUP($B$55,'Raw Data'!$P$6:$P$10,'Raw Data'!$R$6:$R$10)+1),OFFSET('Raw Data'!$AK$6,$V8,LOOKUP($B$55,'Raw Data'!$P$6:$P$10,'Raw Data'!$R$6:$R$10)+1))</f>
        <v>19.880000000000003</v>
      </c>
      <c r="J8" s="242">
        <f ca="1">IF($H$60=1,OFFSET('Raw Data'!$V$6,$V8,LOOKUP($B$55,'Raw Data'!$P$6:$P$10,'Raw Data'!$R$6:$R$10)+2),OFFSET('Raw Data'!$AK$6,$V8,LOOKUP($B$55,'Raw Data'!$P$6:$P$10,'Raw Data'!$R$6:$R$10)+2))</f>
        <v>25.316666666666666</v>
      </c>
      <c r="K8" s="239">
        <f ca="1">IF($B$63=1,B8-E8,C8-F8)</f>
        <v>0.29749999999999588</v>
      </c>
      <c r="L8" s="239">
        <f ca="1">IF($B$63=1,E8-H8,F8-I8)</f>
        <v>-1.3237499999999969</v>
      </c>
      <c r="M8" s="239">
        <f ca="1">IF($B$63=1,B8-H8,C8-I8)</f>
        <v>-1.026250000000001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28.035</v>
      </c>
      <c r="AG8" s="20">
        <f t="shared" ref="AG8:AG38" ca="1" si="9">+IF($W8&lt;6,I8,0)</f>
        <v>19.880000000000003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-1.3237499999999969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-1.026250000000001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>
        <f ca="1">+IF(J8&gt;0,J8,"")</f>
        <v>25.316666666666666</v>
      </c>
    </row>
    <row r="9" spans="1:53" x14ac:dyDescent="0.25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33.335625</v>
      </c>
      <c r="I9" s="155">
        <f ca="1">IF($H$60=1,OFFSET('Raw Data'!$V$6,$V9,LOOKUP($B$55,'Raw Data'!$P$6:$P$10,'Raw Data'!$R$6:$R$10)+1),OFFSET('Raw Data'!$AK$6,$V9,LOOKUP($B$55,'Raw Data'!$P$6:$P$10,'Raw Data'!$R$6:$R$10)+1))</f>
        <v>20.201250000000002</v>
      </c>
      <c r="J9" s="156">
        <f ca="1">IF($H$60=1,OFFSET('Raw Data'!$V$6,$V9,LOOKUP($B$55,'Raw Data'!$P$6:$P$10,'Raw Data'!$R$6:$R$10)+2),OFFSET('Raw Data'!$AK$6,$V9,LOOKUP($B$55,'Raw Data'!$P$6:$P$10,'Raw Data'!$R$6:$R$10)+2))</f>
        <v>28.9575</v>
      </c>
      <c r="K9" s="43">
        <f t="shared" ref="K9:K38" ca="1" si="25">IF($B$63=1,B9-E9,C9-F9)</f>
        <v>-3.5112499999999969</v>
      </c>
      <c r="L9" s="43">
        <f t="shared" ref="L9:L38" ca="1" si="26">IF($B$63=1,E9-H9,F9-I9)</f>
        <v>-5.1487500000000033</v>
      </c>
      <c r="M9" s="43">
        <f t="shared" ref="M9:M38" ca="1" si="27">IF($B$63=1,B9-H9,C9-I9)</f>
        <v>-8.66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33.335625</v>
      </c>
      <c r="AG9" s="20">
        <f t="shared" ca="1" si="9"/>
        <v>20.201250000000002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-5.1487500000000033</v>
      </c>
      <c r="AR9" s="20" t="str">
        <f t="shared" si="20"/>
        <v/>
      </c>
      <c r="AS9" s="20" t="str">
        <f t="shared" si="21"/>
        <v/>
      </c>
      <c r="AT9" s="91">
        <f t="shared" ca="1" si="22"/>
        <v>-8.66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>
        <f t="shared" ref="BA9:BA38" ca="1" si="32">+IF(J9&gt;0,J9,"")</f>
        <v>28.9575</v>
      </c>
    </row>
    <row r="10" spans="1:53" x14ac:dyDescent="0.25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42.208125000000003</v>
      </c>
      <c r="I10" s="155">
        <f ca="1">IF($H$60=1,OFFSET('Raw Data'!$V$6,$V10,LOOKUP($B$55,'Raw Data'!$P$6:$P$10,'Raw Data'!$R$6:$R$10)+1),OFFSET('Raw Data'!$AK$6,$V10,LOOKUP($B$55,'Raw Data'!$P$6:$P$10,'Raw Data'!$R$6:$R$10)+1))</f>
        <v>17.78875</v>
      </c>
      <c r="J10" s="156">
        <f ca="1">IF($H$60=1,OFFSET('Raw Data'!$V$6,$V10,LOOKUP($B$55,'Raw Data'!$P$6:$P$10,'Raw Data'!$R$6:$R$10)+2),OFFSET('Raw Data'!$AK$6,$V10,LOOKUP($B$55,'Raw Data'!$P$6:$P$10,'Raw Data'!$R$6:$R$10)+2))</f>
        <v>34.068333333333342</v>
      </c>
      <c r="K10" s="43">
        <f t="shared" ca="1" si="25"/>
        <v>3.1500000000000021</v>
      </c>
      <c r="L10" s="43">
        <f t="shared" ca="1" si="26"/>
        <v>-18.095625000000002</v>
      </c>
      <c r="M10" s="43">
        <f t="shared" ca="1" si="27"/>
        <v>-14.945625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42.208125000000003</v>
      </c>
      <c r="AG10" s="20">
        <f t="shared" ca="1" si="9"/>
        <v>17.78875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-18.095625000000002</v>
      </c>
      <c r="AR10" s="20" t="str">
        <f t="shared" si="20"/>
        <v/>
      </c>
      <c r="AS10" s="20" t="str">
        <f t="shared" si="21"/>
        <v/>
      </c>
      <c r="AT10" s="91">
        <f t="shared" ca="1" si="22"/>
        <v>-14.945625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>
        <f t="shared" ca="1" si="32"/>
        <v>34.068333333333342</v>
      </c>
    </row>
    <row r="11" spans="1:53" x14ac:dyDescent="0.25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47.756249999999994</v>
      </c>
      <c r="I11" s="155">
        <f ca="1">IF($H$60=1,OFFSET('Raw Data'!$V$6,$V11,LOOKUP($B$55,'Raw Data'!$P$6:$P$10,'Raw Data'!$R$6:$R$10)+1),OFFSET('Raw Data'!$AK$6,$V11,LOOKUP($B$55,'Raw Data'!$P$6:$P$10,'Raw Data'!$R$6:$R$10)+1))</f>
        <v>25.664999999999999</v>
      </c>
      <c r="J11" s="156">
        <f ca="1">IF($H$60=1,OFFSET('Raw Data'!$V$6,$V11,LOOKUP($B$55,'Raw Data'!$P$6:$P$10,'Raw Data'!$R$6:$R$10)+2),OFFSET('Raw Data'!$AK$6,$V11,LOOKUP($B$55,'Raw Data'!$P$6:$P$10,'Raw Data'!$R$6:$R$10)+2))</f>
        <v>40.392499999999991</v>
      </c>
      <c r="K11" s="43">
        <f t="shared" ca="1" si="25"/>
        <v>-0.55812499999998977</v>
      </c>
      <c r="L11" s="43">
        <f t="shared" ca="1" si="26"/>
        <v>-22.930625000000003</v>
      </c>
      <c r="M11" s="43">
        <f t="shared" ca="1" si="27"/>
        <v>-23.488749999999992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47.756249999999994</v>
      </c>
      <c r="AG11" s="20">
        <f t="shared" ca="1" si="9"/>
        <v>25.664999999999999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-22.930625000000003</v>
      </c>
      <c r="AR11" s="20" t="str">
        <f t="shared" si="20"/>
        <v/>
      </c>
      <c r="AS11" s="20" t="str">
        <f t="shared" si="21"/>
        <v/>
      </c>
      <c r="AT11" s="91">
        <f t="shared" ca="1" si="22"/>
        <v>-23.488749999999992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>
        <f t="shared" ca="1" si="32"/>
        <v>40.392499999999991</v>
      </c>
    </row>
    <row r="12" spans="1:53" x14ac:dyDescent="0.25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67.03125</v>
      </c>
      <c r="I12" s="158">
        <f ca="1">IF($H$60=1,OFFSET('Raw Data'!$V$6,$V12,LOOKUP($B$55,'Raw Data'!$P$6:$P$10,'Raw Data'!$R$6:$R$10)+1),OFFSET('Raw Data'!$AK$6,$V12,LOOKUP($B$55,'Raw Data'!$P$6:$P$10,'Raw Data'!$R$6:$R$10)+1))</f>
        <v>42.35</v>
      </c>
      <c r="J12" s="159">
        <f ca="1">IF($H$60=1,OFFSET('Raw Data'!$V$6,$V12,LOOKUP($B$55,'Raw Data'!$P$6:$P$10,'Raw Data'!$R$6:$R$10)+2),OFFSET('Raw Data'!$AK$6,$V12,LOOKUP($B$55,'Raw Data'!$P$6:$P$10,'Raw Data'!$R$6:$R$10)+2))</f>
        <v>58.804166666666674</v>
      </c>
      <c r="K12" s="48">
        <f t="shared" ca="1" si="25"/>
        <v>2.2175000000000047</v>
      </c>
      <c r="L12" s="48">
        <f t="shared" ca="1" si="26"/>
        <v>-48.241875000000007</v>
      </c>
      <c r="M12" s="48">
        <f t="shared" ca="1" si="27"/>
        <v>-46.024374999999999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67.03125</v>
      </c>
      <c r="AI12" s="20">
        <f t="shared" ca="1" si="11"/>
        <v>42.35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-48.241875000000007</v>
      </c>
      <c r="AS12" s="20">
        <f t="shared" ca="1" si="21"/>
        <v>-48.241875000000007</v>
      </c>
      <c r="AT12" s="91" t="str">
        <f t="shared" si="22"/>
        <v/>
      </c>
      <c r="AU12" s="20">
        <f t="shared" ca="1" si="23"/>
        <v>-46.024374999999999</v>
      </c>
      <c r="AV12" s="23">
        <f t="shared" ca="1" si="24"/>
        <v>-46.024374999999999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>
        <f t="shared" ca="1" si="32"/>
        <v>58.804166666666674</v>
      </c>
    </row>
    <row r="13" spans="1:53" x14ac:dyDescent="0.25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46.804375</v>
      </c>
      <c r="I13" s="158">
        <f ca="1">IF($H$60=1,OFFSET('Raw Data'!$V$6,$V13,LOOKUP($B$55,'Raw Data'!$P$6:$P$10,'Raw Data'!$R$6:$R$10)+1),OFFSET('Raw Data'!$AK$6,$V13,LOOKUP($B$55,'Raw Data'!$P$6:$P$10,'Raw Data'!$R$6:$R$10)+1))</f>
        <v>24.347499999999997</v>
      </c>
      <c r="J13" s="159">
        <f ca="1">IF($H$60=1,OFFSET('Raw Data'!$V$6,$V13,LOOKUP($B$55,'Raw Data'!$P$6:$P$10,'Raw Data'!$R$6:$R$10)+2),OFFSET('Raw Data'!$AK$6,$V13,LOOKUP($B$55,'Raw Data'!$P$6:$P$10,'Raw Data'!$R$6:$R$10)+2))</f>
        <v>39.318750000000001</v>
      </c>
      <c r="K13" s="48">
        <f t="shared" ca="1" si="25"/>
        <v>-5.4281249999999979</v>
      </c>
      <c r="L13" s="48">
        <f t="shared" ca="1" si="26"/>
        <v>-20.477500000000003</v>
      </c>
      <c r="M13" s="48">
        <f t="shared" ca="1" si="27"/>
        <v>-25.905625000000001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46.804375</v>
      </c>
      <c r="AI13" s="20">
        <f t="shared" ca="1" si="11"/>
        <v>24.347499999999997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-20.477500000000003</v>
      </c>
      <c r="AS13" s="20">
        <f t="shared" ca="1" si="21"/>
        <v>-20.477500000000003</v>
      </c>
      <c r="AT13" s="91" t="str">
        <f t="shared" si="22"/>
        <v/>
      </c>
      <c r="AU13" s="20">
        <f t="shared" ca="1" si="23"/>
        <v>-25.905625000000001</v>
      </c>
      <c r="AV13" s="23">
        <f t="shared" ca="1" si="24"/>
        <v>-25.905625000000001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>
        <f t="shared" ca="1" si="32"/>
        <v>39.318750000000001</v>
      </c>
    </row>
    <row r="14" spans="1:53" x14ac:dyDescent="0.25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58.224374999999995</v>
      </c>
      <c r="I14" s="155">
        <f ca="1">IF($H$60=1,OFFSET('Raw Data'!$V$6,$V14,LOOKUP($B$55,'Raw Data'!$P$6:$P$10,'Raw Data'!$R$6:$R$10)+1),OFFSET('Raw Data'!$AK$6,$V14,LOOKUP($B$55,'Raw Data'!$P$6:$P$10,'Raw Data'!$R$6:$R$10)+1))</f>
        <v>30.553750000000001</v>
      </c>
      <c r="J14" s="156">
        <f ca="1">IF($H$60=1,OFFSET('Raw Data'!$V$6,$V14,LOOKUP($B$55,'Raw Data'!$P$6:$P$10,'Raw Data'!$R$6:$R$10)+2),OFFSET('Raw Data'!$AK$6,$V14,LOOKUP($B$55,'Raw Data'!$P$6:$P$10,'Raw Data'!$R$6:$R$10)+2))</f>
        <v>49.000833333333325</v>
      </c>
      <c r="K14" s="43">
        <f t="shared" ca="1" si="25"/>
        <v>1.6506250000000087</v>
      </c>
      <c r="L14" s="43">
        <f t="shared" ca="1" si="26"/>
        <v>-32.436250000000001</v>
      </c>
      <c r="M14" s="43">
        <f t="shared" ca="1" si="27"/>
        <v>-30.785624999999992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58.224374999999995</v>
      </c>
      <c r="AG14" s="20">
        <f t="shared" ca="1" si="9"/>
        <v>30.553750000000001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-32.436250000000001</v>
      </c>
      <c r="AR14" s="20" t="str">
        <f t="shared" si="20"/>
        <v/>
      </c>
      <c r="AS14" s="20" t="str">
        <f t="shared" si="21"/>
        <v/>
      </c>
      <c r="AT14" s="91">
        <f t="shared" ca="1" si="22"/>
        <v>-30.785624999999992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>
        <f t="shared" ca="1" si="32"/>
        <v>49.000833333333325</v>
      </c>
    </row>
    <row r="15" spans="1:53" x14ac:dyDescent="0.25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44.7575</v>
      </c>
      <c r="I15" s="155">
        <f ca="1">IF($H$60=1,OFFSET('Raw Data'!$V$6,$V15,LOOKUP($B$55,'Raw Data'!$P$6:$P$10,'Raw Data'!$R$6:$R$10)+1),OFFSET('Raw Data'!$AK$6,$V15,LOOKUP($B$55,'Raw Data'!$P$6:$P$10,'Raw Data'!$R$6:$R$10)+1))</f>
        <v>37.631250000000001</v>
      </c>
      <c r="J15" s="156">
        <f ca="1">IF($H$60=1,OFFSET('Raw Data'!$V$6,$V15,LOOKUP($B$55,'Raw Data'!$P$6:$P$10,'Raw Data'!$R$6:$R$10)+2),OFFSET('Raw Data'!$AK$6,$V15,LOOKUP($B$55,'Raw Data'!$P$6:$P$10,'Raw Data'!$R$6:$R$10)+2))</f>
        <v>42.382083333333334</v>
      </c>
      <c r="K15" s="43">
        <f t="shared" ca="1" si="25"/>
        <v>1.1762500000000138</v>
      </c>
      <c r="L15" s="43">
        <f t="shared" ca="1" si="26"/>
        <v>-19.592500000000012</v>
      </c>
      <c r="M15" s="43">
        <f t="shared" ca="1" si="27"/>
        <v>-18.416249999999998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44.7575</v>
      </c>
      <c r="AG15" s="20">
        <f t="shared" ca="1" si="9"/>
        <v>37.631250000000001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-19.592500000000012</v>
      </c>
      <c r="AR15" s="20" t="str">
        <f t="shared" si="20"/>
        <v/>
      </c>
      <c r="AS15" s="20" t="str">
        <f t="shared" si="21"/>
        <v/>
      </c>
      <c r="AT15" s="91">
        <f t="shared" ca="1" si="22"/>
        <v>-18.416249999999998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>
        <f t="shared" ca="1" si="32"/>
        <v>42.382083333333334</v>
      </c>
    </row>
    <row r="16" spans="1:53" x14ac:dyDescent="0.25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30.33</v>
      </c>
      <c r="I16" s="155">
        <f ca="1">IF($H$60=1,OFFSET('Raw Data'!$V$6,$V16,LOOKUP($B$55,'Raw Data'!$P$6:$P$10,'Raw Data'!$R$6:$R$10)+1),OFFSET('Raw Data'!$AK$6,$V16,LOOKUP($B$55,'Raw Data'!$P$6:$P$10,'Raw Data'!$R$6:$R$10)+1))</f>
        <v>26.47625</v>
      </c>
      <c r="J16" s="156">
        <f ca="1">IF($H$60=1,OFFSET('Raw Data'!$V$6,$V16,LOOKUP($B$55,'Raw Data'!$P$6:$P$10,'Raw Data'!$R$6:$R$10)+2),OFFSET('Raw Data'!$AK$6,$V16,LOOKUP($B$55,'Raw Data'!$P$6:$P$10,'Raw Data'!$R$6:$R$10)+2))</f>
        <v>29.045416666666657</v>
      </c>
      <c r="K16" s="43">
        <f t="shared" ca="1" si="25"/>
        <v>-5.8625000000000043</v>
      </c>
      <c r="L16" s="43">
        <f t="shared" ca="1" si="26"/>
        <v>-2.0162499999999923</v>
      </c>
      <c r="M16" s="43">
        <f t="shared" ca="1" si="27"/>
        <v>-7.8787499999999966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30.33</v>
      </c>
      <c r="AG16" s="20">
        <f t="shared" ca="1" si="9"/>
        <v>26.47625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-2.0162499999999923</v>
      </c>
      <c r="AR16" s="20" t="str">
        <f t="shared" si="20"/>
        <v/>
      </c>
      <c r="AS16" s="20" t="str">
        <f t="shared" si="21"/>
        <v/>
      </c>
      <c r="AT16" s="91">
        <f t="shared" ca="1" si="22"/>
        <v>-7.8787499999999966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>
        <f t="shared" ca="1" si="32"/>
        <v>29.045416666666657</v>
      </c>
    </row>
    <row r="17" spans="1:53" x14ac:dyDescent="0.25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19.150624999999998</v>
      </c>
      <c r="I17" s="155">
        <f ca="1">IF($H$60=1,OFFSET('Raw Data'!$V$6,$V17,LOOKUP($B$55,'Raw Data'!$P$6:$P$10,'Raw Data'!$R$6:$R$10)+1),OFFSET('Raw Data'!$AK$6,$V17,LOOKUP($B$55,'Raw Data'!$P$6:$P$10,'Raw Data'!$R$6:$R$10)+1))</f>
        <v>15.116250000000001</v>
      </c>
      <c r="J17" s="156">
        <f ca="1">IF($H$60=1,OFFSET('Raw Data'!$V$6,$V17,LOOKUP($B$55,'Raw Data'!$P$6:$P$10,'Raw Data'!$R$6:$R$10)+2),OFFSET('Raw Data'!$AK$6,$V17,LOOKUP($B$55,'Raw Data'!$P$6:$P$10,'Raw Data'!$R$6:$R$10)+2))</f>
        <v>17.805833333333329</v>
      </c>
      <c r="K17" s="43">
        <f t="shared" ca="1" si="25"/>
        <v>3.134999999999998</v>
      </c>
      <c r="L17" s="43">
        <f t="shared" ca="1" si="26"/>
        <v>0</v>
      </c>
      <c r="M17" s="43">
        <f t="shared" ca="1" si="27"/>
        <v>3.134999999999998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19.150624999999998</v>
      </c>
      <c r="AG17" s="20">
        <f t="shared" ca="1" si="9"/>
        <v>15.116250000000001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0</v>
      </c>
      <c r="AR17" s="20" t="str">
        <f t="shared" si="20"/>
        <v/>
      </c>
      <c r="AS17" s="20" t="str">
        <f t="shared" si="21"/>
        <v/>
      </c>
      <c r="AT17" s="91">
        <f t="shared" ca="1" si="22"/>
        <v>3.134999999999998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>
        <f t="shared" ca="1" si="32"/>
        <v>17.805833333333329</v>
      </c>
    </row>
    <row r="18" spans="1:53" x14ac:dyDescent="0.25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25.92625</v>
      </c>
      <c r="I18" s="155">
        <f ca="1">IF($H$60=1,OFFSET('Raw Data'!$V$6,$V18,LOOKUP($B$55,'Raw Data'!$P$6:$P$10,'Raw Data'!$R$6:$R$10)+1),OFFSET('Raw Data'!$AK$6,$V18,LOOKUP($B$55,'Raw Data'!$P$6:$P$10,'Raw Data'!$R$6:$R$10)+1))</f>
        <v>13.856249999999999</v>
      </c>
      <c r="J18" s="156">
        <f ca="1">IF($H$60=1,OFFSET('Raw Data'!$V$6,$V18,LOOKUP($B$55,'Raw Data'!$P$6:$P$10,'Raw Data'!$R$6:$R$10)+2),OFFSET('Raw Data'!$AK$6,$V18,LOOKUP($B$55,'Raw Data'!$P$6:$P$10,'Raw Data'!$R$6:$R$10)+2))</f>
        <v>21.902916666666673</v>
      </c>
      <c r="K18" s="43">
        <f t="shared" ca="1" si="25"/>
        <v>-2.5918749999999982</v>
      </c>
      <c r="L18" s="43">
        <f t="shared" ca="1" si="26"/>
        <v>0</v>
      </c>
      <c r="M18" s="43">
        <f t="shared" ca="1" si="27"/>
        <v>-2.5918749999999982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25.92625</v>
      </c>
      <c r="AG18" s="20">
        <f t="shared" ca="1" si="9"/>
        <v>13.856249999999999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-2.5918749999999982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>
        <f t="shared" ca="1" si="32"/>
        <v>21.902916666666673</v>
      </c>
    </row>
    <row r="19" spans="1:53" x14ac:dyDescent="0.25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19.216874999999998</v>
      </c>
      <c r="I19" s="158">
        <f ca="1">IF($H$60=1,OFFSET('Raw Data'!$V$6,$V19,LOOKUP($B$55,'Raw Data'!$P$6:$P$10,'Raw Data'!$R$6:$R$10)+1),OFFSET('Raw Data'!$AK$6,$V19,LOOKUP($B$55,'Raw Data'!$P$6:$P$10,'Raw Data'!$R$6:$R$10)+1))</f>
        <v>17.892499999999998</v>
      </c>
      <c r="J19" s="159">
        <f ca="1">IF($H$60=1,OFFSET('Raw Data'!$V$6,$V19,LOOKUP($B$55,'Raw Data'!$P$6:$P$10,'Raw Data'!$R$6:$R$10)+2),OFFSET('Raw Data'!$AK$6,$V19,LOOKUP($B$55,'Raw Data'!$P$6:$P$10,'Raw Data'!$R$6:$R$10)+2))</f>
        <v>18.775416666666668</v>
      </c>
      <c r="K19" s="48">
        <f t="shared" ca="1" si="25"/>
        <v>3.9056250000000006</v>
      </c>
      <c r="L19" s="48">
        <f t="shared" ca="1" si="26"/>
        <v>0</v>
      </c>
      <c r="M19" s="48">
        <f t="shared" ca="1" si="27"/>
        <v>3.9056250000000006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19.216874999999998</v>
      </c>
      <c r="AI19" s="20">
        <f t="shared" ca="1" si="11"/>
        <v>17.892499999999998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0</v>
      </c>
      <c r="AS19" s="20">
        <f t="shared" ca="1" si="21"/>
        <v>0</v>
      </c>
      <c r="AT19" s="91" t="str">
        <f t="shared" si="22"/>
        <v/>
      </c>
      <c r="AU19" s="20">
        <f t="shared" ca="1" si="23"/>
        <v>3.9056250000000006</v>
      </c>
      <c r="AV19" s="23">
        <f t="shared" ca="1" si="24"/>
        <v>3.9056250000000006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>
        <f t="shared" ca="1" si="32"/>
        <v>18.775416666666668</v>
      </c>
    </row>
    <row r="20" spans="1:53" x14ac:dyDescent="0.25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23.854375000000001</v>
      </c>
      <c r="I20" s="158">
        <f ca="1">IF($H$60=1,OFFSET('Raw Data'!$V$6,$V20,LOOKUP($B$55,'Raw Data'!$P$6:$P$10,'Raw Data'!$R$6:$R$10)+1),OFFSET('Raw Data'!$AK$6,$V20,LOOKUP($B$55,'Raw Data'!$P$6:$P$10,'Raw Data'!$R$6:$R$10)+1))</f>
        <v>15.904999999999999</v>
      </c>
      <c r="J20" s="159">
        <f ca="1">IF($H$60=1,OFFSET('Raw Data'!$V$6,$V20,LOOKUP($B$55,'Raw Data'!$P$6:$P$10,'Raw Data'!$R$6:$R$10)+2),OFFSET('Raw Data'!$AK$6,$V20,LOOKUP($B$55,'Raw Data'!$P$6:$P$10,'Raw Data'!$R$6:$R$10)+2))</f>
        <v>21.204583333333332</v>
      </c>
      <c r="K20" s="48">
        <f t="shared" ca="1" si="25"/>
        <v>-1.0081249999999997</v>
      </c>
      <c r="L20" s="48">
        <f t="shared" ca="1" si="26"/>
        <v>0</v>
      </c>
      <c r="M20" s="48">
        <f t="shared" ca="1" si="27"/>
        <v>-1.0081249999999997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23.854375000000001</v>
      </c>
      <c r="AI20" s="20">
        <f t="shared" ca="1" si="11"/>
        <v>15.904999999999999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0</v>
      </c>
      <c r="AS20" s="20">
        <f t="shared" ca="1" si="21"/>
        <v>0</v>
      </c>
      <c r="AT20" s="91" t="str">
        <f t="shared" si="22"/>
        <v/>
      </c>
      <c r="AU20" s="20">
        <f t="shared" ca="1" si="23"/>
        <v>-1.0081249999999997</v>
      </c>
      <c r="AV20" s="23">
        <f t="shared" ca="1" si="24"/>
        <v>-1.0081249999999997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>
        <f t="shared" ca="1" si="32"/>
        <v>21.204583333333332</v>
      </c>
    </row>
    <row r="21" spans="1:53" x14ac:dyDescent="0.25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41.670625000000001</v>
      </c>
      <c r="I21" s="155">
        <f ca="1">IF($H$60=1,OFFSET('Raw Data'!$V$6,$V21,LOOKUP($B$55,'Raw Data'!$P$6:$P$10,'Raw Data'!$R$6:$R$10)+1),OFFSET('Raw Data'!$AK$6,$V21,LOOKUP($B$55,'Raw Data'!$P$6:$P$10,'Raw Data'!$R$6:$R$10)+1))</f>
        <v>21.321249999999999</v>
      </c>
      <c r="J21" s="156">
        <f ca="1">IF($H$60=1,OFFSET('Raw Data'!$V$6,$V21,LOOKUP($B$55,'Raw Data'!$P$6:$P$10,'Raw Data'!$R$6:$R$10)+2),OFFSET('Raw Data'!$AK$6,$V21,LOOKUP($B$55,'Raw Data'!$P$6:$P$10,'Raw Data'!$R$6:$R$10)+2))</f>
        <v>34.887499999999996</v>
      </c>
      <c r="K21" s="43">
        <f t="shared" ca="1" si="25"/>
        <v>2.166875000000001</v>
      </c>
      <c r="L21" s="43">
        <f t="shared" ca="1" si="26"/>
        <v>-19.238750000000003</v>
      </c>
      <c r="M21" s="43">
        <f t="shared" ca="1" si="27"/>
        <v>-17.071875000000002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41.670625000000001</v>
      </c>
      <c r="AG21" s="20">
        <f t="shared" ca="1" si="9"/>
        <v>21.321249999999999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-19.238750000000003</v>
      </c>
      <c r="AR21" s="20" t="str">
        <f t="shared" si="20"/>
        <v/>
      </c>
      <c r="AS21" s="20" t="str">
        <f t="shared" si="21"/>
        <v/>
      </c>
      <c r="AT21" s="91">
        <f t="shared" ca="1" si="22"/>
        <v>-17.071875000000002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>
        <f t="shared" ca="1" si="32"/>
        <v>34.887499999999996</v>
      </c>
    </row>
    <row r="22" spans="1:53" x14ac:dyDescent="0.25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32.254374999999996</v>
      </c>
      <c r="I22" s="155">
        <f ca="1">IF($H$60=1,OFFSET('Raw Data'!$V$6,$V22,LOOKUP($B$55,'Raw Data'!$P$6:$P$10,'Raw Data'!$R$6:$R$10)+1),OFFSET('Raw Data'!$AK$6,$V22,LOOKUP($B$55,'Raw Data'!$P$6:$P$10,'Raw Data'!$R$6:$R$10)+1))</f>
        <v>15.8675</v>
      </c>
      <c r="J22" s="156">
        <f ca="1">IF($H$60=1,OFFSET('Raw Data'!$V$6,$V22,LOOKUP($B$55,'Raw Data'!$P$6:$P$10,'Raw Data'!$R$6:$R$10)+2),OFFSET('Raw Data'!$AK$6,$V22,LOOKUP($B$55,'Raw Data'!$P$6:$P$10,'Raw Data'!$R$6:$R$10)+2))</f>
        <v>26.792083333333341</v>
      </c>
      <c r="K22" s="43">
        <f t="shared" ca="1" si="25"/>
        <v>-1.5956250000000018</v>
      </c>
      <c r="L22" s="43">
        <f t="shared" ca="1" si="26"/>
        <v>-11.569999999999993</v>
      </c>
      <c r="M22" s="43">
        <f t="shared" ca="1" si="27"/>
        <v>-13.165624999999995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32.254374999999996</v>
      </c>
      <c r="AG22" s="20">
        <f t="shared" ca="1" si="9"/>
        <v>15.8675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-11.569999999999993</v>
      </c>
      <c r="AR22" s="20" t="str">
        <f t="shared" si="20"/>
        <v/>
      </c>
      <c r="AS22" s="20" t="str">
        <f t="shared" si="21"/>
        <v/>
      </c>
      <c r="AT22" s="91">
        <f t="shared" ca="1" si="22"/>
        <v>-13.165624999999995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>
        <f t="shared" ca="1" si="32"/>
        <v>26.792083333333341</v>
      </c>
    </row>
    <row r="23" spans="1:53" x14ac:dyDescent="0.25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26.026874999999997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23.991666666666664</v>
      </c>
      <c r="K23" s="43">
        <f t="shared" ca="1" si="25"/>
        <v>-2.8324999999999996</v>
      </c>
      <c r="L23" s="43">
        <f t="shared" ca="1" si="26"/>
        <v>0</v>
      </c>
      <c r="M23" s="43">
        <f t="shared" ca="1" si="27"/>
        <v>-2.8324999999999996</v>
      </c>
      <c r="N23" s="44">
        <f ca="1">+'Raw Data'!AZ21</f>
        <v>0</v>
      </c>
      <c r="O23" s="45">
        <f ca="1">+'Raw Data'!BA21</f>
        <v>0</v>
      </c>
      <c r="P23" s="55">
        <f ca="1">+'Raw Data'!BB21</f>
        <v>0</v>
      </c>
      <c r="Q23" s="57">
        <f ca="1">+'Raw Data'!BC21</f>
        <v>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26.026874999999997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-2.8324999999999996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23.991666666666664</v>
      </c>
    </row>
    <row r="24" spans="1:53" x14ac:dyDescent="0.25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0</v>
      </c>
      <c r="F24" s="43">
        <f ca="1">IF($E$60=1,OFFSET('Raw Data'!$V$6,$V24,LOOKUP($B$54,'Raw Data'!$P$6:$P$10,'Raw Data'!$R$6:$R$10)+1),OFFSET('Raw Data'!$AK$6,$V24,LOOKUP($B$54,'Raw Data'!$P$6:$P$10,'Raw Data'!$R$6:$R$10)+1))</f>
        <v>0</v>
      </c>
      <c r="G24" s="43">
        <f ca="1">IF($E$60=1,OFFSET('Raw Data'!$V$6,$V24,LOOKUP($B$54,'Raw Data'!$P$6:$P$10,'Raw Data'!$R$6:$R$10)+2),OFFSET('Raw Data'!$AK$6,$V24,LOOKUP($B$54,'Raw Data'!$P$6:$P$10,'Raw Data'!$R$6:$R$10)+2))</f>
        <v>0</v>
      </c>
      <c r="H24" s="154">
        <f ca="1">IF($H$60=1,OFFSET('Raw Data'!$V$6,$V24,LOOKUP($B$55,'Raw Data'!$P$6:$P$10,'Raw Data'!$R$6:$R$10)),OFFSET('Raw Data'!$AK$6,$V24,LOOKUP($B$55,'Raw Data'!$P$6:$P$10,'Raw Data'!$R$6:$R$10)))</f>
        <v>0</v>
      </c>
      <c r="I24" s="155">
        <f ca="1">IF($H$60=1,OFFSET('Raw Data'!$V$6,$V24,LOOKUP($B$55,'Raw Data'!$P$6:$P$10,'Raw Data'!$R$6:$R$10)+1),OFFSET('Raw Data'!$AK$6,$V24,LOOKUP($B$55,'Raw Data'!$P$6:$P$10,'Raw Data'!$R$6:$R$10)+1))</f>
        <v>0</v>
      </c>
      <c r="J24" s="156">
        <f ca="1">IF($H$60=1,OFFSET('Raw Data'!$V$6,$V24,LOOKUP($B$55,'Raw Data'!$P$6:$P$10,'Raw Data'!$R$6:$R$10)+2),OFFSET('Raw Data'!$AK$6,$V24,LOOKUP($B$55,'Raw Data'!$P$6:$P$10,'Raw Data'!$R$6:$R$10)+2))</f>
        <v>0</v>
      </c>
      <c r="K24" s="43">
        <f t="shared" ca="1" si="25"/>
        <v>21.175625</v>
      </c>
      <c r="L24" s="43">
        <f t="shared" ca="1" si="26"/>
        <v>0</v>
      </c>
      <c r="M24" s="43">
        <f t="shared" ca="1" si="27"/>
        <v>21.175625</v>
      </c>
      <c r="N24" s="44">
        <f ca="1">+'Raw Data'!AZ22</f>
        <v>0</v>
      </c>
      <c r="O24" s="45">
        <f ca="1">+'Raw Data'!BA22</f>
        <v>0</v>
      </c>
      <c r="P24" s="55">
        <f ca="1">+'Raw Data'!BB22</f>
        <v>0</v>
      </c>
      <c r="Q24" s="57">
        <f ca="1">+'Raw Data'!BC22</f>
        <v>0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21.175625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21.175625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 t="str">
        <f t="shared" ca="1" si="31"/>
        <v/>
      </c>
      <c r="BA24" s="23" t="str">
        <f t="shared" ca="1" si="32"/>
        <v/>
      </c>
    </row>
    <row r="25" spans="1:53" x14ac:dyDescent="0.25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23.878124999999997</v>
      </c>
      <c r="L25" s="43">
        <f t="shared" ca="1" si="26"/>
        <v>0</v>
      </c>
      <c r="M25" s="43">
        <f t="shared" ca="1" si="27"/>
        <v>23.878124999999997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23.878124999999997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23.878124999999997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 t="str">
        <f t="shared" ca="1" si="31"/>
        <v/>
      </c>
      <c r="BA25" s="23" t="str">
        <f t="shared" ca="1" si="32"/>
        <v/>
      </c>
    </row>
    <row r="26" spans="1:53" x14ac:dyDescent="0.25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0</v>
      </c>
      <c r="C26" s="48">
        <f ca="1">IF($B$60=1,OFFSET('Raw Data'!$V$6,$V26,LOOKUP($B$53,'Raw Data'!$P$6:$P$10,'Raw Data'!$R$6:$R$10)+1),OFFSET('Raw Data'!$AK$6,$V26,LOOKUP($B$53,'Raw Data'!$P$6:$P$10,'Raw Data'!$R$6:$R$10)+1))</f>
        <v>0</v>
      </c>
      <c r="D26" s="48">
        <f ca="1">IF($B$60=1,OFFSET('Raw Data'!$V$6,$V26,LOOKUP($B$53,'Raw Data'!$P$6:$P$10,'Raw Data'!$R$6:$R$10)+2),OFFSET('Raw Data'!$AK$6,$V26,LOOKUP($B$53,'Raw Data'!$P$6:$P$10,'Raw Data'!$R$6:$R$10)+2))</f>
        <v>0</v>
      </c>
      <c r="E26" s="47">
        <f ca="1">IF($E$60=1,OFFSET('Raw Data'!$V$6,$V26,LOOKUP($B$54,'Raw Data'!$P$6:$P$10,'Raw Data'!$R$6:$R$10)),OFFSET('Raw Data'!$AK$6,$V26,LOOKUP($B$54,'Raw Data'!$P$6:$P$10,'Raw Data'!$R$6:$R$10)))</f>
        <v>0</v>
      </c>
      <c r="F26" s="48">
        <f ca="1">IF($E$60=1,OFFSET('Raw Data'!$V$6,$V26,LOOKUP($B$54,'Raw Data'!$P$6:$P$10,'Raw Data'!$R$6:$R$10)+1),OFFSET('Raw Data'!$AK$6,$V26,LOOKUP($B$54,'Raw Data'!$P$6:$P$10,'Raw Data'!$R$6:$R$10)+1))</f>
        <v>0</v>
      </c>
      <c r="G26" s="48">
        <f ca="1">IF($E$60=1,OFFSET('Raw Data'!$V$6,$V26,LOOKUP($B$54,'Raw Data'!$P$6:$P$10,'Raw Data'!$R$6:$R$10)+2),OFFSET('Raw Data'!$AK$6,$V26,LOOKUP($B$54,'Raw Data'!$P$6:$P$10,'Raw Data'!$R$6:$R$10)+2))</f>
        <v>0</v>
      </c>
      <c r="H26" s="157">
        <f ca="1">IF($H$60=1,OFFSET('Raw Data'!$V$6,$V26,LOOKUP($B$55,'Raw Data'!$P$6:$P$10,'Raw Data'!$R$6:$R$10)),OFFSET('Raw Data'!$AK$6,$V26,LOOKUP($B$55,'Raw Data'!$P$6:$P$10,'Raw Data'!$R$6:$R$10)))</f>
        <v>0</v>
      </c>
      <c r="I26" s="158">
        <f ca="1">IF($H$60=1,OFFSET('Raw Data'!$V$6,$V26,LOOKUP($B$55,'Raw Data'!$P$6:$P$10,'Raw Data'!$R$6:$R$10)+1),OFFSET('Raw Data'!$AK$6,$V26,LOOKUP($B$55,'Raw Data'!$P$6:$P$10,'Raw Data'!$R$6:$R$10)+1))</f>
        <v>0</v>
      </c>
      <c r="J26" s="159">
        <f ca="1">IF($H$60=1,OFFSET('Raw Data'!$V$6,$V26,LOOKUP($B$55,'Raw Data'!$P$6:$P$10,'Raw Data'!$R$6:$R$10)+2),OFFSET('Raw Data'!$AK$6,$V26,LOOKUP($B$55,'Raw Data'!$P$6:$P$10,'Raw Data'!$R$6:$R$10)+2))</f>
        <v>0</v>
      </c>
      <c r="K26" s="48">
        <f t="shared" ca="1" si="25"/>
        <v>0</v>
      </c>
      <c r="L26" s="48">
        <f t="shared" ca="1" si="26"/>
        <v>0</v>
      </c>
      <c r="M26" s="48">
        <f t="shared" ca="1" si="27"/>
        <v>0</v>
      </c>
      <c r="N26" s="49">
        <f ca="1">+'Raw Data'!AZ24</f>
        <v>0</v>
      </c>
      <c r="O26" s="50">
        <f ca="1">+'Raw Data'!BA24</f>
        <v>0</v>
      </c>
      <c r="P26" s="54">
        <f ca="1">+'Raw Data'!BB24</f>
        <v>0</v>
      </c>
      <c r="Q26" s="56">
        <f ca="1">+'Raw Data'!BC24</f>
        <v>0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5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5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0</v>
      </c>
      <c r="C27" s="48">
        <f ca="1">IF($B$60=1,OFFSET('Raw Data'!$V$6,$V27,LOOKUP($B$53,'Raw Data'!$P$6:$P$10,'Raw Data'!$R$6:$R$10)+1),OFFSET('Raw Data'!$AK$6,$V27,LOOKUP($B$53,'Raw Data'!$P$6:$P$10,'Raw Data'!$R$6:$R$10)+1))</f>
        <v>0</v>
      </c>
      <c r="D27" s="48">
        <f ca="1">IF($B$60=1,OFFSET('Raw Data'!$V$6,$V27,LOOKUP($B$53,'Raw Data'!$P$6:$P$10,'Raw Data'!$R$6:$R$10)+2),OFFSET('Raw Data'!$AK$6,$V27,LOOKUP($B$53,'Raw Data'!$P$6:$P$10,'Raw Data'!$R$6:$R$10)+2))</f>
        <v>0</v>
      </c>
      <c r="E27" s="47">
        <f ca="1">IF($E$60=1,OFFSET('Raw Data'!$V$6,$V27,LOOKUP($B$54,'Raw Data'!$P$6:$P$10,'Raw Data'!$R$6:$R$10)),OFFSET('Raw Data'!$AK$6,$V27,LOOKUP($B$54,'Raw Data'!$P$6:$P$10,'Raw Data'!$R$6:$R$10)))</f>
        <v>0</v>
      </c>
      <c r="F27" s="48">
        <f ca="1">IF($E$60=1,OFFSET('Raw Data'!$V$6,$V27,LOOKUP($B$54,'Raw Data'!$P$6:$P$10,'Raw Data'!$R$6:$R$10)+1),OFFSET('Raw Data'!$AK$6,$V27,LOOKUP($B$54,'Raw Data'!$P$6:$P$10,'Raw Data'!$R$6:$R$10)+1))</f>
        <v>0</v>
      </c>
      <c r="G27" s="48">
        <f ca="1">IF($E$60=1,OFFSET('Raw Data'!$V$6,$V27,LOOKUP($B$54,'Raw Data'!$P$6:$P$10,'Raw Data'!$R$6:$R$10)+2),OFFSET('Raw Data'!$AK$6,$V27,LOOKUP($B$54,'Raw Data'!$P$6:$P$10,'Raw Data'!$R$6:$R$10)+2))</f>
        <v>0</v>
      </c>
      <c r="H27" s="157">
        <f ca="1">IF($H$60=1,OFFSET('Raw Data'!$V$6,$V27,LOOKUP($B$55,'Raw Data'!$P$6:$P$10,'Raw Data'!$R$6:$R$10)),OFFSET('Raw Data'!$AK$6,$V27,LOOKUP($B$55,'Raw Data'!$P$6:$P$10,'Raw Data'!$R$6:$R$10)))</f>
        <v>0</v>
      </c>
      <c r="I27" s="158">
        <f ca="1">IF($H$60=1,OFFSET('Raw Data'!$V$6,$V27,LOOKUP($B$55,'Raw Data'!$P$6:$P$10,'Raw Data'!$R$6:$R$10)+1),OFFSET('Raw Data'!$AK$6,$V27,LOOKUP($B$55,'Raw Data'!$P$6:$P$10,'Raw Data'!$R$6:$R$10)+1))</f>
        <v>0</v>
      </c>
      <c r="J27" s="159">
        <f ca="1">IF($H$60=1,OFFSET('Raw Data'!$V$6,$V27,LOOKUP($B$55,'Raw Data'!$P$6:$P$10,'Raw Data'!$R$6:$R$10)+2),OFFSET('Raw Data'!$AK$6,$V27,LOOKUP($B$55,'Raw Data'!$P$6:$P$10,'Raw Data'!$R$6:$R$10)+2))</f>
        <v>0</v>
      </c>
      <c r="K27" s="48">
        <f t="shared" ca="1" si="25"/>
        <v>0</v>
      </c>
      <c r="L27" s="48">
        <f t="shared" ca="1" si="26"/>
        <v>0</v>
      </c>
      <c r="M27" s="48">
        <f t="shared" ca="1" si="27"/>
        <v>0</v>
      </c>
      <c r="N27" s="49">
        <f ca="1">+'Raw Data'!AZ25</f>
        <v>0</v>
      </c>
      <c r="O27" s="50">
        <f ca="1">+'Raw Data'!BA25</f>
        <v>0</v>
      </c>
      <c r="P27" s="54">
        <f ca="1">+'Raw Data'!BB25</f>
        <v>0</v>
      </c>
      <c r="Q27" s="56">
        <f ca="1">+'Raw Data'!BC25</f>
        <v>0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5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5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5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5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5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0</v>
      </c>
      <c r="C30" s="43">
        <f ca="1">IF($B$60=1,OFFSET('Raw Data'!$V$6,$V30,LOOKUP($B$53,'Raw Data'!$P$6:$P$10,'Raw Data'!$R$6:$R$10)+1),OFFSET('Raw Data'!$AK$6,$V30,LOOKUP($B$53,'Raw Data'!$P$6:$P$10,'Raw Data'!$R$6:$R$10)+1))</f>
        <v>0</v>
      </c>
      <c r="D30" s="43">
        <f ca="1">IF($B$60=1,OFFSET('Raw Data'!$V$6,$V30,LOOKUP($B$53,'Raw Data'!$P$6:$P$10,'Raw Data'!$R$6:$R$10)+2),OFFSET('Raw Data'!$AK$6,$V30,LOOKUP($B$53,'Raw Data'!$P$6:$P$10,'Raw Data'!$R$6:$R$10)+2))</f>
        <v>0</v>
      </c>
      <c r="E30" s="42">
        <f ca="1">IF($E$60=1,OFFSET('Raw Data'!$V$6,$V30,LOOKUP($B$54,'Raw Data'!$P$6:$P$10,'Raw Data'!$R$6:$R$10)),OFFSET('Raw Data'!$AK$6,$V30,LOOKUP($B$54,'Raw Data'!$P$6:$P$10,'Raw Data'!$R$6:$R$10)))</f>
        <v>0</v>
      </c>
      <c r="F30" s="43">
        <f ca="1">IF($E$60=1,OFFSET('Raw Data'!$V$6,$V30,LOOKUP($B$54,'Raw Data'!$P$6:$P$10,'Raw Data'!$R$6:$R$10)+1),OFFSET('Raw Data'!$AK$6,$V30,LOOKUP($B$54,'Raw Data'!$P$6:$P$10,'Raw Data'!$R$6:$R$10)+1))</f>
        <v>0</v>
      </c>
      <c r="G30" s="43">
        <f ca="1">IF($E$60=1,OFFSET('Raw Data'!$V$6,$V30,LOOKUP($B$54,'Raw Data'!$P$6:$P$10,'Raw Data'!$R$6:$R$10)+2),OFFSET('Raw Data'!$AK$6,$V30,LOOKUP($B$54,'Raw Data'!$P$6:$P$10,'Raw Data'!$R$6:$R$10)+2))</f>
        <v>0</v>
      </c>
      <c r="H30" s="154">
        <f ca="1">IF($H$60=1,OFFSET('Raw Data'!$V$6,$V30,LOOKUP($B$55,'Raw Data'!$P$6:$P$10,'Raw Data'!$R$6:$R$10)),OFFSET('Raw Data'!$AK$6,$V30,LOOKUP($B$55,'Raw Data'!$P$6:$P$10,'Raw Data'!$R$6:$R$10)))</f>
        <v>0</v>
      </c>
      <c r="I30" s="155">
        <f ca="1">IF($H$60=1,OFFSET('Raw Data'!$V$6,$V30,LOOKUP($B$55,'Raw Data'!$P$6:$P$10,'Raw Data'!$R$6:$R$10)+1),OFFSET('Raw Data'!$AK$6,$V30,LOOKUP($B$55,'Raw Data'!$P$6:$P$10,'Raw Data'!$R$6:$R$10)+1))</f>
        <v>0</v>
      </c>
      <c r="J30" s="156">
        <f ca="1">IF($H$60=1,OFFSET('Raw Data'!$V$6,$V30,LOOKUP($B$55,'Raw Data'!$P$6:$P$10,'Raw Data'!$R$6:$R$10)+2),OFFSET('Raw Data'!$AK$6,$V30,LOOKUP($B$55,'Raw Data'!$P$6:$P$10,'Raw Data'!$R$6:$R$10)+2))</f>
        <v>0</v>
      </c>
      <c r="K30" s="43">
        <f t="shared" ca="1" si="25"/>
        <v>0</v>
      </c>
      <c r="L30" s="43">
        <f t="shared" ca="1" si="26"/>
        <v>0</v>
      </c>
      <c r="M30" s="43">
        <f t="shared" ca="1" si="27"/>
        <v>0</v>
      </c>
      <c r="N30" s="44">
        <f ca="1">+'Raw Data'!AZ28</f>
        <v>0</v>
      </c>
      <c r="O30" s="45">
        <f ca="1">+'Raw Data'!BA28</f>
        <v>0</v>
      </c>
      <c r="P30" s="55">
        <f ca="1">+'Raw Data'!BB28</f>
        <v>0</v>
      </c>
      <c r="Q30" s="57">
        <f ca="1">+'Raw Data'!BC28</f>
        <v>0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5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5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0</v>
      </c>
      <c r="C31" s="43">
        <f ca="1">IF($B$60=1,OFFSET('Raw Data'!$V$6,$V31,LOOKUP($B$53,'Raw Data'!$P$6:$P$10,'Raw Data'!$R$6:$R$10)+1),OFFSET('Raw Data'!$AK$6,$V31,LOOKUP($B$53,'Raw Data'!$P$6:$P$10,'Raw Data'!$R$6:$R$10)+1))</f>
        <v>0</v>
      </c>
      <c r="D31" s="43">
        <f ca="1">IF($B$60=1,OFFSET('Raw Data'!$V$6,$V31,LOOKUP($B$53,'Raw Data'!$P$6:$P$10,'Raw Data'!$R$6:$R$10)+2),OFFSET('Raw Data'!$AK$6,$V31,LOOKUP($B$53,'Raw Data'!$P$6:$P$10,'Raw Data'!$R$6:$R$10)+2))</f>
        <v>0</v>
      </c>
      <c r="E31" s="42">
        <f ca="1">IF($E$60=1,OFFSET('Raw Data'!$V$6,$V31,LOOKUP($B$54,'Raw Data'!$P$6:$P$10,'Raw Data'!$R$6:$R$10)),OFFSET('Raw Data'!$AK$6,$V31,LOOKUP($B$54,'Raw Data'!$P$6:$P$10,'Raw Data'!$R$6:$R$10)))</f>
        <v>0</v>
      </c>
      <c r="F31" s="43">
        <f ca="1">IF($E$60=1,OFFSET('Raw Data'!$V$6,$V31,LOOKUP($B$54,'Raw Data'!$P$6:$P$10,'Raw Data'!$R$6:$R$10)+1),OFFSET('Raw Data'!$AK$6,$V31,LOOKUP($B$54,'Raw Data'!$P$6:$P$10,'Raw Data'!$R$6:$R$10)+1))</f>
        <v>0</v>
      </c>
      <c r="G31" s="43">
        <f ca="1">IF($E$60=1,OFFSET('Raw Data'!$V$6,$V31,LOOKUP($B$54,'Raw Data'!$P$6:$P$10,'Raw Data'!$R$6:$R$10)+2),OFFSET('Raw Data'!$AK$6,$V31,LOOKUP($B$54,'Raw Data'!$P$6:$P$10,'Raw Data'!$R$6:$R$10)+2))</f>
        <v>0</v>
      </c>
      <c r="H31" s="154">
        <f ca="1">IF($H$60=1,OFFSET('Raw Data'!$V$6,$V31,LOOKUP($B$55,'Raw Data'!$P$6:$P$10,'Raw Data'!$R$6:$R$10)),OFFSET('Raw Data'!$AK$6,$V31,LOOKUP($B$55,'Raw Data'!$P$6:$P$10,'Raw Data'!$R$6:$R$10)))</f>
        <v>0</v>
      </c>
      <c r="I31" s="155">
        <f ca="1">IF($H$60=1,OFFSET('Raw Data'!$V$6,$V31,LOOKUP($B$55,'Raw Data'!$P$6:$P$10,'Raw Data'!$R$6:$R$10)+1),OFFSET('Raw Data'!$AK$6,$V31,LOOKUP($B$55,'Raw Data'!$P$6:$P$10,'Raw Data'!$R$6:$R$10)+1))</f>
        <v>0</v>
      </c>
      <c r="J31" s="156">
        <f ca="1">IF($H$60=1,OFFSET('Raw Data'!$V$6,$V31,LOOKUP($B$55,'Raw Data'!$P$6:$P$10,'Raw Data'!$R$6:$R$10)+2),OFFSET('Raw Data'!$AK$6,$V31,LOOKUP($B$55,'Raw Data'!$P$6:$P$10,'Raw Data'!$R$6:$R$10)+2))</f>
        <v>0</v>
      </c>
      <c r="K31" s="43">
        <f t="shared" ca="1" si="25"/>
        <v>0</v>
      </c>
      <c r="L31" s="43">
        <f t="shared" ca="1" si="26"/>
        <v>0</v>
      </c>
      <c r="M31" s="43">
        <f t="shared" ca="1" si="27"/>
        <v>0</v>
      </c>
      <c r="N31" s="44">
        <f ca="1">+'Raw Data'!AZ29</f>
        <v>0</v>
      </c>
      <c r="O31" s="45">
        <f ca="1">+'Raw Data'!BA29</f>
        <v>0</v>
      </c>
      <c r="P31" s="55">
        <f ca="1">+'Raw Data'!BB29</f>
        <v>0</v>
      </c>
      <c r="Q31" s="57">
        <f ca="1">+'Raw Data'!BC29</f>
        <v>0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5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5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5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0</v>
      </c>
      <c r="C33" s="48">
        <f ca="1">IF($B$60=1,OFFSET('Raw Data'!$V$6,$V33,LOOKUP($B$53,'Raw Data'!$P$6:$P$10,'Raw Data'!$R$6:$R$10)+1),OFFSET('Raw Data'!$AK$6,$V33,LOOKUP($B$53,'Raw Data'!$P$6:$P$10,'Raw Data'!$R$6:$R$10)+1))</f>
        <v>0</v>
      </c>
      <c r="D33" s="48">
        <f ca="1">IF($B$60=1,OFFSET('Raw Data'!$V$6,$V33,LOOKUP($B$53,'Raw Data'!$P$6:$P$10,'Raw Data'!$R$6:$R$10)+2),OFFSET('Raw Data'!$AK$6,$V33,LOOKUP($B$53,'Raw Data'!$P$6:$P$10,'Raw Data'!$R$6:$R$10)+2))</f>
        <v>0</v>
      </c>
      <c r="E33" s="47">
        <f ca="1">IF($E$60=1,OFFSET('Raw Data'!$V$6,$V33,LOOKUP($B$54,'Raw Data'!$P$6:$P$10,'Raw Data'!$R$6:$R$10)),OFFSET('Raw Data'!$AK$6,$V33,LOOKUP($B$54,'Raw Data'!$P$6:$P$10,'Raw Data'!$R$6:$R$10)))</f>
        <v>0</v>
      </c>
      <c r="F33" s="48">
        <f ca="1">IF($E$60=1,OFFSET('Raw Data'!$V$6,$V33,LOOKUP($B$54,'Raw Data'!$P$6:$P$10,'Raw Data'!$R$6:$R$10)+1),OFFSET('Raw Data'!$AK$6,$V33,LOOKUP($B$54,'Raw Data'!$P$6:$P$10,'Raw Data'!$R$6:$R$10)+1))</f>
        <v>0</v>
      </c>
      <c r="G33" s="48">
        <f ca="1">IF($E$60=1,OFFSET('Raw Data'!$V$6,$V33,LOOKUP($B$54,'Raw Data'!$P$6:$P$10,'Raw Data'!$R$6:$R$10)+2),OFFSET('Raw Data'!$AK$6,$V33,LOOKUP($B$54,'Raw Data'!$P$6:$P$10,'Raw Data'!$R$6:$R$10)+2))</f>
        <v>0</v>
      </c>
      <c r="H33" s="157">
        <f ca="1">IF($H$60=1,OFFSET('Raw Data'!$V$6,$V33,LOOKUP($B$55,'Raw Data'!$P$6:$P$10,'Raw Data'!$R$6:$R$10)),OFFSET('Raw Data'!$AK$6,$V33,LOOKUP($B$55,'Raw Data'!$P$6:$P$10,'Raw Data'!$R$6:$R$10)))</f>
        <v>0</v>
      </c>
      <c r="I33" s="158">
        <f ca="1">IF($H$60=1,OFFSET('Raw Data'!$V$6,$V33,LOOKUP($B$55,'Raw Data'!$P$6:$P$10,'Raw Data'!$R$6:$R$10)+1),OFFSET('Raw Data'!$AK$6,$V33,LOOKUP($B$55,'Raw Data'!$P$6:$P$10,'Raw Data'!$R$6:$R$10)+1))</f>
        <v>0</v>
      </c>
      <c r="J33" s="159">
        <f ca="1">IF($H$60=1,OFFSET('Raw Data'!$V$6,$V33,LOOKUP($B$55,'Raw Data'!$P$6:$P$10,'Raw Data'!$R$6:$R$10)+2),OFFSET('Raw Data'!$AK$6,$V33,LOOKUP($B$55,'Raw Data'!$P$6:$P$10,'Raw Data'!$R$6:$R$10)+2))</f>
        <v>0</v>
      </c>
      <c r="K33" s="48">
        <f t="shared" ca="1" si="25"/>
        <v>0</v>
      </c>
      <c r="L33" s="48">
        <f t="shared" ca="1" si="26"/>
        <v>0</v>
      </c>
      <c r="M33" s="48">
        <f t="shared" ca="1" si="27"/>
        <v>0</v>
      </c>
      <c r="N33" s="49">
        <f ca="1">+'Raw Data'!AZ31</f>
        <v>0</v>
      </c>
      <c r="O33" s="50">
        <f ca="1">+'Raw Data'!BA31</f>
        <v>0</v>
      </c>
      <c r="P33" s="54">
        <f ca="1">+'Raw Data'!BB31</f>
        <v>0</v>
      </c>
      <c r="Q33" s="56">
        <f ca="1">+'Raw Data'!BC31</f>
        <v>0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5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5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0</v>
      </c>
      <c r="C34" s="48">
        <f ca="1">IF($B$60=1,OFFSET('Raw Data'!$V$6,$V34,LOOKUP($B$53,'Raw Data'!$P$6:$P$10,'Raw Data'!$R$6:$R$10)+1),OFFSET('Raw Data'!$AK$6,$V34,LOOKUP($B$53,'Raw Data'!$P$6:$P$10,'Raw Data'!$R$6:$R$10)+1))</f>
        <v>0</v>
      </c>
      <c r="D34" s="48">
        <f ca="1">IF($B$60=1,OFFSET('Raw Data'!$V$6,$V34,LOOKUP($B$53,'Raw Data'!$P$6:$P$10,'Raw Data'!$R$6:$R$10)+2),OFFSET('Raw Data'!$AK$6,$V34,LOOKUP($B$53,'Raw Data'!$P$6:$P$10,'Raw Data'!$R$6:$R$10)+2))</f>
        <v>0</v>
      </c>
      <c r="E34" s="47">
        <f ca="1">IF($E$60=1,OFFSET('Raw Data'!$V$6,$V34,LOOKUP($B$54,'Raw Data'!$P$6:$P$10,'Raw Data'!$R$6:$R$10)),OFFSET('Raw Data'!$AK$6,$V34,LOOKUP($B$54,'Raw Data'!$P$6:$P$10,'Raw Data'!$R$6:$R$10)))</f>
        <v>0</v>
      </c>
      <c r="F34" s="48">
        <f ca="1">IF($E$60=1,OFFSET('Raw Data'!$V$6,$V34,LOOKUP($B$54,'Raw Data'!$P$6:$P$10,'Raw Data'!$R$6:$R$10)+1),OFFSET('Raw Data'!$AK$6,$V34,LOOKUP($B$54,'Raw Data'!$P$6:$P$10,'Raw Data'!$R$6:$R$10)+1))</f>
        <v>0</v>
      </c>
      <c r="G34" s="48">
        <f ca="1">IF($E$60=1,OFFSET('Raw Data'!$V$6,$V34,LOOKUP($B$54,'Raw Data'!$P$6:$P$10,'Raw Data'!$R$6:$R$10)+2),OFFSET('Raw Data'!$AK$6,$V34,LOOKUP($B$54,'Raw Data'!$P$6:$P$10,'Raw Data'!$R$6:$R$10)+2))</f>
        <v>0</v>
      </c>
      <c r="H34" s="157">
        <f ca="1">IF($H$60=1,OFFSET('Raw Data'!$V$6,$V34,LOOKUP($B$55,'Raw Data'!$P$6:$P$10,'Raw Data'!$R$6:$R$10)),OFFSET('Raw Data'!$AK$6,$V34,LOOKUP($B$55,'Raw Data'!$P$6:$P$10,'Raw Data'!$R$6:$R$10)))</f>
        <v>0</v>
      </c>
      <c r="I34" s="158">
        <f ca="1">IF($H$60=1,OFFSET('Raw Data'!$V$6,$V34,LOOKUP($B$55,'Raw Data'!$P$6:$P$10,'Raw Data'!$R$6:$R$10)+1),OFFSET('Raw Data'!$AK$6,$V34,LOOKUP($B$55,'Raw Data'!$P$6:$P$10,'Raw Data'!$R$6:$R$10)+1))</f>
        <v>0</v>
      </c>
      <c r="J34" s="159">
        <f ca="1">IF($H$60=1,OFFSET('Raw Data'!$V$6,$V34,LOOKUP($B$55,'Raw Data'!$P$6:$P$10,'Raw Data'!$R$6:$R$10)+2),OFFSET('Raw Data'!$AK$6,$V34,LOOKUP($B$55,'Raw Data'!$P$6:$P$10,'Raw Data'!$R$6:$R$10)+2))</f>
        <v>0</v>
      </c>
      <c r="K34" s="48">
        <f t="shared" ca="1" si="25"/>
        <v>0</v>
      </c>
      <c r="L34" s="48">
        <f t="shared" ca="1" si="26"/>
        <v>0</v>
      </c>
      <c r="M34" s="48">
        <f t="shared" ca="1" si="27"/>
        <v>0</v>
      </c>
      <c r="N34" s="49">
        <f ca="1">+'Raw Data'!AZ32</f>
        <v>0</v>
      </c>
      <c r="O34" s="50">
        <f ca="1">+'Raw Data'!BA32</f>
        <v>0</v>
      </c>
      <c r="P34" s="54">
        <f ca="1">+'Raw Data'!BB32</f>
        <v>0</v>
      </c>
      <c r="Q34" s="56">
        <f ca="1">+'Raw Data'!BC32</f>
        <v>0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5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5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5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5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5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5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0</v>
      </c>
      <c r="C37" s="43">
        <f ca="1">IF($B$60=1,OFFSET('Raw Data'!$V$6,$V37,LOOKUP($B$53,'Raw Data'!$P$6:$P$10,'Raw Data'!$R$6:$R$10)+1),OFFSET('Raw Data'!$AK$6,$V37,LOOKUP($B$53,'Raw Data'!$P$6:$P$10,'Raw Data'!$R$6:$R$10)+1))</f>
        <v>0</v>
      </c>
      <c r="D37" s="43">
        <f ca="1">IF($B$60=1,OFFSET('Raw Data'!$V$6,$V37,LOOKUP($B$53,'Raw Data'!$P$6:$P$10,'Raw Data'!$R$6:$R$10)+2),OFFSET('Raw Data'!$AK$6,$V37,LOOKUP($B$53,'Raw Data'!$P$6:$P$10,'Raw Data'!$R$6:$R$10)+2))</f>
        <v>0</v>
      </c>
      <c r="E37" s="42">
        <f ca="1">IF($E$60=1,OFFSET('Raw Data'!$V$6,$V37,LOOKUP($B$54,'Raw Data'!$P$6:$P$10,'Raw Data'!$R$6:$R$10)),OFFSET('Raw Data'!$AK$6,$V37,LOOKUP($B$54,'Raw Data'!$P$6:$P$10,'Raw Data'!$R$6:$R$10)))</f>
        <v>0</v>
      </c>
      <c r="F37" s="43">
        <f ca="1">IF($E$60=1,OFFSET('Raw Data'!$V$6,$V37,LOOKUP($B$54,'Raw Data'!$P$6:$P$10,'Raw Data'!$R$6:$R$10)+1),OFFSET('Raw Data'!$AK$6,$V37,LOOKUP($B$54,'Raw Data'!$P$6:$P$10,'Raw Data'!$R$6:$R$10)+1))</f>
        <v>0</v>
      </c>
      <c r="G37" s="43">
        <f ca="1">IF($E$60=1,OFFSET('Raw Data'!$V$6,$V37,LOOKUP($B$54,'Raw Data'!$P$6:$P$10,'Raw Data'!$R$6:$R$10)+2),OFFSET('Raw Data'!$AK$6,$V37,LOOKUP($B$54,'Raw Data'!$P$6:$P$10,'Raw Data'!$R$6:$R$10)+2))</f>
        <v>0</v>
      </c>
      <c r="H37" s="154">
        <f ca="1">IF($H$60=1,OFFSET('Raw Data'!$V$6,$V37,LOOKUP($B$55,'Raw Data'!$P$6:$P$10,'Raw Data'!$R$6:$R$10)),OFFSET('Raw Data'!$AK$6,$V37,LOOKUP($B$55,'Raw Data'!$P$6:$P$10,'Raw Data'!$R$6:$R$10)))</f>
        <v>0</v>
      </c>
      <c r="I37" s="155">
        <f ca="1">IF($H$60=1,OFFSET('Raw Data'!$V$6,$V37,LOOKUP($B$55,'Raw Data'!$P$6:$P$10,'Raw Data'!$R$6:$R$10)+1),OFFSET('Raw Data'!$AK$6,$V37,LOOKUP($B$55,'Raw Data'!$P$6:$P$10,'Raw Data'!$R$6:$R$10)+1))</f>
        <v>0</v>
      </c>
      <c r="J37" s="156">
        <f ca="1">IF($H$60=1,OFFSET('Raw Data'!$V$6,$V37,LOOKUP($B$55,'Raw Data'!$P$6:$P$10,'Raw Data'!$R$6:$R$10)+2),OFFSET('Raw Data'!$AK$6,$V37,LOOKUP($B$55,'Raw Data'!$P$6:$P$10,'Raw Data'!$R$6:$R$10)+2))</f>
        <v>0</v>
      </c>
      <c r="K37" s="43">
        <f t="shared" ca="1" si="25"/>
        <v>0</v>
      </c>
      <c r="L37" s="43">
        <f t="shared" ca="1" si="26"/>
        <v>0</v>
      </c>
      <c r="M37" s="43">
        <f t="shared" ca="1" si="27"/>
        <v>0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5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8" thickBot="1" x14ac:dyDescent="0.3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0</v>
      </c>
      <c r="C38" s="228">
        <f ca="1">IF($B$60=1,OFFSET('Raw Data'!$V$6,$V38,LOOKUP($B$53,'Raw Data'!$P$6:$P$10,'Raw Data'!$R$6:$R$10)+1),OFFSET('Raw Data'!$AK$6,$V38,LOOKUP($B$53,'Raw Data'!$P$6:$P$10,'Raw Data'!$R$6:$R$10)+1))</f>
        <v>0</v>
      </c>
      <c r="D38" s="228">
        <f ca="1">IF($B$60=1,OFFSET('Raw Data'!$V$6,$V38,LOOKUP($B$53,'Raw Data'!$P$6:$P$10,'Raw Data'!$R$6:$R$10)+2),OFFSET('Raw Data'!$AK$6,$V38,LOOKUP($B$53,'Raw Data'!$P$6:$P$10,'Raw Data'!$R$6:$R$10)+2))</f>
        <v>0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0</v>
      </c>
      <c r="L38" s="228">
        <f t="shared" ca="1" si="26"/>
        <v>0</v>
      </c>
      <c r="M38" s="228">
        <f t="shared" ca="1" si="27"/>
        <v>0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5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8" thickBot="1" x14ac:dyDescent="0.3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DPL</v>
      </c>
      <c r="M39" s="41" t="str">
        <f>+M7</f>
        <v>WH - DPL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5"/>
    <row r="41" spans="1:53" hidden="1" x14ac:dyDescent="0.25"/>
    <row r="42" spans="1:53" hidden="1" x14ac:dyDescent="0.25"/>
    <row r="43" spans="1:53" hidden="1" x14ac:dyDescent="0.25"/>
    <row r="44" spans="1:53" hidden="1" x14ac:dyDescent="0.25"/>
    <row r="45" spans="1:53" ht="13.8" thickBot="1" x14ac:dyDescent="0.3">
      <c r="A45" s="68" t="s">
        <v>76</v>
      </c>
      <c r="B45" s="69">
        <f ca="1">+SUMIF(X8:X38,"&gt;0",X8:X38)/COUNTIF(X8:X38,"&gt;0")</f>
        <v>24.071517857142855</v>
      </c>
      <c r="C45" s="70"/>
      <c r="D45" s="70"/>
      <c r="E45" s="71">
        <f ca="1">+SUMIF(AB8:AB38,"&gt;0",AB8:AB38)/COUNTIF(AB8:AB38,"&gt;0")</f>
        <v>24.776927083333334</v>
      </c>
      <c r="F45" s="71"/>
      <c r="G45" s="71"/>
      <c r="H45" s="160">
        <f ca="1">+SUMIF(AF8:AF38,"&gt;0",AF8:AF38)/COUNTIF(AF8:AF38,"&gt;0")</f>
        <v>35.806302083333328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34854.272727272728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8" thickBot="1" x14ac:dyDescent="0.3">
      <c r="A46" s="4" t="s">
        <v>77</v>
      </c>
      <c r="B46" s="75">
        <f ca="1">+SUMIF(Y8:Y38,"&gt;0",Y8:Y38)/COUNTIF(Y8:Y38,"&gt;0")</f>
        <v>18.21535714285714</v>
      </c>
      <c r="C46" s="76"/>
      <c r="D46" s="76"/>
      <c r="E46" s="77">
        <f ca="1">+SUMIF(AC8:AC38,"&gt;0",AC8:AC38)/COUNTIF(AC8:AC38,"&gt;0")</f>
        <v>18.331041666666668</v>
      </c>
      <c r="F46" s="77"/>
      <c r="G46" s="77"/>
      <c r="H46" s="161">
        <f ca="1">+SUMIF(AG8:AG38,"&gt;0",AG8:AG38)/COUNTIF(AG8:AG38,"&gt;0")</f>
        <v>22.023229166666667</v>
      </c>
      <c r="I46" s="76"/>
      <c r="J46" s="98" t="str">
        <f>IF(B63=1,"Peak","Off")</f>
        <v>Peak</v>
      </c>
      <c r="K46" s="80">
        <f ca="1">+AVERAGE(AN8:AN38)</f>
        <v>1.4695601851851861</v>
      </c>
      <c r="L46" s="80">
        <f ca="1">+AVERAGE(AQ8:AQ38)</f>
        <v>-4.9019444444444451</v>
      </c>
      <c r="M46" s="80">
        <f ca="1">+AVERAGE(AT8:AT38)</f>
        <v>-3.4323842592592597</v>
      </c>
      <c r="N46" s="78">
        <f ca="1">+SUMIF(AK8:AK38,"&gt;0",AK8:AK38)/COUNTIF(AK8:AK38,"&gt;0")</f>
        <v>28424.69318181818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8" thickBot="1" x14ac:dyDescent="0.3">
      <c r="A47" s="4" t="s">
        <v>97</v>
      </c>
      <c r="B47" s="80">
        <f ca="1">+B45*0.67+B46*0.33</f>
        <v>22.138984821428572</v>
      </c>
      <c r="C47" s="76"/>
      <c r="D47" s="76"/>
      <c r="E47" s="81">
        <f ca="1">+E45*0.67+E46*0.33</f>
        <v>22.649784895833335</v>
      </c>
      <c r="F47" s="81"/>
      <c r="G47" s="81"/>
      <c r="H47" s="162">
        <f ca="1">+H45*0.67+H46*0.33</f>
        <v>31.257888020833331</v>
      </c>
      <c r="I47" s="76"/>
      <c r="J47" s="99"/>
      <c r="K47" s="76"/>
      <c r="L47" s="76"/>
      <c r="M47" s="76"/>
      <c r="N47" s="82">
        <f ca="1">+N45*0.67+N46*0.33</f>
        <v>32732.511477272728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5">
      <c r="A48" s="4" t="s">
        <v>40</v>
      </c>
      <c r="B48" s="83">
        <f ca="1">+SUMIF(Z8:Z38,"&gt;0",Z8:Z38)/COUNTIF(Z8:Z38,"&gt;0")</f>
        <v>21.96859375</v>
      </c>
      <c r="C48" s="76"/>
      <c r="D48" s="76"/>
      <c r="E48" s="84">
        <f ca="1">+SUMIF(AD8:AD38,"&gt;0",AD8:AD38)/COUNTIF(AD8:AD38,"&gt;0")</f>
        <v>22.046875</v>
      </c>
      <c r="F48" s="84"/>
      <c r="G48" s="84"/>
      <c r="H48" s="163">
        <f ca="1">+SUMIF(AH8:AH38,"&gt;0",AH8:AH38)/COUNTIF(AH8:AH38,"&gt;0")</f>
        <v>39.226718749999996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30883.203125</v>
      </c>
      <c r="O48" s="76"/>
      <c r="P48" s="32"/>
    </row>
    <row r="49" spans="1:20" x14ac:dyDescent="0.25">
      <c r="A49" s="4" t="s">
        <v>41</v>
      </c>
      <c r="B49" s="75">
        <f ca="1">+SUMIF(AA8:AA38,"&gt;0",AA8:AA38)/COUNTIF(AA8:AA38,"&gt;0")</f>
        <v>15.6715625</v>
      </c>
      <c r="C49" s="76"/>
      <c r="D49" s="76"/>
      <c r="E49" s="77">
        <f ca="1">+SUMIF(AE8:AE38,"&gt;0",AE8:AE38)/COUNTIF(AE8:AE38,"&gt;0")</f>
        <v>16.668125</v>
      </c>
      <c r="F49" s="77"/>
      <c r="G49" s="77"/>
      <c r="H49" s="161">
        <f ca="1">+SUMIF(AI8:AI38,"&gt;0",AI8:AI38)/COUNTIF(AI8:AI38,"&gt;0")</f>
        <v>25.123749999999998</v>
      </c>
      <c r="I49" s="76"/>
      <c r="J49" s="98" t="str">
        <f>+J46</f>
        <v>Peak</v>
      </c>
      <c r="K49" s="80">
        <f ca="1">+AVERAGE(AO8:AO38)</f>
        <v>-7.8281249999998082E-2</v>
      </c>
      <c r="L49" s="80">
        <f ca="1">+AVERAGE(AR8:AR38)</f>
        <v>-17.179843750000003</v>
      </c>
      <c r="M49" s="80">
        <f ca="1">+AVERAGE(AU8:AU38)</f>
        <v>-17.258125</v>
      </c>
      <c r="N49" s="78">
        <f ca="1">+SUMIF(AM8:AM38,"&gt;0",AM8:AM38)/COUNTIF(AM8:AM38,"&gt;0")</f>
        <v>26071.46875</v>
      </c>
      <c r="O49" s="76"/>
      <c r="P49" s="32"/>
      <c r="T49" s="131"/>
    </row>
    <row r="50" spans="1:20" x14ac:dyDescent="0.25">
      <c r="A50" s="4" t="s">
        <v>78</v>
      </c>
      <c r="B50" s="80">
        <f ca="1">(B48*0.67+B49*0.33)</f>
        <v>19.890573437500002</v>
      </c>
      <c r="C50" s="76"/>
      <c r="D50" s="76"/>
      <c r="E50" s="81">
        <f ca="1">(E48*0.67+E49*0.33)</f>
        <v>20.271887499999998</v>
      </c>
      <c r="F50" s="81"/>
      <c r="G50" s="81"/>
      <c r="H50" s="162">
        <f ca="1">(H48*0.67+H49*0.33)</f>
        <v>34.572739062499998</v>
      </c>
      <c r="I50" s="87"/>
      <c r="J50" s="87"/>
      <c r="K50" s="87"/>
      <c r="L50" s="87"/>
      <c r="M50" s="87"/>
      <c r="N50" s="88">
        <f ca="1">(N48*0.67+N49*0.33)</f>
        <v>29295.330781249999</v>
      </c>
      <c r="O50" s="87"/>
      <c r="P50" s="89"/>
    </row>
    <row r="51" spans="1:20" x14ac:dyDescent="0.25">
      <c r="A51" s="86" t="s">
        <v>82</v>
      </c>
      <c r="B51" s="169">
        <f ca="1">+AVERAGE(AY8:AY38)</f>
        <v>21.619490740740744</v>
      </c>
      <c r="C51" s="170"/>
      <c r="D51" s="170"/>
      <c r="E51" s="169">
        <f ca="1">+AVERAGE(AZ8:AZ38)</f>
        <v>22.034713541666669</v>
      </c>
      <c r="F51" s="170"/>
      <c r="G51" s="170"/>
      <c r="H51" s="171">
        <f ca="1">+AVERAGE(BA8:BA38)</f>
        <v>32.040390625000001</v>
      </c>
    </row>
    <row r="52" spans="1:20" hidden="1" x14ac:dyDescent="0.25"/>
    <row r="53" spans="1:20" hidden="1" x14ac:dyDescent="0.25">
      <c r="A53" s="39" t="s">
        <v>17</v>
      </c>
      <c r="B53">
        <v>1</v>
      </c>
      <c r="L53" s="18"/>
    </row>
    <row r="54" spans="1:20" hidden="1" x14ac:dyDescent="0.25">
      <c r="A54" s="39" t="s">
        <v>18</v>
      </c>
      <c r="B54">
        <v>1</v>
      </c>
      <c r="L54" s="18"/>
    </row>
    <row r="55" spans="1:20" hidden="1" x14ac:dyDescent="0.25">
      <c r="A55" s="3" t="s">
        <v>19</v>
      </c>
      <c r="B55">
        <v>3</v>
      </c>
    </row>
    <row r="56" spans="1:20" hidden="1" x14ac:dyDescent="0.25">
      <c r="A56" s="3" t="s">
        <v>27</v>
      </c>
    </row>
    <row r="57" spans="1:20" hidden="1" x14ac:dyDescent="0.25">
      <c r="A57" s="3" t="s">
        <v>21</v>
      </c>
    </row>
    <row r="58" spans="1:20" hidden="1" x14ac:dyDescent="0.25">
      <c r="A58" s="3"/>
    </row>
    <row r="59" spans="1:20" hidden="1" x14ac:dyDescent="0.25">
      <c r="A59" s="3"/>
    </row>
    <row r="60" spans="1:20" hidden="1" x14ac:dyDescent="0.25">
      <c r="A60" s="3" t="s">
        <v>49</v>
      </c>
      <c r="B60">
        <v>2</v>
      </c>
      <c r="E60">
        <v>1</v>
      </c>
      <c r="H60">
        <v>1</v>
      </c>
    </row>
    <row r="61" spans="1:20" hidden="1" x14ac:dyDescent="0.25">
      <c r="A61" s="3" t="s">
        <v>28</v>
      </c>
    </row>
    <row r="62" spans="1:20" hidden="1" x14ac:dyDescent="0.25"/>
    <row r="63" spans="1:20" hidden="1" x14ac:dyDescent="0.25">
      <c r="A63" s="3" t="s">
        <v>29</v>
      </c>
      <c r="B63">
        <v>1</v>
      </c>
    </row>
    <row r="64" spans="1:20" hidden="1" x14ac:dyDescent="0.25">
      <c r="A64" s="3" t="s">
        <v>30</v>
      </c>
    </row>
    <row r="65" spans="1:2" hidden="1" x14ac:dyDescent="0.25"/>
    <row r="66" spans="1:2" hidden="1" x14ac:dyDescent="0.25"/>
    <row r="67" spans="1:2" hidden="1" x14ac:dyDescent="0.25">
      <c r="A67">
        <v>1</v>
      </c>
      <c r="B67" s="39" t="s">
        <v>31</v>
      </c>
    </row>
    <row r="68" spans="1:2" hidden="1" x14ac:dyDescent="0.25">
      <c r="A68">
        <v>2</v>
      </c>
      <c r="B68" s="39" t="s">
        <v>32</v>
      </c>
    </row>
    <row r="69" spans="1:2" hidden="1" x14ac:dyDescent="0.25">
      <c r="A69">
        <v>3</v>
      </c>
      <c r="B69" s="3" t="s">
        <v>33</v>
      </c>
    </row>
    <row r="70" spans="1:2" hidden="1" x14ac:dyDescent="0.25">
      <c r="A70">
        <v>4</v>
      </c>
      <c r="B70" s="3" t="s">
        <v>34</v>
      </c>
    </row>
    <row r="71" spans="1:2" hidden="1" x14ac:dyDescent="0.25">
      <c r="A71">
        <v>5</v>
      </c>
      <c r="B71" s="3" t="s">
        <v>35</v>
      </c>
    </row>
    <row r="72" spans="1:2" hidden="1" x14ac:dyDescent="0.25"/>
    <row r="73" spans="1:2" hidden="1" x14ac:dyDescent="0.25">
      <c r="A73" s="3" t="s">
        <v>42</v>
      </c>
    </row>
    <row r="74" spans="1:2" hidden="1" x14ac:dyDescent="0.25">
      <c r="A74" s="60">
        <v>35796</v>
      </c>
    </row>
    <row r="75" spans="1:2" hidden="1" x14ac:dyDescent="0.25">
      <c r="A75" s="61">
        <v>35940</v>
      </c>
    </row>
    <row r="76" spans="1:2" hidden="1" x14ac:dyDescent="0.25">
      <c r="A76" s="61">
        <v>35980</v>
      </c>
    </row>
    <row r="77" spans="1:2" hidden="1" x14ac:dyDescent="0.25">
      <c r="A77" s="61">
        <v>36045</v>
      </c>
    </row>
    <row r="78" spans="1:2" hidden="1" x14ac:dyDescent="0.25">
      <c r="A78" s="61">
        <v>36125</v>
      </c>
    </row>
    <row r="79" spans="1:2" hidden="1" x14ac:dyDescent="0.25">
      <c r="A79" s="61">
        <v>36154</v>
      </c>
    </row>
    <row r="80" spans="1:2" hidden="1" x14ac:dyDescent="0.25">
      <c r="A80" s="61">
        <v>36161</v>
      </c>
    </row>
    <row r="81" spans="1:1" hidden="1" x14ac:dyDescent="0.25">
      <c r="A81" s="61">
        <v>36311</v>
      </c>
    </row>
    <row r="82" spans="1:1" hidden="1" x14ac:dyDescent="0.25">
      <c r="A82" s="61">
        <v>36346</v>
      </c>
    </row>
    <row r="83" spans="1:1" hidden="1" x14ac:dyDescent="0.25">
      <c r="A83" s="61">
        <v>36409</v>
      </c>
    </row>
    <row r="84" spans="1:1" hidden="1" x14ac:dyDescent="0.25">
      <c r="A84" s="61">
        <v>36489</v>
      </c>
    </row>
    <row r="85" spans="1:1" hidden="1" x14ac:dyDescent="0.25">
      <c r="A85" s="61">
        <v>36519</v>
      </c>
    </row>
    <row r="86" spans="1:1" hidden="1" x14ac:dyDescent="0.25">
      <c r="A86" s="61">
        <v>36526</v>
      </c>
    </row>
    <row r="87" spans="1:1" hidden="1" x14ac:dyDescent="0.25">
      <c r="A87" s="61">
        <v>36675</v>
      </c>
    </row>
    <row r="88" spans="1:1" hidden="1" x14ac:dyDescent="0.25">
      <c r="A88" s="61">
        <v>36711</v>
      </c>
    </row>
    <row r="89" spans="1:1" hidden="1" x14ac:dyDescent="0.25">
      <c r="A89" s="61">
        <v>36773</v>
      </c>
    </row>
    <row r="90" spans="1:1" hidden="1" x14ac:dyDescent="0.25">
      <c r="A90" s="61">
        <v>36853</v>
      </c>
    </row>
    <row r="91" spans="1:1" hidden="1" x14ac:dyDescent="0.25">
      <c r="A91" s="61">
        <v>36885</v>
      </c>
    </row>
    <row r="92" spans="1:1" hidden="1" x14ac:dyDescent="0.25">
      <c r="A92" s="61">
        <v>36892</v>
      </c>
    </row>
    <row r="93" spans="1:1" hidden="1" x14ac:dyDescent="0.25">
      <c r="A93" s="61">
        <v>37039</v>
      </c>
    </row>
    <row r="94" spans="1:1" hidden="1" x14ac:dyDescent="0.25">
      <c r="A94" s="61">
        <v>37076</v>
      </c>
    </row>
    <row r="95" spans="1:1" hidden="1" x14ac:dyDescent="0.25">
      <c r="A95" s="61">
        <v>37137</v>
      </c>
    </row>
    <row r="96" spans="1:1" hidden="1" x14ac:dyDescent="0.25">
      <c r="A96" s="61">
        <v>37217</v>
      </c>
    </row>
    <row r="97" spans="1:8" hidden="1" x14ac:dyDescent="0.25">
      <c r="A97" s="62">
        <v>37250</v>
      </c>
    </row>
    <row r="98" spans="1:8" x14ac:dyDescent="0.25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68580</xdr:colOff>
                <xdr:row>0</xdr:row>
                <xdr:rowOff>91440</xdr:rowOff>
              </from>
              <to>
                <xdr:col>16</xdr:col>
                <xdr:colOff>205740</xdr:colOff>
                <xdr:row>4</xdr:row>
                <xdr:rowOff>68580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350520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99060</xdr:colOff>
                <xdr:row>2</xdr:row>
                <xdr:rowOff>30480</xdr:rowOff>
              </from>
              <to>
                <xdr:col>2</xdr:col>
                <xdr:colOff>365760</xdr:colOff>
                <xdr:row>4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30480</xdr:colOff>
                <xdr:row>4</xdr:row>
                <xdr:rowOff>114300</xdr:rowOff>
              </from>
              <to>
                <xdr:col>5</xdr:col>
                <xdr:colOff>449580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388620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7620</xdr:colOff>
                <xdr:row>2</xdr:row>
                <xdr:rowOff>7620</xdr:rowOff>
              </from>
              <to>
                <xdr:col>5</xdr:col>
                <xdr:colOff>441960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30480</xdr:colOff>
                <xdr:row>2</xdr:row>
                <xdr:rowOff>7620</xdr:rowOff>
              </from>
              <to>
                <xdr:col>8</xdr:col>
                <xdr:colOff>396240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403860</xdr:colOff>
                <xdr:row>4</xdr:row>
                <xdr:rowOff>68580</xdr:rowOff>
              </from>
              <to>
                <xdr:col>12</xdr:col>
                <xdr:colOff>213360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338"/>
  <sheetViews>
    <sheetView zoomScale="75" workbookViewId="0">
      <pane xSplit="1" ySplit="2" topLeftCell="B32864" activePane="bottomRight" state="frozen"/>
      <selection pane="topRight" activeCell="B1" sqref="B1"/>
      <selection pane="bottomLeft" activeCell="A3" sqref="A3"/>
      <selection pane="bottomRight" activeCell="F32873" sqref="F32873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16.33203125" customWidth="1"/>
    <col min="4" max="4" width="16" bestFit="1" customWidth="1"/>
    <col min="5" max="5" width="12.88671875" bestFit="1" customWidth="1"/>
    <col min="6" max="6" width="9.6640625" bestFit="1" customWidth="1"/>
    <col min="7" max="7" width="12.33203125" bestFit="1" customWidth="1"/>
    <col min="8" max="8" width="16.109375" style="5" bestFit="1" customWidth="1"/>
    <col min="9" max="9" width="16" bestFit="1" customWidth="1"/>
    <col min="10" max="10" width="12.88671875" bestFit="1" customWidth="1"/>
    <col min="11" max="11" width="9.6640625" bestFit="1" customWidth="1"/>
    <col min="12" max="12" width="12.33203125" style="32" bestFit="1" customWidth="1"/>
    <col min="13" max="13" width="12.33203125" customWidth="1"/>
    <col min="14" max="14" width="16.109375" bestFit="1" customWidth="1"/>
    <col min="15" max="15" width="8.88671875" bestFit="1" customWidth="1"/>
    <col min="17" max="17" width="11.88671875" bestFit="1" customWidth="1"/>
    <col min="52" max="55" width="10.33203125" bestFit="1" customWidth="1"/>
  </cols>
  <sheetData>
    <row r="1" spans="1:55" x14ac:dyDescent="0.25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5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5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8" thickBot="1" x14ac:dyDescent="0.3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8" thickBot="1" x14ac:dyDescent="0.3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5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5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5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5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5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5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5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5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5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5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5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5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5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5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5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5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5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5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5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5</v>
      </c>
      <c r="T24" s="11">
        <v>432</v>
      </c>
      <c r="U24" s="7">
        <f t="shared" si="36"/>
        <v>37275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5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5</v>
      </c>
      <c r="T25" s="11">
        <v>456</v>
      </c>
      <c r="U25" s="7">
        <f t="shared" si="36"/>
        <v>37276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5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5</v>
      </c>
      <c r="T26" s="11">
        <v>480</v>
      </c>
      <c r="U26" s="7">
        <f t="shared" si="36"/>
        <v>37277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5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37278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5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5</v>
      </c>
      <c r="T28" s="11">
        <v>528</v>
      </c>
      <c r="U28" s="7">
        <f t="shared" si="36"/>
        <v>37279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5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5</v>
      </c>
      <c r="T29" s="11">
        <v>552</v>
      </c>
      <c r="U29" s="7">
        <f t="shared" si="36"/>
        <v>37280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5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5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5</v>
      </c>
      <c r="T31" s="11">
        <v>600</v>
      </c>
      <c r="U31" s="7">
        <f t="shared" si="36"/>
        <v>37282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5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5</v>
      </c>
      <c r="T32" s="11">
        <v>624</v>
      </c>
      <c r="U32" s="7">
        <f t="shared" si="36"/>
        <v>37283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5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5</v>
      </c>
      <c r="T33" s="11">
        <v>648</v>
      </c>
      <c r="U33" s="7">
        <f t="shared" si="36"/>
        <v>37284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5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5</v>
      </c>
      <c r="T34" s="11">
        <v>672</v>
      </c>
      <c r="U34" s="7">
        <f t="shared" si="36"/>
        <v>37285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5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5</v>
      </c>
      <c r="T35" s="11">
        <v>696</v>
      </c>
      <c r="U35" s="7">
        <f t="shared" si="36"/>
        <v>37286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8" thickBot="1" x14ac:dyDescent="0.3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5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5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5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5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5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5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5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5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5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5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5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5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5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5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5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5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5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5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5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5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5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5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5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5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5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5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5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5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5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5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5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5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5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5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5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5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5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5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5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5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5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5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5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5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5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5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5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5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5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5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5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5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5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5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5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5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5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5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5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5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5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5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5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5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5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5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5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5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5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5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5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5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5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5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5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5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5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5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5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5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5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5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5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5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5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5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5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5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5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5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5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5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5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5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5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5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5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5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5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5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5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5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5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5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5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5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5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5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5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5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5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5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5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5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5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5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5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5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5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5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5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5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5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5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5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5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5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5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5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5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5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5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5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5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5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5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5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5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5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5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5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5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5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5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5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5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5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5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5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5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5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5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5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5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5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5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5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5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5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5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5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5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5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5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5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5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5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5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5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5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5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5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5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5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5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5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5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5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5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5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5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5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5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5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5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5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5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5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5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5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5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5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5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5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5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5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5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5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5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5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5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5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5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5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5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5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5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5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5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5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5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5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5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5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5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5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5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5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5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5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5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5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5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5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5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5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5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5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5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5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5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5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5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5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5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5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5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5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5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5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5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5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5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5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5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5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5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5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5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5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5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5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5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5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5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5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5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5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5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5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5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5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5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5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5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5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5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5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5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5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5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5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5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5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5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5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5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5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5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5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5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5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5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5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5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5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5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5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5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5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5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5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5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5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5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5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5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5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5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5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5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5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5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5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5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5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5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5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5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5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5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5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5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5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5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5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5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5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5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5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5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5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5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5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5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5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5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5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5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5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5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5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5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5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5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5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5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5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5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5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5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5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5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5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5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5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5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5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5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5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5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5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5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5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5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5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5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5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5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5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5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5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5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5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5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5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5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5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5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5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5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5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5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5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5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5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5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5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5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5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5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5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5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5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5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5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5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5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5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5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5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5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5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5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5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5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5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5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5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5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5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5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5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5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5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5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5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5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5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5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5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5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5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5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5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5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5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5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5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5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5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5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5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5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5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5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5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5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5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5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5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5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5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5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5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5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5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5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5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5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5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5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5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5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5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5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5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5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5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5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5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5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5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5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5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5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5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5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5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5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5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5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5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5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5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5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5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5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5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5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5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5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5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5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5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5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5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5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5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5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5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5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5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5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5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5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5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5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5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5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5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5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5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5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5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5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5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5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5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5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5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5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5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5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5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5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5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5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5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5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5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5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5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5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5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5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5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5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5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5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5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5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5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5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5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5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5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5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5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5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5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5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5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5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5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5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5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5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5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5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5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5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5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5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5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5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5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5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5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5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5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5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5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5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5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5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5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5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5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5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5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5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5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5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5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5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5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5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5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5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5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5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5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5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5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5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5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5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5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5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5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5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5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5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5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5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5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5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5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5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5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5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5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5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5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5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5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5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5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5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5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5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5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5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5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5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5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5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5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5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5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5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5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5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5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5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5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5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5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5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5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5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5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5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5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5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5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5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5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5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5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5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5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5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5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5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5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5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5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5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5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5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5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5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5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5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5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5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5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5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5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5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5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5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5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5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5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5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5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5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5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5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5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5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5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5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5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5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5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5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5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5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5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5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5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5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5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5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5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5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5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5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5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5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5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5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5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5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5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5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5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5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5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5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5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5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5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5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5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5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5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5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5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5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5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5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5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5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5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5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5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5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5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5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5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5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5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5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5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5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5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5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5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5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5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5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5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5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5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5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5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5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5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5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5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5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5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5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5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5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5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5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5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5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5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5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5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5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5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5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5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5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5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5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5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5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5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5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5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5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5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5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5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5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5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5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5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5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5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5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5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5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5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5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5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5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5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5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5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5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5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5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5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5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5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5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5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5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5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5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5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5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5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5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5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5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5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5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5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5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5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5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5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5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5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5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5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5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5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5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5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5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5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5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5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5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5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5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5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5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5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5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5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5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5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5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5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5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5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5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5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5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5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5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5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5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5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5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5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5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5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5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5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5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5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5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5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5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5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5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5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5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5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5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5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5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5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5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5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5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5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5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5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5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5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5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5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5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5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5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5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5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5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5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5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5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5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5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5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5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5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5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5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5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5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5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5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5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5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5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5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5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5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5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5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5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5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5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5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5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5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5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5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5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5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5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5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5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5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5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5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5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5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5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5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5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5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5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5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5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5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5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5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5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5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5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5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5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5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5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5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5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5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5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5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5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5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5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5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5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5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5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5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5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5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5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5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5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5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5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5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5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5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5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5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5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5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5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5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5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5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5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5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5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5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5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5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5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5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5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5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5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5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5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5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5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5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5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5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5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5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5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5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5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5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5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5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5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5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5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5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5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5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5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5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5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5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5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5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5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5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5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5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5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5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5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5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5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5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5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5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5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5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5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5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5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5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5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5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5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5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5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5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5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5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5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5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5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5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5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5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5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5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5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5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5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5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5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5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5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5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5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5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5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5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5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5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5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5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5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5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5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5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5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5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5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5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5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5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5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5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5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5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5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5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5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5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5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5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5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5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5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5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5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5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5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5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5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5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5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5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5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5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5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5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5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5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5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5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5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5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5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5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5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5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5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5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5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5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5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5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5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5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5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5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5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5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5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5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5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5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5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5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5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5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5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5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5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5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5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5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5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5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5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5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5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5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5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5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5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5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5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5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5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5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5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5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5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5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5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5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5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5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5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5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5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5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5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5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5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5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5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5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5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5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5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5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5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5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5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5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5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5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5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5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5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5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5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5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5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5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5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5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5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5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5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5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5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5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5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5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5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5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5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5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5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5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5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5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5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5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5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5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5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5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5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5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5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5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5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5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5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5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5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5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5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5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5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5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5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5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5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5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5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5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5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5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5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5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5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5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5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5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5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5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5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5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5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5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5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5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5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5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5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5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5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5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5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5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5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5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5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5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5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5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5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5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5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5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5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5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5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5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5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5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5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5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5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5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5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5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5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5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5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5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5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5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5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5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5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5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5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5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5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5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5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5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5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5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5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5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5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5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5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5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5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5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5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5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5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5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5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5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5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5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5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5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5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5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5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5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5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5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5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5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5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5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5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5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5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5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5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5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5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5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5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5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5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5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5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5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5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5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5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5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5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5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5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5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5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5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5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5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5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5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5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5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5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5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5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5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5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5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5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5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5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5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5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5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5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5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5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5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5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5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5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5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5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5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5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5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5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5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5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5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5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5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5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5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5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5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5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5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5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5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5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5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5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5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5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5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5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5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5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5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5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5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5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5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5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5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5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5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5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5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5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5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5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5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5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5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5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5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5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5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5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5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5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5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5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5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5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5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5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5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5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5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5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5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5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5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5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5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5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5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5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5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5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5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5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5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5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5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5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5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5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5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5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5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5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5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5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5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5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5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5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5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5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5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5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5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5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5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5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5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5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5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5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5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5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5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5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5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5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5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5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5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5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5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5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5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5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5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5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5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5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5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5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5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5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5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5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5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5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5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5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5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5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5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5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5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5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5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5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5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5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5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5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5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5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5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5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5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5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5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5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5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5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5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5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5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5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5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5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5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5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5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5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5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5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5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5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5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5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5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5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5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5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5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5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5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5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5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5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5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5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5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5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5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5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5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5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5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5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5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5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5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5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5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5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5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5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5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5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5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5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5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5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5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5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5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5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5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5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5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5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5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5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5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5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5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5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5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5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5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5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5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5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5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5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5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5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5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5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5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5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5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5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5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5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5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5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5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5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5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5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5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5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5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5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5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5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5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5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5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5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5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5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5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5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5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5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5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5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5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5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5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5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5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5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5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5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5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5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5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5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5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5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5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5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5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5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5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5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5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5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5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5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5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5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5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5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5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5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5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5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5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5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5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5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5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5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5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5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5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5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5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5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5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5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5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5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5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5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5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5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5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5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5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5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5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5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5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5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5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5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5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5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5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5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5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5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5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5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5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5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5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5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5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5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5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5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5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5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5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5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5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5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5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5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5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5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5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5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5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5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5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5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5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5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5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5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5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5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5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5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5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5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5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5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5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5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5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5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5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5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5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5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5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5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5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5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5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5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5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5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5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5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5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5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5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5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5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5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5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5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5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5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5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5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5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5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5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5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5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5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5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5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5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5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5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5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5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5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5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5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5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5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5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5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5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5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5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5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5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5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5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5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5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5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5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5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5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5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5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5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5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5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5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5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5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5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5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5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5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5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5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5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5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5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5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5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5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5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5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5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5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5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5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5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5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5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5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5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5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5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5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5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5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5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5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5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5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5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5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5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5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5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5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5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5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5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5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5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5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5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5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5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5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5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5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5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5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5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5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5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5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5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5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5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5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5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5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5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5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5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5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5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5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5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5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5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5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5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5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5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5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5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5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5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5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5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5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5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5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5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5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5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5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5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5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5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5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5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5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5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5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5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5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5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5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5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5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5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5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5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5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5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5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5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5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5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5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5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5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5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5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5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5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5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5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5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5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5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5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5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5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5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5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5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5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5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5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5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5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5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5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5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5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5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5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5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5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5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5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5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5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5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5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5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5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5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5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5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5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5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5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5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5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5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5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5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5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5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5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5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5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5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5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5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5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5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5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5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5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5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5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5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5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5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5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5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5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5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5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5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5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5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5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5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5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5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5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5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5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5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5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5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5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5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5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5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5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5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5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5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5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5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5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5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5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5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5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5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5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5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5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5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5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5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5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5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5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5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5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5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5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5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5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5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5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5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5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5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5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5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5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5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5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5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5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5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5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5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5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5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5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5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5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5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5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5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5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5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5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5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5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5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5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5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5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5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5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5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5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5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5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5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5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5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5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5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5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5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5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5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5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5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5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5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5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5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5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5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5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5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5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5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5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5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5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5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5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5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5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5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5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5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5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5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5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5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5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5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5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5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5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5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5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5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5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5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5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5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5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5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5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5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5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5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5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5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5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5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5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5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5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5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5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5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5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5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5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5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5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5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5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5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5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5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5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5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5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5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5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5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5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5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5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5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5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5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5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5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5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5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5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5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5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5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5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5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5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5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5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5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5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5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5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5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5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5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5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5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5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5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5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5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5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5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5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5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5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5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5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5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5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5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5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5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5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5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5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5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5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5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5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5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5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5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5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5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5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5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5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5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5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5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5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5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5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5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5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5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5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5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5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5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5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5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5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5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5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5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5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5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5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5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5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5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5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5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5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5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5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5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5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5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5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5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5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5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5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5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5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5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5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5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5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5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5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5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5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5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5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5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5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5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5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5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5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5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5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5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5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5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5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5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5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5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5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5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5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5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5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5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5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5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5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5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5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5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5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5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5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5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5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5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5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5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5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5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5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5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5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5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5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5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5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5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5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5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5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5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5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5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5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5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5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5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5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5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5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5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5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5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5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5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5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5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5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5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5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5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5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5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5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5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5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5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5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5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5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5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5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5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5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5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5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5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5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5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5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5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5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5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5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5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5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5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5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5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5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5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5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5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5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5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5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5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5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5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5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5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5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5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5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5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5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5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5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5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5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5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5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5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5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5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5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5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5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5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5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5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5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5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5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5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5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5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5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5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5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5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5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5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5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5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5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5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5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5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5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5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5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5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5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5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5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5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5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5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5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5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5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5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5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5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5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5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5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5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5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5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5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5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5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5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5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5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5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5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5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5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5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5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5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5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5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5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5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5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5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5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5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5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5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5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5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5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5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5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5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5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5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5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5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5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5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5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5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5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5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5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5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5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5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5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5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5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5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5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5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5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5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5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5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5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5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5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5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5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5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5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5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5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5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5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5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5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5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5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5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5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5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5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5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5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5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5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5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5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5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5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5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5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5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5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5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5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5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5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5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5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5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5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5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5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5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5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5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5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5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5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5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5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5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5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5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5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5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5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5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5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5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5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5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5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5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5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5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5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5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5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5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5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5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5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5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5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5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5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5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5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5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5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5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5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5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5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5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5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5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5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5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5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5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5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5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5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5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5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5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5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5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5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5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5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5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5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5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5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5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5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5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5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5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5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5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5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5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5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5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5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5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5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5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5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5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5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5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5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5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5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5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5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5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5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5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5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5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5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5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5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5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5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5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5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5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5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5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5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5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5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5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5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5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5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5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5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5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5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5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5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5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5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5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5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5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5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5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5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5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5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5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5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5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5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5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5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5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5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5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5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5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5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5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5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5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5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5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5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5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5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5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5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5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5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5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5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5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5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5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5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5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5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5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5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5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5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5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5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5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5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5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5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5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5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5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5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5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5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5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5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5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5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5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5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5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5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5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5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5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5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5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5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5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5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5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5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5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5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5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5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5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5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5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5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5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5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5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5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5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5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5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5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5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5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5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5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5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5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5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5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5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5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5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5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5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5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5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5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5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5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5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5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5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5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5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5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5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5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5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5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5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5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5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5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5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5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5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5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5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5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5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5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5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5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5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5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5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5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5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5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5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5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5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5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5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5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5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5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5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5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5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5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5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5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5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5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5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5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5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5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5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5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5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5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5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5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5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5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5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5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5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5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5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5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5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5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5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5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5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5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5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5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5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5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5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5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5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5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5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5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5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5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5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5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5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5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5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5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5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5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5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5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5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5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5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5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5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5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5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5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5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5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5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5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5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5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5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5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5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5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5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5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5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5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5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5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5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5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5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5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5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5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5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5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5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5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5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5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5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5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5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5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5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5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5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5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5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5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5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5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5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5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5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5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5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5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5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5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5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5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5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5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5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5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5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5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5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5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5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5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5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5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5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5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5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5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5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5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5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5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5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5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5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5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5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5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5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5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5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5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5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5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5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5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5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5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5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5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5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5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5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5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5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5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5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5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5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5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5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5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5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5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5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5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5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5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5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5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5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5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5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5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5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5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5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5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5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5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5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5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5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5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5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5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5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5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5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5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5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5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5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5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5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5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5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5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5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5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5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5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5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5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5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5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5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5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5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5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5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5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5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5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5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5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5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5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5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5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5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5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5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5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5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5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5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5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5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5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5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5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5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5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5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5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5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5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5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5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5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5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5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5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5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5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5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5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5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5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5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5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5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5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5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5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5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5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5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5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5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5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5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5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5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5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5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5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5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5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5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5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5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5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5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5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5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5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5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5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5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5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5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5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5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5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5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5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5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5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5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5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5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5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5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5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5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5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5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5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5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5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5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5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5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5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5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5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5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5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5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5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5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5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5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5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5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5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5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5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5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5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5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5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5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5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5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5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5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5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5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5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5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5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5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5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5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5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5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5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5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5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5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5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5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5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5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5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5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5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5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5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5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5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5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5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5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5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5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5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5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5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5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5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5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5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5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5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5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5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5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5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5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5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5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5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5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5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5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5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5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5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5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5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5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5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5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5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5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5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5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5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5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5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5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5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5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5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5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5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5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5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5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5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5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5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5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5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5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5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5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5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5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5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5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5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5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5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5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5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5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5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5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5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5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5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5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5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5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5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5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5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5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5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5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5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5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5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5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5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5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5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5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5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5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5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5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5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5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5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5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5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5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5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5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5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5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5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5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5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5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5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5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5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5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5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5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5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5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5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5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5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5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5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5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5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5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5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5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5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5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5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5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5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5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5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5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5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5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5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5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5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5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5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5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5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5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5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5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5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5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5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5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5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5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5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5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5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5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5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5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5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5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5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5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5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5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5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5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5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5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5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5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5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5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5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5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5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5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5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5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5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5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5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5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5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5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5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5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5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5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5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5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5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5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5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5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5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5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5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5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5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5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5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5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5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5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5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5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5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5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5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5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5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5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5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5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5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5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5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5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5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5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5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5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5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5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5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5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5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5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5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5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5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5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5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5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5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5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5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5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5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5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5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5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5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5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5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5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5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5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5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5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5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5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5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5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5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5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5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5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5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5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5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5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5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5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5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5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5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5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5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5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5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5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5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5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5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5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5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5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5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5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5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5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5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5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5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5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5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5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5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5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5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5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5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5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5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5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5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5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5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5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5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5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5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5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5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5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5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5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5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5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5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5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5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5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5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5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5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5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5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5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5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5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5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5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5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5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5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5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5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5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5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5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5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5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5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5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5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5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5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5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5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5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5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5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5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5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5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5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5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5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5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5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5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5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5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5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5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5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5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5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5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5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5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5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5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5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5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5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5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5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5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5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5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5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5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5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5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5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5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5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5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5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5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5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5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5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5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5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5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5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5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5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5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5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5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5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5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5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5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5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5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5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5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5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5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5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5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5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5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5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5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5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5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5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5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5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5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5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5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5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5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5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5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5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5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5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5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5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5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5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5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5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5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5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5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5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5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5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5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5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5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5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5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5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5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5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5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5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5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5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5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5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5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5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5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5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5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5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5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5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5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5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5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5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5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5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5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5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5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5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5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5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5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5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5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5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5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5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5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5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5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5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5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5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5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5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5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5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5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5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5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5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5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5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5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5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5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5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5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5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5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5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5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5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5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5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5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5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5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5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5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5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5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5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5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5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5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5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5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5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5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5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5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5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5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5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5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5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5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5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5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5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5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5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5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5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5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5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5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5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5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5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5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5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5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5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5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5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5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5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5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5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5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5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5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5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5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5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5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5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5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5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5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5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5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5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5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5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5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5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5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5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5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5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5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5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5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5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5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5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5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5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5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5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5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5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5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5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5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5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5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5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5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5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5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5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5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5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5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5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5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5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5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5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5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5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5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5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5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5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5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5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5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5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5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5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5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5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5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5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5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5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5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5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5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5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5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5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5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5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5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5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5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5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5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5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5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5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5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5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5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5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5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5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5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5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5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5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5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5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5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5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5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5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5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5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5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5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5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5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5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5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5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5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5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5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5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5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5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5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5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5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5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5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5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5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5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5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5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5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5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5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5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5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5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5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5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5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5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5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5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5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5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5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5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5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5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5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5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5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5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5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5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5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5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5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5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5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5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5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5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5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5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5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5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5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5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5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5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5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5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5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5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5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5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5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5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5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5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5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5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5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5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5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5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5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5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5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5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5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5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5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5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5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5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5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5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5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5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5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5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5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5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5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5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5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5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5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5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5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5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5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5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5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5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5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5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5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5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5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5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5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5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5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5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5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5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5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5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5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5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5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5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5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5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5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5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5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5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5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5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5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5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5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5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5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5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5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5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5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5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5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5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5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5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5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5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5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5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5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5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5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5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5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5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5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5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5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5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5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5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5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5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5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5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5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5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5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5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5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5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5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5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5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5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5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5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5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5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5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5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5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5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5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5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5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5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5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5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5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5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5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5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5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5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5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5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5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5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5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5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5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5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5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5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5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5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5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5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5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5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5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5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5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5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5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5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5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5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5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5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5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5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5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5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5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5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5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5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5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5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5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5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5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5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5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5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5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5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5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5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5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5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5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5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5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5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5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5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5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5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5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5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5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5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5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5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5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5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5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5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5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5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5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5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5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5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5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5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5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5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5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5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5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5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5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5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5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5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5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5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5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5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5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5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5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5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5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5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5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5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5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5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5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5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5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5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5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5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5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5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5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5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5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5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5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5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5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5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5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5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5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5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5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5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5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5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5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5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5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5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5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5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5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5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5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5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5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5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5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5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5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5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5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5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5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5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5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5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5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5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5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5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5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5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5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5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5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5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5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5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5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5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5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5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5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5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5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5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5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5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5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5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5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5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5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5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5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5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5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5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5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5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5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5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5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5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5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5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5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5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5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5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5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5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5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5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5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5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5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5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5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5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5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5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5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5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5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5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5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5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5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5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5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5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5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5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5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5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5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5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5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5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5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5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5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5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5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5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5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5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5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5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5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5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5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5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5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5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5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5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5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5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5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5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5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5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5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5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5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5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5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5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5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5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5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5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5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5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5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5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5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5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5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5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5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5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5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5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5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5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5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5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5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5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5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5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5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5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5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5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5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5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5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5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5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5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5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5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5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5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5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5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5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5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5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5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5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5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5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5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5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5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5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5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5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5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5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5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5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5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5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5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5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5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5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5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5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5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5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5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5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5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5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5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5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5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5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5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5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5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5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5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5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5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5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5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5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5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5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5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5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5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5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5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5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5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5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5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5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5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5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5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5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5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5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5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5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5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5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5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5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5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5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5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5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5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5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5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5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5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5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5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5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5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5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5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5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5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5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5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5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5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5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5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5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5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5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5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5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5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5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5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5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5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5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5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5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5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5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5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5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5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5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5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5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5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5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5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5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5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5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5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5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5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5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5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5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5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5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5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5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5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5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5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5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5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5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5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5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5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5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5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5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5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5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5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5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5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5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5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5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5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5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5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5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5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5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5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5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5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5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5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5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5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5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5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5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5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5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5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5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5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5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5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5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5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5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5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5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5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5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5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5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5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5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5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5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5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5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5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5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5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5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5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5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5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5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5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5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5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5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5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5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5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5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5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5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5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5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5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5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5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5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5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5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5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5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5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5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5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5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5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5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5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5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5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5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5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5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5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5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5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5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5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5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5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5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5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5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5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5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5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5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5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5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5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5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5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5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5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5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5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5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5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5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5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5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5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5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5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5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5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5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5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5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5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5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5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5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5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5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5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5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5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5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5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5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5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5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5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5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5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5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5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5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5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5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5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5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5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5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5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5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5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5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5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5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5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5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5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5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5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5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5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5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5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5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5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5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5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5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5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5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5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5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5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5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5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5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5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5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5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5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5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5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5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5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5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5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5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5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5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5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5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5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5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5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5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5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5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5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5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5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5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5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5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5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5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5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5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5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5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5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5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5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5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5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5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5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5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5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5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5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5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5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5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5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5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5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5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5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5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5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5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5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5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5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5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5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5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5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5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5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5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5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5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5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5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5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5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5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5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5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5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5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5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5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5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5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5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5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5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5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5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5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5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5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5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5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5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5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5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5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5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5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5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5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5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5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5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5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5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5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5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5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5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5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5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5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5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5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5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5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5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5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5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5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5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5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5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5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5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5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5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5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5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5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5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5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5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5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5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5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5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5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5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5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5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5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5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5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5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5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5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5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5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5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5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5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5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5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5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5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5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5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5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5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5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5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5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5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5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5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5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5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5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5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5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5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5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5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5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5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5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5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5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5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5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5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5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5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5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5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5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5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5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5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5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5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5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5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5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5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5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5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5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5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5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5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5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5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5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5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5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5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5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5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5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5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5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5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5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5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5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5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5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5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5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5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5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5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5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5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5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5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5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5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5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5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5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5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5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5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5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5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5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5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5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5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5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5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5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5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5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5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5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5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5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5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5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5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5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5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5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5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5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5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5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5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5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5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5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5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5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5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5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5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5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5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5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5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5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5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5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5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5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5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5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5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5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5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5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5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5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5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5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5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5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5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5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5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5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5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5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5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5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5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5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5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5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5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5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5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5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5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5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5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5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5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5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5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5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5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5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5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5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5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5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5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5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5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5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5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5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5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5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5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5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5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5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5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5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5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5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5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5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5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5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5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5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5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5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5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5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5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5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5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5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5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5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5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5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5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5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5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5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5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5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5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5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5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5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5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5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5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5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5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5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5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5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5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5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5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5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5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5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5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5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5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5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5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5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5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5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5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5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5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5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5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5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5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5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5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5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5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5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5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5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5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5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5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5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5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5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5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5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5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5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5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5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5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5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5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5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5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5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5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5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5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5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5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5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5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5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5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5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5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5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5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5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5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5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5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5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5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5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5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5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5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5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5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5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5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5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5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5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5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5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5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5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5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5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5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5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5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5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5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5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5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5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5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5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5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5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5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5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5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5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5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5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5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5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5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5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5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5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5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5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5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5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5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5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5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5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5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5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5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5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5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5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5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5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5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5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5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5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5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5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5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5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5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5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5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5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5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5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5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5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5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5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5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5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5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5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5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5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5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5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5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5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5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5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5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5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5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5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5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5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5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5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5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5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5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5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5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5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5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5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5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5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5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5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5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5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5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5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5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5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5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5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5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5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5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5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5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5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5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5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5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5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5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5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5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5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5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5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5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5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5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5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5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5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5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5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5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5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5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5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5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5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5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5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5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5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5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5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5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5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5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5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5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5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5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5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5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5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5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5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5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5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5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5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5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5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5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5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5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5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5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5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5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5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5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5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5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5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5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5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5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5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5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5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5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5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5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5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5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5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5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5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5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5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5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5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5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5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5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5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5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5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5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5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5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5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5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5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5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5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5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5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5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5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5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5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5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5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5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5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5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5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5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5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5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5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5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5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5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5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5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5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5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5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5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5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5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5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5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5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5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5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5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5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5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5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5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5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5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5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5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5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5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5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5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5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5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5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5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5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5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5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5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5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5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5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5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5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5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5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5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5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5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5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5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5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5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5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5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5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5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5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5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5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5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5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5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5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5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5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5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5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5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5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5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5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5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5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5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5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5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5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5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5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5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5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5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5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5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5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5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5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5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5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5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5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5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5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5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5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5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5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5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5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5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5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5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5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5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5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5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5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5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5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5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5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5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5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5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5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5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5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5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5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5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5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5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5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5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5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5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5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5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5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5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5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5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5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5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5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5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5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5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5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5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5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5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5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5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5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5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5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5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5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5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5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5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5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5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5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5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5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5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5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5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5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5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5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5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5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5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5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5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5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5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5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5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5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5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5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5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5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5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5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5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5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5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5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5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5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5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5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5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5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5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5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5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5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5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5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5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5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5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5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5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5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5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5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5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5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5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5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5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5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5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5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5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5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5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5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5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5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5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5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5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5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5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5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5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5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5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5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5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5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5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5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5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5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5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5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5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5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5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5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5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5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5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5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5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5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5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5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5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5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5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5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5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5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5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5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5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5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5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5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5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5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5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5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5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5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5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5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5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5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5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5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5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5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5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5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5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5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5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5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5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5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5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5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5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5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5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5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5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5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5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5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5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5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5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5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5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5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5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5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5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5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5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5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5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5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5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5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5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5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5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5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5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5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5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5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5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5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5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5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5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5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5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5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5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5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5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5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5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5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5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5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5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5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5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5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5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5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5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5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5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5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5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5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5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5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5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5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5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5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5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5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5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5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5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5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5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5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5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5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5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5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5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5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5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5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5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5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5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5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5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5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5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5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5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5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5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5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5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5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5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5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5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5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5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5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5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5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5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5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5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5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5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5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5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5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5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5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5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5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5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5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5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5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5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5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5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5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5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5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5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5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5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5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5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5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5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5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5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5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5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5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5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5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5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5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5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5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5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5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5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5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5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5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5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5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5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5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5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5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5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5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5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5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5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5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5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5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5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5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5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5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5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5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5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5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5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5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5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5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5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5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5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5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5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5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5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5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5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5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5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5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5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5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5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5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5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5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5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5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5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5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5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5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5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5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5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5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5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5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5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5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5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5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5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5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5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5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5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5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5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5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5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5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5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5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5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5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5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5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5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5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5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5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5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5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5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5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5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5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5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5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5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5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5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5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5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5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5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5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5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5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5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5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5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5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5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5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5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5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5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5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5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5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5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5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5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5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5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5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5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5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5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5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5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5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5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5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5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5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5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5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5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5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5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5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5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5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5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5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5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5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5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5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5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5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5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5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5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5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5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5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5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5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5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5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5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5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5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5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5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5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5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5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5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5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5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5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5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5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5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5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5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5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5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5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5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5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5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5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5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5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5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5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5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5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5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5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5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5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5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5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5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5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5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5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5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5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5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5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5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5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5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5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5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5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5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5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5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5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5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5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5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5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5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5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5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5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5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5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5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5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5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5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5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5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5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5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5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5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5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5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5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5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5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5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5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5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5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5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5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5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5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5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5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5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5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5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5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5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5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5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5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5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5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5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5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5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5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5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5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5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5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5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5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5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5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5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5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5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5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5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5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5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5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5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5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5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5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5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5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5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5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5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5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5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5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5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5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5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5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5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5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5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5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5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5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5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5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5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5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5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5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5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5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5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5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5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5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5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5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5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5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5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5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5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5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5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5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5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5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5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5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5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5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5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5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5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5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5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5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5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5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5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5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5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5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5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5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5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5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5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5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5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5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5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5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5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5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5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5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5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5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5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5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5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5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5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5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5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5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5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5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5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5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5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5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5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5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5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5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5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5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5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5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5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5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5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5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5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5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5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5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5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5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5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5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5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5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5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5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5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5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5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5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5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5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5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5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5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5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5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5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5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5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5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5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5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5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5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5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5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5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5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5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5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5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5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5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5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5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5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5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5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5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5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5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5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5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5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5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5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5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5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5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5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5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5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5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5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5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5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5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5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5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5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5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5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5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5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5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5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5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5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5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5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5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5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5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5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5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5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5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5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5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5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5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5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5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5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5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5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5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5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5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5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5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5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5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5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5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5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5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5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5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5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5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5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5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5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5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5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5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5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5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5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5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5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5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5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5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5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5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5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5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5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5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5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5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5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5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5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5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5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5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5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5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5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5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5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5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5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5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5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5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5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5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5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5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5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5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5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5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5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5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5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5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5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5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5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5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5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5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5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5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5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5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5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5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5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5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5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5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5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5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5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5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5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5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5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5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5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5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5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5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5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5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5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5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5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5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5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5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5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5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5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5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5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5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5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5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5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5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5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5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5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5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5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5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5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5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5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5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5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5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5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5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5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5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5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5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5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5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5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5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5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5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5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5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5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5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5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5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5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5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5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5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5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5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5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5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5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5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5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5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5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5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5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5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5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5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5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5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5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5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5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5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5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5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5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5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5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5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5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5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5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5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5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5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5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5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5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5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5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5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5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5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5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5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5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5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5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5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5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5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5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5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5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5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5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5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5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5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5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5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5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5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5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5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5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5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5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5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5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5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5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5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5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5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5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5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5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5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5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5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5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5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5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5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5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5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5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5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5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5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5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5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5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5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5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5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5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5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5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5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5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5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5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5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5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5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5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5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5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5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5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5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5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5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5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5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5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5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5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5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5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5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5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5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5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5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5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5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5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5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5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5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5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5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5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5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5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5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5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5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5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5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5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5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5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5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5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5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5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5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5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5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5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5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5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5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5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5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5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5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5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5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5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5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5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5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5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5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5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5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5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5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5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5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5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5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5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5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5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5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5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5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5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5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5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5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5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5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5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5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5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5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5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5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5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5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5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5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5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5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5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5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5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5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5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5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5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5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5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5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5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5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5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5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5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5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5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5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5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5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5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5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5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5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5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5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5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5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5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5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5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5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5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5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5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5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5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5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5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5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5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5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5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5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5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5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5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5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5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5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5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5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5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5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5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5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5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5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5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5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5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5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5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5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5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5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5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5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5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5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5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5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5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5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5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5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5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5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5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5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5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5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5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5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5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5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5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5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5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5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5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5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5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5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5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5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5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5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5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5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5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5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5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5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5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5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5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5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5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5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5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5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5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5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5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5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5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5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5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5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5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5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5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5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5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5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5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5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5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5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5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5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5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5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5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5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5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5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5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5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5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5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5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5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5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5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5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5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5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5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5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5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5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5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5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5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5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5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5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5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5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5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5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5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5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5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5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5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5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5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5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5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5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5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5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5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5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5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5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5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5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5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5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5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5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5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5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5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5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5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5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5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5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5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5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5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5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5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5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5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5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5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5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5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5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5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5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5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5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5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5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5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5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5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5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5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5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5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5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5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5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5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5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5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5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5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5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5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5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5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5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5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5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5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5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5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5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5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5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5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5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5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5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5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5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5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5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5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5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5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5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5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5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5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5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5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5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5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5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5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5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5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5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5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5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5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5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5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5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5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5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5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5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5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5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5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5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5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5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5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5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5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5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5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5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5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5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5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5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5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5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5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5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5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5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5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5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5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5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5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5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5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5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5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5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5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5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5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5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5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5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5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5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5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5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5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5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5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5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5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5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5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5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5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5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5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5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5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5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5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5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5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5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5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5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5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5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5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5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5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5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5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5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5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5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5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5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5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5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5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5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5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5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5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5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5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5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5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5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5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5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5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5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5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5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5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5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5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5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5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5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5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5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5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5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5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5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5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5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5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5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5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5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5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5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5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5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5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5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5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5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5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5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5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5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5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5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5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5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5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5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5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5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5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5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5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5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5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5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5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5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5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5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5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5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5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5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5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5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5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5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5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5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5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5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5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5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5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5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5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5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5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5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5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5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5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5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5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5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5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5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5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5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5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5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5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5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5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5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5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5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5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5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5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5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5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5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5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5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5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5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5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5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5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5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5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5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5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5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5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5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5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5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5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5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5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5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5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5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5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5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5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5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5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5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5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5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5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5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5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5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5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5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5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5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5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5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5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5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5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5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5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5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5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5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5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5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5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5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5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5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5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5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5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5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5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5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5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5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5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5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5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5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5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5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5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5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5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5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5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5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5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5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5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5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5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5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5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5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5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5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5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5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5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5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5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5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5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5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5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5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5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5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5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5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5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5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5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5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5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5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5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5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5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5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5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5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5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5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5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5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5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5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5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5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5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5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5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5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5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5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5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5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5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5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5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5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5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5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5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5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5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5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5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5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5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5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5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5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5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5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5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5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5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5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5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5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5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5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5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5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5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5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5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5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5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5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5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5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5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5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5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5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5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5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5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5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5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5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5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5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5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5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5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5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5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5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5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5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5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5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5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5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5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5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5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5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5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5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5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5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5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5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5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5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5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5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5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5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5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5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5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5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5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5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5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5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5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5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5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5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5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5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5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5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5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5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5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5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5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5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5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5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5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5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5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5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5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5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5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5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5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5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5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5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5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5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5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5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5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5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5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5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5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5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5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5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5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5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5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5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5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5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5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5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5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5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5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5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5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5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5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5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5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5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5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5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5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5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5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5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5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5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5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5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5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5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5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5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5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5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5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5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5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5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5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5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5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5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5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5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5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5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5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5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5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5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5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5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5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5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5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5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5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5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5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5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5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5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5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5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5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5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5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5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5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5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5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5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5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5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5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5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5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5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5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5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5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5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5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5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5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5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5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5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5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5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5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5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5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5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5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5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5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5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5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5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5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5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5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5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5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5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5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5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5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5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5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5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5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5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5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5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5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5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5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5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5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5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5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5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5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5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5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5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5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5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5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5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5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5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5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5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5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5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5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5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5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5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5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5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5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5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5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5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5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5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5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5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5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5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5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5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5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5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5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5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5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5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5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5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5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5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5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5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5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5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5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5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5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5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5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5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5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5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5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5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5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5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5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5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5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5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5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5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5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5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5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5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5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5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5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5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5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5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5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5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5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5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5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5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5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5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5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5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5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5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5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5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5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5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5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5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5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5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5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5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5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5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5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5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5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5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5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5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5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5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5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5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5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5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5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5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5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5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5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5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5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5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5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5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5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5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5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5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5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5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5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5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5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5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5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5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5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5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5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5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5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5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5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5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5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5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5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5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5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5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5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5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5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5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5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5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5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5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5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5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5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5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5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5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5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5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5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5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5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5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5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5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5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5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5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5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5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5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5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5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5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5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5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5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5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5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5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5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5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5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5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5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5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5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5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5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5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5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5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5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5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5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5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5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5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5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5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5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5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5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5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5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5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5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5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5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5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5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5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5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5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5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5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5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5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5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5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5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5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5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5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5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5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5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5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5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5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5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5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5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5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5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5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5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5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5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5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5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5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5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5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5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5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5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5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5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5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5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5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5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5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5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5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5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5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5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5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5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5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5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5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5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5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5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5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5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5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5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5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5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5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5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5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5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5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5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5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5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5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5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5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5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5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5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5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5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5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5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5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5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5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5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5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5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5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5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5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5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5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5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5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5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5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5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5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5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5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5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5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5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5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5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5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5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5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5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5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5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5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5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5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5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5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5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5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5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5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5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5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5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5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5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5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5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5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5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5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5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5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5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5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5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5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5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5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5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5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5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5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5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5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5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5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5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5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5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5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5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5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5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5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5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5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5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5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5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5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5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5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5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5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5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5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5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5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5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5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5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5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5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5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5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5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5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5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5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5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5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5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5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5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5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5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5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5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5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5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5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5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5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5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5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5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5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5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5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5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5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5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5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5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5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5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5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5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5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5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5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5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5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5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5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5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5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5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5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5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5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5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5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5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5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5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5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5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5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5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5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5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5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5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5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5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5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5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5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5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5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5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5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5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5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5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5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5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5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5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5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5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5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5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5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5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5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5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5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5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5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5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5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5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5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5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5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5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5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5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5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5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5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5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5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5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5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5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5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5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5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5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5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5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5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5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5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5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5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5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5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5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5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5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5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5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5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5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5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5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5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5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5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5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5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5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5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5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5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5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5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5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5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5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5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5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5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5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5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5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5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5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5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5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5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5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5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5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5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5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5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5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5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5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5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5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5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5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5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5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5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5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5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5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5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5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5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5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5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5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5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5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5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5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5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5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5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5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5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5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5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5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5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5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5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5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5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5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5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5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5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5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5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5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5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5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5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5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5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5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5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5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5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5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5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5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5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5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5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5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5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5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5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5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5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5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5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5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5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5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5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5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5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5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5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5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5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5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5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5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5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5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5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5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5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5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5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5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5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5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5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5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5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5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5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5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5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5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5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5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5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5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5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5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5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5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5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5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5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5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5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5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5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5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5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5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5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5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5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5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5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5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5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5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5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5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5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5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5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5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5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5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5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5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5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5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5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5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5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5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5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5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5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5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5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5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5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5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5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5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5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5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5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5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5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5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5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5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5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5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5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5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5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5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5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5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5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5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5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5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5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5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5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5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5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5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5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5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5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5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5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5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5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5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5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5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5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5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5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5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5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5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5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5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5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5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5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5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5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5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5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5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5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5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5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5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5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5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5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5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5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5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5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5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5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5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5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5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5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5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5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5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5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5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5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5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5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5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5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5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5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5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5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5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5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5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5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5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5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5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5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5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5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5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5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5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5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5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5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5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5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5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5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5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5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5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5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5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5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5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5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5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5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5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5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5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5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5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5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5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5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5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5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5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5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5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5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5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5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5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5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5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5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5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5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5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5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5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5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5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5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5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5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5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5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5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5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5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5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5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5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5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5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5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5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5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5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5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5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5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5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5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5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5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5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5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5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5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5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5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5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5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5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5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5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5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5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5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5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5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5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5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5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5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5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5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5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5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5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5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5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5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5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5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5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5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5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5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5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5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5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5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5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5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5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5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5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5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5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5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5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5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5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5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5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5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5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5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5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5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5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5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5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5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5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5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5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5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5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5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5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5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5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5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5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5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5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5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5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5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5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5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5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5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5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5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5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5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5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5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5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5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5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5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5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5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5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5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5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5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5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5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5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5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5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5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5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5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5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5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5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5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5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5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5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5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5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5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5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5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5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5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5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5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5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5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5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5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5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5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5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5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5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5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5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5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5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5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5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5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5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5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5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5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5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5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5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5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5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5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5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5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5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5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5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5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5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5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5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5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5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5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5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5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5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5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5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5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5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5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5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5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5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5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5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5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5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5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5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5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5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5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5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5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5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5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5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5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5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5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5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5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5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5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5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5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5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5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5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5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5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5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5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5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5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5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5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5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5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5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5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5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5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5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5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5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5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5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5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5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5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5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5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5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5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5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5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5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5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5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5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5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5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5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5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5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5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5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5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5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5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5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5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5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5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5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5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5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5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5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5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5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5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5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5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5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5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5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5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5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5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5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5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5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5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5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5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5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5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5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5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5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5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5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5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5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5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5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5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5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5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5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5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5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5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5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5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5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5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5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5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5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5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5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5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5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5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5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5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5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5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5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5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5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5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5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5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5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5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5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5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5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5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5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5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5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5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5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5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5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5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5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5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5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5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5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5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5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5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5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5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5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5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5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5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5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5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5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5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5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5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5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5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5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5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5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5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5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5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5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5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5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5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5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5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5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5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5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5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5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5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5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5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5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5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5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5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5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5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5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5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5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5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5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5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5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5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5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5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5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5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5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5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5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5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5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5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5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5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5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5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5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5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5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5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5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5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5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5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5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5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5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5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5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5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5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5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5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5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5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5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5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5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5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5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5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5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5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5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5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5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5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5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5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5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5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5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5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5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5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5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5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5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5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5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5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5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5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5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5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5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5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5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5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5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5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5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5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5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5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5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5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5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5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5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5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5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5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5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5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5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5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5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5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5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5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5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5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5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5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5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5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5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5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5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5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5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5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5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5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5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5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5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5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5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5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5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5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5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5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5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5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5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5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5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5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5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5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5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5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5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5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5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5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5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5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5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5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5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5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5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5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5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5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5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5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5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5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5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5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5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5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5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5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5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5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5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5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5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5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5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5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5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5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5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5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5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5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5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5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5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5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5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5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5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5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5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5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5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5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5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5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5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5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5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5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5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5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5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5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5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5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5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5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5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5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5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5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5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5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5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5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5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5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5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5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5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5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5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5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5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5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5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5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5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5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5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5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5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5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5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5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5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5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5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5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5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5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5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5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5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5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5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5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5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5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5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5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5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5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5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5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5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5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5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5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5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5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5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5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5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5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5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5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5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5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5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5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5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5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5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5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5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5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5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5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5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5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5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5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5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5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5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5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5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5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5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5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5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5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5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5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5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5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5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5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5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5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5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5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5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5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5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5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5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5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5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5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5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5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5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5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5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5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5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5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5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5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5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5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5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5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5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5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5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5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5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5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5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5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5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5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5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5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5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5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5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5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5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5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5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5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5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5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5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5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5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5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5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5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5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5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5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5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5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5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5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5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5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5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5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5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5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5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5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5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5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5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5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5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5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5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5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5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5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5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5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5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5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5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5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5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5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5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5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5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5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5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5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5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5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5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5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5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5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5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5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5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5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5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5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5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5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5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5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5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5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5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5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5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5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5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5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5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5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5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5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5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5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5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5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5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5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5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5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5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5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5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5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5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5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5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5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5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5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5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5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5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5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5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5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5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5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5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5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5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5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5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5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5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5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5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5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5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5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5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5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5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5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5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5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5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5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5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5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5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5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5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5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5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5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5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5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5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5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5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5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5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5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5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5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5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5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5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5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5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5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5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5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5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5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5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5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5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5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5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5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5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5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5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5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5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5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5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5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5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5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5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5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5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5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5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5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5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5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5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5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5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5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5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5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5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5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5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5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5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5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5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5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5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5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5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5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5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5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5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5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5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5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5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5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5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5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5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5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5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5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5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5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5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5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5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5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5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5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5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5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5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5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5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5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5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5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5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5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5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5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5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5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5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5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5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5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5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5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5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5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5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5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5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5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5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5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5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5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5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5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5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5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5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5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5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5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5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5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5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5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5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5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5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5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5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5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5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5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5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5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5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5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5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5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5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5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5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5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5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5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5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5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5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5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5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5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5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5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5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5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5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5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5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5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5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5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5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5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5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5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5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5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5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5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5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5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5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5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5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5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5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5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5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5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5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5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5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5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5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5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5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5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5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5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5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5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5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5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5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5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5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5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5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5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5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5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5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5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5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5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5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5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5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5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5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5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5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5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5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5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5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5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5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5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5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5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5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5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5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5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5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5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5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5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5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5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5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5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5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5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5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5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5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5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5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5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5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5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5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5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5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5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5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5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5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5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5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5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5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5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5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5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5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5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5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5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5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5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5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5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5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5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5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5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5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5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5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5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5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5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5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5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5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5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5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5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5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5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5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5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5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5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5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5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5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5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5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5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5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5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5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5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5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5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5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5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5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5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5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5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5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5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5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5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5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5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5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5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5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5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5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5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5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5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5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5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5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5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5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5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5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5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5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5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5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5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5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5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5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5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5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5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5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5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5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5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5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5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5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5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5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5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5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5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5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5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5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5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5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5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5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5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5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5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5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5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5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5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5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5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5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5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5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5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5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5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5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5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5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5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5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5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5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5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5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5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5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5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5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5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5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5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5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5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5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5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5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5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5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5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5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5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5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5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5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5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5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5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5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5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5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5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5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5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5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5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5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5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5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5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5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5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5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5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5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5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5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5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5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5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5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5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5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5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5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5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5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5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5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5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5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5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5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5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5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5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5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5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5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5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5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5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5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5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5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5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5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5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5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5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5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5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5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5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5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5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5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5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5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5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5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5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5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5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5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5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5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5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5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5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5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5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5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5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5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5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5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5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5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5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5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5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5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5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5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5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5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5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5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5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5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5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5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5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5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5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5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5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5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5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5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5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5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5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5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5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5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5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5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5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5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5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5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5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5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5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5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5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5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5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5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5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5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5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5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5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5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5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5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5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5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5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5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5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5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5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5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5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5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5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5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5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5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5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5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5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5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5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5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5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5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5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5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5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5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5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5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5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5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5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5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5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5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5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5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5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5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5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5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5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5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5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5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5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5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5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5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5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5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5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5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5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5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5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5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5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5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5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5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5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5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5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5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5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5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5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5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5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5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5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5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5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5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5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5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5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5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5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5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5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5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5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5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5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5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5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5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5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5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5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5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5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5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5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5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5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5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5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5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5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5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5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5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5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5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5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5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5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5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5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5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5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5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5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5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5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5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5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5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5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5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5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5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5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5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5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5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5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5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5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5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5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5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5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5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5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5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5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5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5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5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5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5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5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5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5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5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5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5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5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5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5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5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5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5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5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5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5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5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5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5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5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5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5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5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5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5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5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5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5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5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5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5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5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5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5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5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5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5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5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5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5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5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5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5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5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5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5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5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5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5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5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5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5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5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5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5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5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5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5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5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5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5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5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5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5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5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5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5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5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5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5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5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5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5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5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5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5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5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5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5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5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5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5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5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5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5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5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5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5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5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5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5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5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5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5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5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5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5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5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5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5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5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5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5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5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5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5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5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5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5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5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5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5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5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5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5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5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5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5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5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5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5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5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5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5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5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5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5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5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5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5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5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5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5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5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5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5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5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5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5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5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5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5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5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5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5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5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5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5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5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5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5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5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5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5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5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5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5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5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5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5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5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5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5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5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5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5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5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5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5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5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5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5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5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5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5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5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5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5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5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5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5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5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5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5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5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5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5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5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5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5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5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5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5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5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5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5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5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5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5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5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5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5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5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5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5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5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5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5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5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5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5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5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5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5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5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5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5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5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5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5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5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5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5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5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5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5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5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5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5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5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5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5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5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5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5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5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5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5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5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5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5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5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5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5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5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5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5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5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5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5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5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5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5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5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5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5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5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5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5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5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5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5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5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5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5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5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5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5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5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5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5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5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5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5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5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5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5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5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5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5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5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5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5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5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5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5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5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5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5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5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5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5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5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5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5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5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5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5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5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5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5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5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5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5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5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5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5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5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5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5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5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5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5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5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5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5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5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5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5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5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5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5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5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5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5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5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5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5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5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5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5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5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5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5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5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5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5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5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5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5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5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5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5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5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5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5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5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5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5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5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5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5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5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5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5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5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5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5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5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5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5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5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5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5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5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5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5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5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5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5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5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5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5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5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5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5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5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5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5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5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5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5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5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5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5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5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5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5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5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5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5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5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5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5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5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5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5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5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5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5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5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5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5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5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5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5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5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5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5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5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5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5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5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5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5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5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5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5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5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5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5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5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5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5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5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5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5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5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5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5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5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5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5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5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5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5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5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5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5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5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5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5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5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5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5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5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5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5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5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5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5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5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5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5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5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5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5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5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5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5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5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5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5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5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5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5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5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5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5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5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5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5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5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5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5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5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5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5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5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5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5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5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5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5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5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5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5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5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5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5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5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5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5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5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5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5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5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5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5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5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5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5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5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5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5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5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5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5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5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5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5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5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5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5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5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5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5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5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5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5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5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5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5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5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5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5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5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5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5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5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5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5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5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5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5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5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5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5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5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5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5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5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5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5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5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5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5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5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5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5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5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5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5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5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5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5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5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5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5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5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5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5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5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5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5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5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5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5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5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5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5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5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5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5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5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5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5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5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5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5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5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5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5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5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5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5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5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5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5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5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5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5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5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5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5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5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5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5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5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5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5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5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5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5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5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5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5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5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5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5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5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5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5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5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5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5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5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5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5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5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5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5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5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5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5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5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5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5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5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5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5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5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5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5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5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5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5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5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5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5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5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5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5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5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5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5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5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5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5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5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5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5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5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5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5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5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5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5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5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5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5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5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5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5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5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5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5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5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5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5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5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5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5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5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5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5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5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5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5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5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5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5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5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5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5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5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5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5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5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5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5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5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5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5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5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5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5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5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5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5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5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5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5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5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5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5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5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5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5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5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5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5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5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5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5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5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5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5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5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5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5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5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5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5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5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5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5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5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5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5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5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5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5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5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5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5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5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5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5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5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5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5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5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5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5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5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5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5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5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5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5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5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5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5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5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5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5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5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5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5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5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5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5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5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5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5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5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5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5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5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5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5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5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5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5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5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5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5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5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5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5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5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5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5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5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5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5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5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5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5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5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5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5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5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5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5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5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5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5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5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5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5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5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5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5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5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5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5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5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5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5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5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5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5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5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5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5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5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5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5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5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5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5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5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5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5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5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5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5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5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5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5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5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5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5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5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5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5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5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5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5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5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5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5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5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5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5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5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5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5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5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5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5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5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5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5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5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5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5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5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5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5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5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5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5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5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5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5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5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5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5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5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5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5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5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5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5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5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5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5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5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5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5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5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5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5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5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5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5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5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5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5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5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5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5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5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5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5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5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5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5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5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5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5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5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5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5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5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5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5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5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5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5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5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5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5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5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5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5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5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5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5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5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5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5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5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5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5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5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5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5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5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5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5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5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5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5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5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5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5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5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5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5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5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5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5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5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5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5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5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5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5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5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5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5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5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5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5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5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5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5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5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5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5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5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5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5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5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5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5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5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5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5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5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5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5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5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5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5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5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5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5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5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5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5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5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5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5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5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5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5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5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5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5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5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5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5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5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5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5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5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5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5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5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5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5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5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5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5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5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5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5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5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5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5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5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5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5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5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5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5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5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5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5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5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5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5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5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5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5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5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5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5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5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5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5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5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5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5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5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5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5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5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5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5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5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5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5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5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5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5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5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5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5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5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5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5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5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5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5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5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5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5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5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5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5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5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5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5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5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5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5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5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5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5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5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5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5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5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5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5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5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5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5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5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5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5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5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5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5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5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5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5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5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5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5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5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5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5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5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5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5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5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5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5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5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5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5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5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5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5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5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5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5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5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5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5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5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5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5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5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5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5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5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5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5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5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5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5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5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5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5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5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5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5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5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5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5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5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5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5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5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5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5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5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5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5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5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5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5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5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5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5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5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5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5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5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5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5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5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5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5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5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5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5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5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5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5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5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5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5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5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5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5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5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5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5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5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5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5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5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5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5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5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5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5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5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5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5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5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5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5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5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5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5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5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5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5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5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5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5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5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5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5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5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5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5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5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5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5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5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5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5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5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5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5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5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5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5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5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5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5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5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5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5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5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5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5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5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5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5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5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5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5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5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5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5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5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5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5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5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5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5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5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5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5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5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5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5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5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5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5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5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5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5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5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5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5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5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5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5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5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5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5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5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5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5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5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5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5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5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5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5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5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5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5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5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5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5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5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5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5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5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5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5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5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5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5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5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5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5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5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5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5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5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5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5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5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5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5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5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5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5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5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5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5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5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5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5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5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5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5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5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5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5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5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5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5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5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5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5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5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5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5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5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5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5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5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5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5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5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5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5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5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5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5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5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5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5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5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5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5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5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5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5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5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5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5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5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5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5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5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5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5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5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5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5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5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5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5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5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5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5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5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5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5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5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5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5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5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5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5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5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5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5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5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5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5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5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5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5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5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5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5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5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5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5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5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5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5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5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5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5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5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5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5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5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5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5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5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5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5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5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5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5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5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5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5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5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5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5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5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5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5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5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5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5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5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5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5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5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5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5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5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5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5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5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5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5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5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5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5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5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5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5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5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5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5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5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5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5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5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5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5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5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5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5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5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5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5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5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5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5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5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5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5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5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5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5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5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5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5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5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5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5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5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5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5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5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5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5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5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5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5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5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5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5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5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5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5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5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5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5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5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5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5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5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5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5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5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5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5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5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5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5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5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5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5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5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5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5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5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5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5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5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5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5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5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5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5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5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5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5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5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5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5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5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5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5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5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5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5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5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5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5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5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5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5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5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5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5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5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5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5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5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5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5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5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5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5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5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5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5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5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5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5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5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5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5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5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5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5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5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5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5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5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5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5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5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5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5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5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5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5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5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5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5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5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5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5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5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5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5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5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5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5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5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5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5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5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5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5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5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5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5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5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5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5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5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5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5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5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5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5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5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5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5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5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5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5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5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5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5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5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5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5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5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5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5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5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5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5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5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5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5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5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5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5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5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5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5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5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5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5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5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5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5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5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5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5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5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5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5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5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5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5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5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5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5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5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5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5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5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5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5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5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5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5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5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5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5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5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5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5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5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5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5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5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5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5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5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5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5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5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5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5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5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5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5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5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5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5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5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5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5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5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5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5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5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5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5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5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5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5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5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5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5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5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5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5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5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5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5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5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5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5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5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5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5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5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5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5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5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5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5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5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5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5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5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5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5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5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5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5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5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5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5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5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5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5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5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5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5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5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5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5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5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5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5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5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5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5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5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5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5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5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5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5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5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5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5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5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5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5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5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5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5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5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5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5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5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5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5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5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5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5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5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5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5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5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5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5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5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5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5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5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5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5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5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5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5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5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5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5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5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5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5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5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5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5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5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5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5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5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5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5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5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5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5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5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5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5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5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5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5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5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5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5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5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5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5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5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5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5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5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5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5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5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5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5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5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5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5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5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5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5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5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5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5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5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5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5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5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5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5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5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5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5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5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5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5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5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5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5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5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5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5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5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5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5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5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5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5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5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5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5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5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5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5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5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5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5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5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5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5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5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5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5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5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5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5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5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5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5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5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5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5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5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5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5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5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5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5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5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5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5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5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5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5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5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5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5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5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5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5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5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5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5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5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5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5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5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5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5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5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5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5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5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5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5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5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5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5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5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5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5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5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5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5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5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5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5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5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5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5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5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5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5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5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5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5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5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5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5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5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5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5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5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5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5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5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5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5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5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5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5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5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5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5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5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5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5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5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5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5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5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5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5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5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5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5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5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5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5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5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5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5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5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5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5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5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5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5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5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5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5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5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5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5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5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5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5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5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5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5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5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5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5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5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5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5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5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5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5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5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5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5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5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5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5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5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5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5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5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5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5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5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5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5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5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5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5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5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5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5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5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5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5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5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5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5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5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5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5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5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5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5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5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5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5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5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5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5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5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5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5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5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5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5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5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5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5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5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5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5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5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5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5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5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5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5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5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5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5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5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5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5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5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5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5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5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5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5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5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5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5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5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5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5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5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5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5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5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5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5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5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5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5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5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5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5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5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5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5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5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5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5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5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5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5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5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5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5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5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5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5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5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5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5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5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5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5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5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5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5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5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5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5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5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5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5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5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5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5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5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5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5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5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5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5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5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5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5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5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5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5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5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5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5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5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5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5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5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5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5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5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5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5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5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5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5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5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5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5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5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5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5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5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5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5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5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5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5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5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5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5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5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5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5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5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5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5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5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5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5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5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5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5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5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5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5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5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5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5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5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5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5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5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5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5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5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5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5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5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5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5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5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5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5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5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5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5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5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5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5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5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5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5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5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5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5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5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5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5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5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5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5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5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5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5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5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5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5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5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5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5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5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5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5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5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5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5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5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5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5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5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5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5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5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5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5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5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5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5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5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5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5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5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5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5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5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5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5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5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5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5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5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5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5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5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5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5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5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5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5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5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5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5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5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5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5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5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5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5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5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5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5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5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5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5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5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5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5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5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5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5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5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5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5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5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5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5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5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5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5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5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5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5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5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5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5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5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5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5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5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5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5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5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5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5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5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5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5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5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5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5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5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5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5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5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5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5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5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5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5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5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5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5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5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5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5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5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5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5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5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5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5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5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5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5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5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5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5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5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5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5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5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5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5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5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5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5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5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5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5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5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5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5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5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5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5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5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5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5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5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5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5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5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5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5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5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5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5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5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5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5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5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5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5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5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5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5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5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5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5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5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5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5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5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5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5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5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5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5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5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5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5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5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5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5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5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5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5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5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5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5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5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5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5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5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5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5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5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5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5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5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5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5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5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5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5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5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5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5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5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5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5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5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5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5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5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5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5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5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5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5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5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5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5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5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5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5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5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5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5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5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5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5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5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5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5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5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5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5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5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5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5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5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5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5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5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5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5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5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5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5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5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5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5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5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5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5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5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5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5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5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5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5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5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5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5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5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5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5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5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5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5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5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5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5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5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5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5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5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5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5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5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5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5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5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5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5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5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5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5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5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5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5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5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5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5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5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5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5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5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5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5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5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5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5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5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5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5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5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5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5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5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5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5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5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5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5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5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5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5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5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5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5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5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5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5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5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5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5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5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5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5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5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5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5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5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5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5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5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5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5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5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5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5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5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5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5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5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5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5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5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5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5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5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5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5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5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5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5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5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5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5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5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5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5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5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5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5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5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5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5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5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5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5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5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5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5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5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5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5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5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5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5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5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5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5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5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5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5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5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5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5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5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5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5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5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5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5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5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5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5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5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5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5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5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5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5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5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5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5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5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5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5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5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5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5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5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5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5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5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5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5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5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5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5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5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5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5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5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5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5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5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5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5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5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5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5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5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5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5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5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5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5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5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5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5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5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5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5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5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5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5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5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5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5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5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5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5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5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5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5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5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5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5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5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5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5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5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5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5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5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5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5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5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5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5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5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5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5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5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5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5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5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5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5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5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5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5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5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5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5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5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5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5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5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5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5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5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5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5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5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5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5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5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5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5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5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5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5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5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5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5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5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5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5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5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5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5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5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5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5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5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5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5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5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5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5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5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5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5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5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5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5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5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5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5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5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5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5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5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5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5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5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5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5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5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5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5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5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5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5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5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5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5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5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5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5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5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5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5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5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5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5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5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5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5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5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5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5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5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5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5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5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5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5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5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5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5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5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5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5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5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5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5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5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5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5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5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5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5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5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5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5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5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5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5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5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5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5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5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5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5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5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5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5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5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5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5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5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5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5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5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5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5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5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5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5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5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5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5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5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5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5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5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5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5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5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5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5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5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5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5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5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5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5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5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5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5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5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5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5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5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5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5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5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5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5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5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5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5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5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5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5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5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5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5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5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5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5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5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5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5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5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5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5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5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5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5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5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5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5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5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5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5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5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5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5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5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5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5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5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5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5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5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5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5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5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5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5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5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5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5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5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5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5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5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5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5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5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5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5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5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5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5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5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5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5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5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5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5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5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5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5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5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5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5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5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5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5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5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5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5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5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5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5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5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5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5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5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5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5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5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5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5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5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5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5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5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5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5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5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5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5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5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5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5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5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5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5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5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5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5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5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5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5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5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5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5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5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5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5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5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5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5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5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5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5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5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5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5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5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5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5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5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5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5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5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5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5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5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5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5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5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5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5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5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5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5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5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5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5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5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5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5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5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5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5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5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5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5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5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5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5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5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5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5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5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5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5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5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5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5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5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5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5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5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5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5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5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5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5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5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5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5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5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5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5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5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5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5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5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5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5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5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5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5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5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5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5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5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5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5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5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5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5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5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5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5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5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5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5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5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5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5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5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5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5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5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5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5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5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5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5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5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5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5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5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5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5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5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5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5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5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5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5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5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5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5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5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5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5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5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5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5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5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5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5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5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5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5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5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5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5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5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5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5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5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5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5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5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5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5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5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5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5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5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5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5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5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5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5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5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5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5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5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5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5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5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5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5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5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5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5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5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5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5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5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5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5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5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5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5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5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5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5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5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5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5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5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5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5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5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5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5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5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5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5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5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5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5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5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5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5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5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5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5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5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5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5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5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5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5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5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5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5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5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5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5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5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5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5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5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5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5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5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5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5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5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5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5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5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5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5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5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5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5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5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5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5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5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5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5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5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5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5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5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5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5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5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5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5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5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5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5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5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5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5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5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5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5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5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5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5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5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5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5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5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5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5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5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5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5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5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5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5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5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5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5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5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5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5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5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5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5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5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5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5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5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5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5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5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5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5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5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5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5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5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5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5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5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5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5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5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5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5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5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5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5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5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5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5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5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5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5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5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5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5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5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5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5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5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5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5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5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5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5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5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5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5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5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5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5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5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5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5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5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5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5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5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5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5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5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5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5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5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5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5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5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5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5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5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5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5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5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5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5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5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5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5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5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5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5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5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5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5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5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5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5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5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5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5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5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5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5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5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5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5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5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5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5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5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5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5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5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5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5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5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5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5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5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5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5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5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5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5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5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5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5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5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5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5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5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5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5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5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5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5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5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5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5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5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5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5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5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5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5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5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5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5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5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5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5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5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5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5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5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5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5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5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5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5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5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5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5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5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5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5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5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5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5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5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5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5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5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5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5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5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5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5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5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5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5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5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5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5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5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5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5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5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5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5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5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5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5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5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5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5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5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5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5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5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5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5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5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5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5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5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5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5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5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5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5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5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5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5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5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5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5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5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5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5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5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5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5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5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5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5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5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5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5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5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5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5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5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5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5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5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5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5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5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5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5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5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5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5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5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5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5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5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5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5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5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5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5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5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5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5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5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5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5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5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5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5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5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5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5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5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5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5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5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5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5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5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5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5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5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5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5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5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5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5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5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5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5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5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5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5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5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5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5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5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5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5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5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5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5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5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5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5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5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5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5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5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5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5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5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5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5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5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5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5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5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5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5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5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5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5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5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5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5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5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5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5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5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5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5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5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5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5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5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5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5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5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5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5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5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5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5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5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5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5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5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5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5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5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5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5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5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5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5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5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5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5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5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5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5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5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5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5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5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5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5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5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5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5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5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5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5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5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5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5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5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5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5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5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5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5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5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5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5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5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5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5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5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5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5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5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5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5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5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5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5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5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5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5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5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5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5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5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5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5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5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5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5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5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5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5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5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5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5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5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5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5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5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5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5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5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5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5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5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5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5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5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5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5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5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5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5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5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5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5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5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5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5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5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5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5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5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5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5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5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5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5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5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5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5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5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5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5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5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5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5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5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5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5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5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5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5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5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5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5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5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5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5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5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5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5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5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5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5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5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5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5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5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5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5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5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5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5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5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5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5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5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5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5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5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5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5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5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5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5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5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5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5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5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5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5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5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5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5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5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5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5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5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5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5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5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5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5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5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5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5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5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5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5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5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5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5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5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5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5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5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5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5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5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5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5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5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5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5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5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5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5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5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5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5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5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5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5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5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5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5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5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5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5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5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5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5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5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5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5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5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5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5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5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5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5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5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5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5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5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5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5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5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5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5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5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5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5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5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5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5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5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5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5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5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5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5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5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5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5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5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5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5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5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5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5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5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5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5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5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5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5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5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5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5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5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5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5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5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5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5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5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5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5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5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5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5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5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5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5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5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5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5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5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5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5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5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5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5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5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5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5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5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5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5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5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5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5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5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5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5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5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5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5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5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5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5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5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5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5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5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5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5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5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5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5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5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5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5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5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5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5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5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5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5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5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5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5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5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5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5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5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5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5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5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5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5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5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5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5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5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5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5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5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5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5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5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5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5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5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5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5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5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5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5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5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5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5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5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5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5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5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5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5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5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5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5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5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5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5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5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5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5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5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5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5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5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5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5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5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5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5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5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5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5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5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5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5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5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5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5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5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5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5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5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5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5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5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5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5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5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5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5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5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5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5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5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5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5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5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5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5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5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5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5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5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5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5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5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5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5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5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5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5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5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5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5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5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5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5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5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5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5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5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5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5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5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5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5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5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5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5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5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5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5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5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5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5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5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5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5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5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5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5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5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5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5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5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5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5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5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5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5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5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5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5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5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5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5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5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5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5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5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5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5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5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5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5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5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5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5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5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5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5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5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5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5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5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5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5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5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5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5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5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5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5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5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5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5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5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5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5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5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5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5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5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5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5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5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5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5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5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5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5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5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5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5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5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5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5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5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5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5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5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5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5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5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5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5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5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5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5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5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5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5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5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5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5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5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5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5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5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5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5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5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5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5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5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5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5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5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5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5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5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5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5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5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5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5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5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5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5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5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5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5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5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5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5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5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5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5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5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5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5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5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5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5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5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5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5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5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5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5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5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5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5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5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5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5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5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5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5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5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5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5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5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5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5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5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5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5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5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5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5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5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5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5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5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5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5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5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5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5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5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5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5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5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5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5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5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5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5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5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5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5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5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5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5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5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5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5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5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5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5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5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5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5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5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5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5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5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5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5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5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5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5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5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5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5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5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5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5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5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5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5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5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5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5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5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5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5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5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5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5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5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5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5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5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5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5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5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5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5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5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5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5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5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5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5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5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5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5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5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5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5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5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5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5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5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5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5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5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5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5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5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5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5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5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5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5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5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5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5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5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5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5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5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5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5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5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5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5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5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5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5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5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5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5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5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5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5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5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5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5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5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5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5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5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5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5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5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5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5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5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5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5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5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5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5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5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5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5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5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5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5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5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5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5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5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5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5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5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5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5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5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5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5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5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5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5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5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5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5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5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5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5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5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5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5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5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5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5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5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5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5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5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5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5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5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5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5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5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5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5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5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5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5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5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5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5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5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5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5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5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5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5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5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5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5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5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5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5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5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5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5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5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5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5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5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5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5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5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5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5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5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5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5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5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5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5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5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5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5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5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5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5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5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5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5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5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5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5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5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5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5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5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5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5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5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5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5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5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5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5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5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5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5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5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5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5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5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5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5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5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5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5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5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5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5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5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5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5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5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5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5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5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5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5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5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5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5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5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5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5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5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5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5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5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5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5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5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5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5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5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5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5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5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5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5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5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5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5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5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5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5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5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5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5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5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5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5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5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5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5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5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5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5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5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5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5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5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5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5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5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5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5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5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5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5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5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5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5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5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5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5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5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5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5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5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5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5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5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5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5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5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5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5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5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5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5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5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5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5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5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5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5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5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5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5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5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5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5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5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5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5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5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5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5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5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5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5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5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5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5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5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5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5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5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5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5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5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5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5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5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5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5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5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5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5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5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5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5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5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5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5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5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5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5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5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5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5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5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5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5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5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5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5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5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5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5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5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5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5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5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5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5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5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5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5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5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5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5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5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5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5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5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5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5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5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5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5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5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5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5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5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5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5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5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5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5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5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5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5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5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5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5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5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5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5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5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5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5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5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5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5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5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5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5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5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5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5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5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5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5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5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5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5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5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5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5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5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5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5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5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5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5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5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5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5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5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5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5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5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5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5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5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5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5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5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5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5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5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5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5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5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5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5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5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5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5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5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5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5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5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5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5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5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5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5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5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5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5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5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5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5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5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5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5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5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5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5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5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5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5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5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5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5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5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5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5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5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5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5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5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5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5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5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5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5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5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5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5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5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5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5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5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5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5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5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5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5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5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5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5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5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5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5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5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5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5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5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5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5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5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5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5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5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5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5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5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5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5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5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5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5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5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5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5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5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5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5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5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5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5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5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5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5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5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5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5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5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5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5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5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5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5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5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5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5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5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5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5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5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5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5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5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5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5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5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5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5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5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5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5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5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5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5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5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5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5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5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5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5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5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5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5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5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5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5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5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5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5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5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5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5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5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5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5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5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5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5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5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5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5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5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5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5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5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5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5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5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5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5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5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5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5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5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5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5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5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5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5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5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5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5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5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5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5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5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5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5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5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5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5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5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5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5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5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5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5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5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5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5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5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5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5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5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5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5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5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5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5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5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5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5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5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5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5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5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5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5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5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5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5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5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5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5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5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5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5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5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5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5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5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5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5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5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5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5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5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5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5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5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5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5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5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5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5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5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5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5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5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5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5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5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5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5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5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5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5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5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5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5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5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5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5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5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5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5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5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5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5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5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5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5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5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5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5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5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5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5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5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5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5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5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5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5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5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5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5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5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5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5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5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5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5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5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5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5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5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5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5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5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5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5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5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5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5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5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5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5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5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5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5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5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5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5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5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5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5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5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5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5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5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5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5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5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5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5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5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5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5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5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5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5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5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5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5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5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5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5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5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5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5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5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5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5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5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5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5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5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5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5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5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5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5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5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5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5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5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5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5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5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5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5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5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5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5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5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5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5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5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5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5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5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5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5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5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5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5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5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5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5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5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5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5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5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5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5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5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5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5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5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5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5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5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5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5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5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5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5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5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5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5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5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5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5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5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5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5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5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5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5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5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5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5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5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5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5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5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5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5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5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5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5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5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5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5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5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5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5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5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5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5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5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5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5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5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5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5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5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5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5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5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5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5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5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5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5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5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5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5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5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5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5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5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5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5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5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5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5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5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5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5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5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5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5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5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5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5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5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5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5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5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5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5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5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5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5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5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5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5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5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5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5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5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5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5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5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5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5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5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5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5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5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5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5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5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5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5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5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5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5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5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5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5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5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5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5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5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5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5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5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5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5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5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5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5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5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5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5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5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5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5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5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5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5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5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5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5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5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5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5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5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5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5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5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5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5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5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5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5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5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5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5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5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5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5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5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5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5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5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5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5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5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5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5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5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5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5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5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5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5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5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5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5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5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5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5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5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5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5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5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5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5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5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5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5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5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5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5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5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5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5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5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5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5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5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5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5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5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5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5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5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5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5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5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5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5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5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5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5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5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5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5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5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5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5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5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5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5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5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5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5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5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5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5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5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5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5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5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5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5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5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5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5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5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5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5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5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5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5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5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5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5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5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5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5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5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5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5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5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5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5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5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5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5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5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5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5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5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5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5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5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5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5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5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5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5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5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5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5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5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5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5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5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5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5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5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5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5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5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5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5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5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5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5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5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5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5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5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5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5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5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5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5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5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5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5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5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5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5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5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5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5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5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5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5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5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5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5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5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5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5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5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5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5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5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5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5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5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5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5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5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5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5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5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5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5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5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5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5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5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5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5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5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5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5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5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5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5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5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5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5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5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5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5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5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5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5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5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5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5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5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5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5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5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5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5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5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5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5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5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5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5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5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5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5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5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5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5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5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5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5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5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5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5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5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5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5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5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5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5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5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5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5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5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5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5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5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5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5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5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5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5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5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5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5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5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5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5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5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5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5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5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5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5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5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5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5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5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5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5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5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5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5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5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5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5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5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5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5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5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5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5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5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5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5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5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5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5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5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5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5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5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5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5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5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5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5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5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5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5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5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5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5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5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5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5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5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5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5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5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5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5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5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5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5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5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5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5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5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5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5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5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5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5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5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5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5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5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5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5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5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5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5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5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5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5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5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5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5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5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5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5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5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5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5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5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5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5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5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5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5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5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5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5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5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5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5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5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5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5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5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5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5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5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5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5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5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5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5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5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5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5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5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5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5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5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5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5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5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5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5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5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5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5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5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5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5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5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5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5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5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5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5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5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5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5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5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5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5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5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5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5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5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5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5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5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5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5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5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5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5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5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5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5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5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5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5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5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5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5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5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5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5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5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5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5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5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5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5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5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5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5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5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5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5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5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5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5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5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5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5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5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5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5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5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5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5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5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5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5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5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5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5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5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5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5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5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5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5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5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5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5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5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5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5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5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5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5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5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5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5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5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5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5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5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5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5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5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5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5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5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5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5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5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5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5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5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5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5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5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5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5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5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5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5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5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5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5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5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5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5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5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5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5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5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5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5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5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5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5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5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5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5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5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5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5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5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5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5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5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5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5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5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5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5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5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5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5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5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5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5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5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5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5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5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5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5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5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5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5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5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5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5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5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5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5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5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5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5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5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5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5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5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5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5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5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5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5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5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5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5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5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5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5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5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5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5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5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5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5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5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5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5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5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5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5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5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5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5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5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5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5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5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5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5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5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5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5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5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5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5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5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5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5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5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5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5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5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5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5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5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5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5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5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5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5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5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5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5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5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5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5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5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5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5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5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5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5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5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5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5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5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5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5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5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5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5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5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5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5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5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5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5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5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5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5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5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5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5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5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5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5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5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5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5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5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5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5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5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5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5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5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5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5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5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5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5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5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5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5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5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5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5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5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5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5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5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5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5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5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5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5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5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5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5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5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5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5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5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5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5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5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5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5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5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5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5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5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5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5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5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5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5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5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5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5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5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5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5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5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5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5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5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5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5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5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5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5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5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5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5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5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5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5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5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5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5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5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5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5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5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5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5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5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5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5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5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5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5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5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5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5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5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5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5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5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5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5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5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5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5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5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5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5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5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5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5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5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5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5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5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5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5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5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5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5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5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5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5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5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5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5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5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5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5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5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5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5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5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5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5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5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5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5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5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5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5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5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5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5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5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5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5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5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5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5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5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5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5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5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5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5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5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5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5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5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5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5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5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5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5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5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5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5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5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5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5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5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5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5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5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5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5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5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5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5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5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5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5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5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5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5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5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5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5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5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5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5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5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5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5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5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5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5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5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5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5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5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5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5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5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5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5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5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5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5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5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5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5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5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5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5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5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5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5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5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5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5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5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5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5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5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5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5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5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5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5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5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5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5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5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5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5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5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5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5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5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5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5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5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5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5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5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5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5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5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5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5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5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5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5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5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5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5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5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5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5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5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5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5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5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5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5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5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5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5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5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5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5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5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5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5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5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5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5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5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5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5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5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5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5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5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5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5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5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5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5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5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5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5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5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5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5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5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5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5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5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5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5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5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5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5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5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5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5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5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5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5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5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5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5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5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5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5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5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5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5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5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5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5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5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5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5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5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5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5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5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5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5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5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5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5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5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5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5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5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5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5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5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5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5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5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5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5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5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5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5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5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5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5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5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5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5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5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5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5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5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5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5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5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5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5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5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5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5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5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5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5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5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5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5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5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5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5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5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5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5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5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5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5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5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5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5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5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5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5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5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5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5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5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5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5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5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5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5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5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5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5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5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5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5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5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5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5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5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5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5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5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5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5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5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5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5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5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5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5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5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5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5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5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5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5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5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5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5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5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5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5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5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5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5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5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5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5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5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5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5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5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5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5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5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5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5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5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5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5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5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5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5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5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5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5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5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5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5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5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5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5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5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5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5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5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5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5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5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5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5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5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5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5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5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5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5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5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5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5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5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5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5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5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5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5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5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5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5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5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5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5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5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5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5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5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5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5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5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5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5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5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5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5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5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5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5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5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5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5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5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5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5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5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5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5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5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5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5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5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5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5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5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5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5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5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5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5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5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5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5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5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5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5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5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5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5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5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5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5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5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5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5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5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5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5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5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5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5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5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5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5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5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5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5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5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5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5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5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5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5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5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5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5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5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5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5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5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5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5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5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5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5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5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5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5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5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5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5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5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5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5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5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5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5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5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5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5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5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5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5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5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5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5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5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5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5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5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5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5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5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5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5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5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5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5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5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5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5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5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5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5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5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5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5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5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5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5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5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5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5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5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5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5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5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5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5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5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5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5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5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5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5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5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5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5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5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5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5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5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5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5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5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5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5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5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5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5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5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5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5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5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5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5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5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5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5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5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5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5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5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5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5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5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5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5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5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5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5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5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5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5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5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5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5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5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5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5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5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5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5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5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5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5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5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5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5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5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5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5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5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5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5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5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5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5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5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5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5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5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5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5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5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5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5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5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5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5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5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5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5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5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5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5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5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5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5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5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5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5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5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5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5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5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5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5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5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5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5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5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5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5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5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5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5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5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5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5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5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5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5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5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5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5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5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5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5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5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5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5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5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5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5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5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5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5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5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5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5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5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5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5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5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5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5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5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5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5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5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5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5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5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5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5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5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5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5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5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5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5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5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5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5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5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5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5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5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5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5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5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5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5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5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5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5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5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5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5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5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5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5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5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5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5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5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5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5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5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5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5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5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5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5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5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5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5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5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5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5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5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5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5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5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5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5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5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5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5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5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5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5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5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5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5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5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5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5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5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5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5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5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5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5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5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5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5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5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5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5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5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5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5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5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5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5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5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5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5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5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5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5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5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5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5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5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5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5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5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5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5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5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5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5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5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5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5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5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5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5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5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5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5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5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5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5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5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5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5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5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5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5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5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5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5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5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5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5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5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5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5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5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5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5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5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5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5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5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5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5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5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5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5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5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5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5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5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5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5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5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5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5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5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5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5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5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5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5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5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5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5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5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5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5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5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5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5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5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5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5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5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5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5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5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5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5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5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5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5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5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5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5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5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5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5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5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5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5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5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5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5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5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5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5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5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5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5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5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5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5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5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5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5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5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5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5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5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5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5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5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5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5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5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5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5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5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5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5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5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5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5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5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5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5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5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5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5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5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5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5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5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5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5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5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5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5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5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5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5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5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5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5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5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5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5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5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5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5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5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5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5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5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5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5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5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5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5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5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5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5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5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5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5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5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5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5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5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5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5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5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5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5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5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5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5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5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5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5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5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5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5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5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5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5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5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5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5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5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5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5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5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5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5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5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5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5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5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5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5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5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5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5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5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5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5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5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5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5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5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5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5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5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5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5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5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5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5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5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5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5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5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5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5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5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5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5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5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5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5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5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5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5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5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5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5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5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5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5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5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5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5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5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5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5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5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5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5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5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5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5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5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5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5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5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5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5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5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5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5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5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5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5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5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5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5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5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5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5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5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5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5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5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5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5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5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5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5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5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5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5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5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5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5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5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5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5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5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5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5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5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5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5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5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5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5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5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5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5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5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5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5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5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5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5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5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5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5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5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5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5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5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5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5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5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5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5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5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5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5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5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5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5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5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5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5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5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5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5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5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5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5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5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5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5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5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5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5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5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5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5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5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5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5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5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5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5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5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5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5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5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5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5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5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5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5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5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5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5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5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5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5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5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5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5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5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5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5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5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5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5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5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5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5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5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5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5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5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5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5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5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5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5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5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5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5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5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5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5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5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5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5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5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5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5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5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5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5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5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5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5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5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5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5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5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5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5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5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5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5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5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5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5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5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5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5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5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5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5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5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5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5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5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5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5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5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5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5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5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5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5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5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5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5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5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5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5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5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5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5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5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5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5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5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5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5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5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5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5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5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5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5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5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5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5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5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5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5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5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5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5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5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5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5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5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5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5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5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5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5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5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5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5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5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5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5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5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5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5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5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5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5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5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5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5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5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5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5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5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5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5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5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5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5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5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5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5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5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5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5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5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5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5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5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5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5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5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5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5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5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5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5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5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5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5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5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5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5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5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5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5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5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5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5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5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5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5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5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5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5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5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5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5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5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5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5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5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5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5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5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5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5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5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5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5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5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5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5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5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5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5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5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5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5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5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5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5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5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5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5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5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5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5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5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5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5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5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5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5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5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5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5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5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5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5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5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5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5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5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5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5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5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5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5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5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5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5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5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5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5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5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5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5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5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5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5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5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5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5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5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5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5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5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5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5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5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5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5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5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5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5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5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5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5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5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5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5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5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5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5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5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5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5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5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5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5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5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5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5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5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5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5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5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5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5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5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5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5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5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5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5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5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5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5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5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5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5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5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5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5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5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5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5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5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5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5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5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5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5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5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5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5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5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5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5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5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5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5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5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5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5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5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5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5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5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5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5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5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5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5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5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5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5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5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5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5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5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5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5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5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5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5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5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5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5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5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5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5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5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5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5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5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5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5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5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5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5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5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5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5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5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5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5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5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5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5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5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5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5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5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5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5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5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5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5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5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5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5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5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5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5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5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5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5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5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5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5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5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5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5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5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5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5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5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5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5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5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5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5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5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5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5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5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5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5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5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5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5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5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5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5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5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5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5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5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5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5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5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5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5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5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5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5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5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5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5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5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5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5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5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5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5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5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5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5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5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5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5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5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5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5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5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5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5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5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5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5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5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5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5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5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5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5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5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5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5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5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5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5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5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5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5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5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5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5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5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5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5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5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5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5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5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5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5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5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5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5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5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5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5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5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5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5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5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5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5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5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5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5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5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5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5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5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5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5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5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5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5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5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5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5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5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5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5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5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5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5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5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5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5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5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5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5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5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5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5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5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5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5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5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5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5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5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5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5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5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5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5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5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5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5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5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5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5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5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5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5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5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5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5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5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5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5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5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5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5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5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5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5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5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5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5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5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5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5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5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5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5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5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5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5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5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5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5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5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5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5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5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5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5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5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5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5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5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5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5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5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5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5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5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5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5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5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5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5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5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5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5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5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5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5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5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5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5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5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5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5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5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5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5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5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5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5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5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5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5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5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5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5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5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5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5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5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5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5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5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5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5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5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5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5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5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5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5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5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5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5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5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5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5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5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5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5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5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5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5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5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5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5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5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5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5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5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5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5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5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5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5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5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5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5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5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5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5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5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5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5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5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5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5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5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5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5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5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5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5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5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5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5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5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5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5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5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5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5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5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5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5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5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5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5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5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5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5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5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5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5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5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5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5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5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5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5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5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5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5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5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5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5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5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5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5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5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5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5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5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5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5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5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5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5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5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5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5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5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5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5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5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5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5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5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5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5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5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5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5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5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5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5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5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5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5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5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5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5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5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5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5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5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5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5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5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5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5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5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5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5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5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5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5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5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5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5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5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5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5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5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5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5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5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5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5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5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5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5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5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5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5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5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5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5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5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5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5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5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5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5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5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5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5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5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5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5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5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5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5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5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5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5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5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5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5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5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5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5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5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5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5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5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5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5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5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5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5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5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5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5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5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5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5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5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5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5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5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5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5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5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5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5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5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5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5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5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5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5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5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5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5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5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5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5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5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5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5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5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5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5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5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5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5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5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5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5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5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5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5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5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5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5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5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5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5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5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5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5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5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5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5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5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5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5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5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5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5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5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5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5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5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5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5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5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5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5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5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5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5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5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5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5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5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5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5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5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5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5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5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5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5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5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5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5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5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5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5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5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5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5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5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5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5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5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5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5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5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5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5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5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5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5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5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5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5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5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5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5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5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5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5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5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5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5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5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5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5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5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5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5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5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5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5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5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5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5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5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5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5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5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5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5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5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5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5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5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5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5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5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5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5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5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5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5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5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5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5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5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5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5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5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5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5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5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5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5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5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5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5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5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5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5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5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5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5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5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5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5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5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5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5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5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5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5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5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5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5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5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5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5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5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5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5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5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5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5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5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5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5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5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5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5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5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5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5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5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5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5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5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5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5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5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5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5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5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5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5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5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5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5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5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5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5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5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5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5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5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5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5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5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5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5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5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5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5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5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5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5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5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5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5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5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5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5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5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5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5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5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5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5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5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5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5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5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5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5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5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5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5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5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5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5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5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5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5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5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5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5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5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5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5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5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5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5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5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5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5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5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5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5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5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5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5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5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5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5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5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5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5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5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5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5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5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5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5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5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5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5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5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5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5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5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5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5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5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5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5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5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5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5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5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5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5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5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5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5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5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5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5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5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5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5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5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5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5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5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5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5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5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5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5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5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5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5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5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5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5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5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5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5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5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5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5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5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5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5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5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5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5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5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5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5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5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5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5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5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5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5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5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5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5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5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5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5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5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5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5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5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5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5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5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5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5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5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5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5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5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5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5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5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5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5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5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5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5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5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5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5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5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5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5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5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5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5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5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5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5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5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5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5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5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5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5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5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5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5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5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5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5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5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5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5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5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5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5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5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5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5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5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5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5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5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5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5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5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5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5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5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5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5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5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5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5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5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5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5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5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5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5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5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5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5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5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5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5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5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5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5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5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5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5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5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5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5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5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5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5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5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5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5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5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5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5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5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5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5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5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5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5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5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5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5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5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5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5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5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5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5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5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5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5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5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5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5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5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5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5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5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5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5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5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5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5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5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5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5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5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5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5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5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5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5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5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5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5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5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5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5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5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5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5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5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5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5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5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5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5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5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5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5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5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5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5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5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5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5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5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5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5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5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5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5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5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5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5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5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5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5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5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5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5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5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5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5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5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5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5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5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5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5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5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5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5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5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5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5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5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5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5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5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5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5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5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5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5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5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5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5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5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5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5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5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5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5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5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5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5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5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5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5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5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5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5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5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5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5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5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5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5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5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5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5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5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5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5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5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5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5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5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5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5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5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5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5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5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5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5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5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5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5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5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5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5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5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5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5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5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5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5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5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5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5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5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5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5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5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5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5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5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5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5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5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5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5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5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5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5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5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5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5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5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5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5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5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5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5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5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5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5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5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5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5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5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5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5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5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5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5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5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5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5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5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5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5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5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5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5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5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5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5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5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5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5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5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5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5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5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5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5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5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5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5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5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5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5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5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5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5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5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5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5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5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5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5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5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5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5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5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5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5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5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5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5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5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5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5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5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5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5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5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5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5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5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5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5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5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5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5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5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5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5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5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5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5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5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5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5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5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5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5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5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5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5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5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5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5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5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5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5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5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5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5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5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5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5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5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5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5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5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5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5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5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5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5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5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5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5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5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5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5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5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5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5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5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5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5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5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5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5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5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5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5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5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5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5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5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5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5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5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5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5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5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5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5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5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5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5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5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5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5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5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5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5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5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5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5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5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5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5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5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5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5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5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5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5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5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5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5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5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5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5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5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5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5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5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5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5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5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5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5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5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5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5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5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5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5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5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5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5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5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5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5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5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5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5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5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5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5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5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5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5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5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5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5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5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5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5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5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5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5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5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5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5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5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5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5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5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5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5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5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5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5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5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5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5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5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5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5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5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5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5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5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5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5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5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5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5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5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5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5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5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5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5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5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5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5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5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5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5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5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5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5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5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5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5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5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5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5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5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5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5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5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5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5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5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5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5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5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5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5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5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5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5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5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5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5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5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5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5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5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5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5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5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5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5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5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5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5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5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5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5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5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5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5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5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5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5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5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5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5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5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5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5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5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5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5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5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5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5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5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5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5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5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5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5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5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5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5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5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5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5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5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5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5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5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5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5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5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5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5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5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5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5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5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5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5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5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5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5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5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5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5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5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5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5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5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5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5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5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5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5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5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5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5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5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5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5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5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5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5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5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5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5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5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5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5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5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5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5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5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5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5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5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5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5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5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5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5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5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5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5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5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5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5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5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5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5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5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5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5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5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5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5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5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5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5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5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5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5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5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5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5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5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5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5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5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5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5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5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5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5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5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5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5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5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5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5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5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5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5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5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5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5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5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5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5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5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5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5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5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5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5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5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5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5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5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5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5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5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5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5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5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5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5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5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5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5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5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5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5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5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5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5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5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5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5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5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5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5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5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5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5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5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5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5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5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5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5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5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5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5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5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5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5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5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5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5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5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5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5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5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5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5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5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5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5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5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5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5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5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5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5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5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5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5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5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5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5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5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5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5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5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5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5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5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5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5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5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5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5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5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5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5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5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5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5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5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5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5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5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5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5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5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5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5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5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5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5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5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5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5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5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5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5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5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5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5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5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5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5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5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5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5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5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5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5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5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5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5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5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5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5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5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5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5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5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5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5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5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5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5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5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5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5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5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5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5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5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5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5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5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5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5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5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5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5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5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5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5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5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5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5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5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5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5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5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5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5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5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5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5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5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5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5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5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5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5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5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5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5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5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5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5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5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5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5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5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5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5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5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5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5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5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5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5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5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5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5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5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5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5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5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5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5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5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5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5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5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5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5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5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5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5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5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5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5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5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5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5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5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5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5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5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5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5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5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5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5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5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5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5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5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5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5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5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5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5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5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5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5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5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5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5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5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5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5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5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5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5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5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5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5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5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5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5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5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5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5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5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5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5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5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5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5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5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5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5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5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5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5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5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5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5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5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5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5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5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5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5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5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5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5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5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5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5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5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5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5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5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5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5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5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5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5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5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5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5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5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5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5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5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5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5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5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5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5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5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5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5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5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5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5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5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5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5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5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5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5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5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5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5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5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5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5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5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5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5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5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5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5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5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5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5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5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5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5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5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5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5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5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5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5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5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5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5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5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5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5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5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5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5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5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5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5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5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5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5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5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5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5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5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5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5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5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5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5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5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5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5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5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5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5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5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5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5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5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5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5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5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5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5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5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5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5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5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5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5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5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5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5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5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5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5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5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5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5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5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5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5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5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5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5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5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5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5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5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5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5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5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5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5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5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5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5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5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5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5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5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5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5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5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5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5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5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5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5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5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5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5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5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5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5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5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5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5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5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5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5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5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5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5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5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5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5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5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5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5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5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5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5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5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5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5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5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5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5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5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5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5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5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5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5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5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5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5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5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5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5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5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5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5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5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5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5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5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5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5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5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5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5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5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5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5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5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5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5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5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5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5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5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5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5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5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5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5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5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5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5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5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5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5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5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5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5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5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5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5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5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5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5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5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5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5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5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5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5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5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5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5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5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5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5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5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5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5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5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5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5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5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5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5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5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5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5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5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5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5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5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5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5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5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5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5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5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5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5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5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5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5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5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5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5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5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5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5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5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5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5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5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5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5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5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5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5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5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5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5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5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5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5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5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5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5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5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5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5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5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5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5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5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5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5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5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5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5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5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5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5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5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5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5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5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5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5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5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5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5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5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5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5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5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5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5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5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5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5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5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5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5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5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5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5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5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5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5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5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5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5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5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5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5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5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5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5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5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5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5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5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5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5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5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5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5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5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5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5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5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5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5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5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5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5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5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5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5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5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5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5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5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5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5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5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5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5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5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5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5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5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5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5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5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5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5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5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5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5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5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5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5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5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5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5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5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5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5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5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5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5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5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5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5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5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5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5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5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5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5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5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5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5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5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5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5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5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5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5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5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5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5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5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5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5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5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5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5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5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5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5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5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5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5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5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5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5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5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5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5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5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5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5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5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5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5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5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5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5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5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5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5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5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5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5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5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5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5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5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5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5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5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5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5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5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5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5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5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5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5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5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5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5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5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5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5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5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5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5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5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5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5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5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5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5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5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5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5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5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5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5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5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5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5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5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5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5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5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5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5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5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5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5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5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5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5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5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5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5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5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5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5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5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5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5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5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5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5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5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5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5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5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5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5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5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5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5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5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5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5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5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5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5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5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5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5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5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5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5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5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5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5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5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5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5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5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5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5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5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5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5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5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5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5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5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5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5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5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5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5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5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5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5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5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5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5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5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5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5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5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5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5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5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5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5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5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5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5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5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5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5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5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5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5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5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5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5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5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5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5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5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5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5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5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5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5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5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5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5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5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5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5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5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5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5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5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5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5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5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5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5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5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5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5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5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5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5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5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5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5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5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5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5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5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5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5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5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5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5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5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5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5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5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5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5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5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5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5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5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5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5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5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5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5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5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5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5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5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5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5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5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5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5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5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5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5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5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5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5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5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5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5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5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5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5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5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5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5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5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5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5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5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5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5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5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5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5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5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5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5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5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5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5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5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5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5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5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5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5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5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5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5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5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5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5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5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5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5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5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5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5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5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5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5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5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5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5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5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5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5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5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5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5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5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5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5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5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5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5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5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5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5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5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5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5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5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5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5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5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5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5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5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5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5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5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5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5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5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5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5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5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5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5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5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5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5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5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5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5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5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5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5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5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5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5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5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5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5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5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5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5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5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5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5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5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5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5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5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5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5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5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5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5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5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5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5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5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5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5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5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5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5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5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5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5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5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5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5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5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5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5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5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5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5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5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5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5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5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5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5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5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5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5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5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5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5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5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5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5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5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5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5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5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5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5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5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5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5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5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5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5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5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5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5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5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5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5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5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5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5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5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5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5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5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5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5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5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5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5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5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5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5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5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5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5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5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5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5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5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5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5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5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5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5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5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5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5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5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5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5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5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5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5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5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5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5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5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5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5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5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5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5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5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5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5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5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5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5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5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5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5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5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5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5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5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5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5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5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5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5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5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5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5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5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5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5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5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5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5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5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5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5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5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5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5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5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5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5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5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5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5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5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5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5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5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5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5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5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5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5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5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5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5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5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5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5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5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5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5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5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5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5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5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5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5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5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5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5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5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5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5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5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5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5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5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5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5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5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5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5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5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5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5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5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5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5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5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5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5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5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5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5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5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5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5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5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5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5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5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5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5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5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5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5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5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5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5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5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5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5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5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5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5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5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5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5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5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5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5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5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5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5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5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5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5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5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5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5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5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5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5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5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5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5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5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5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5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5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5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5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5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5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5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5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5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5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5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5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5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5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5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5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5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5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5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5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5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5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5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5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5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5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5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5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5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5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5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5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5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5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5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5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5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5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5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5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5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5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5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5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5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5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5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5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5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5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5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5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5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5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5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5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5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5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5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5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5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5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5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5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5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5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5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5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5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5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5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5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5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5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5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5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5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5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5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5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5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5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5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5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5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5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5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5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5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5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5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5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5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5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5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5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5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5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5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5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5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5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5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5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5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5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5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5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5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5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5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5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5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5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5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5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5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5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5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5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5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5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5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5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5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5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5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5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5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5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5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5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5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5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5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5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5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5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5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5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5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5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5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5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5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5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5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5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5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5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5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5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5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5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5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5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5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5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5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5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5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5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5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5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5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5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5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5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5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5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5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5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5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5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5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5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5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5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5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5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5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5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5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5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5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5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5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5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5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5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5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5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5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5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5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5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5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5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5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5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5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5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5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5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5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5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5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5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5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5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5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5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5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5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5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5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5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5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5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5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5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5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5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5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5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5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5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5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5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5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5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5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5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5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5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5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5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5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5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5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5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5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5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5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5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5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5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5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5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5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5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5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5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5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5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5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5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5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5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5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5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5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5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5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5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5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5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5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5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5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5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5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5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5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5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5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5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5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5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5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5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5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5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5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5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5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5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5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5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5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5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5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5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5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5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5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5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5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5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5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5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5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5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5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5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5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5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5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5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5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5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5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5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5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5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5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5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5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5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5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5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5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5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5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5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5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5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5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5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5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5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5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5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5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5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5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5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5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5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5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5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5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5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5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5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5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5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5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5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5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5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5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5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5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5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5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5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5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5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5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5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5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5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5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5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5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5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5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5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5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5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5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5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5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5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5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5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5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5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5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5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5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5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5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5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5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5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5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5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5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5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5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5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5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5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5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5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5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5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5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5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5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5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5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5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5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5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5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5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5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5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5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5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5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5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5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5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5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5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5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5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5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5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5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5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5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5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5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5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5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5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5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5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5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5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5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5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5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5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5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5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5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5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5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5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5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5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5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5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5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5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5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5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5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5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5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5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5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5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5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5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5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5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5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5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5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5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5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5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5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5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5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5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5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5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5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5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5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5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5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5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5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5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5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5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5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5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5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5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5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5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5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5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5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5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5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5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5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5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5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5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5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5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5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5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5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5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5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5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5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5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5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5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5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5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5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5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5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5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5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5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5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5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5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5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5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5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5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5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5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5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5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5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5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5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5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5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5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5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5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5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5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5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5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5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5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5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5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5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5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5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5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5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5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5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5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5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5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5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5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5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5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5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5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5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5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5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5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5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5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5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5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5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5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5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5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5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5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5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5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5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5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5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5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5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5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5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5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5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5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5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5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5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5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5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5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5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5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5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5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5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5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5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5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5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5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5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5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5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5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5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5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5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5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5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5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5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5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5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5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5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5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5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5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5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5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5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5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5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5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5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5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5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5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5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5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5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5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5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5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5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5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5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5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5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5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5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5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5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5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5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5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5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5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5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5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5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5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5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5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5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5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5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5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5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5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5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5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5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5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5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5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5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5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5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5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5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5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5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5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5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5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5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5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5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5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5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5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5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5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5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5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5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5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5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5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5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5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5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5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5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5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5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5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5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5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5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5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5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5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5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5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5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5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5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5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5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5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5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5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5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5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5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5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5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5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5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5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5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5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5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5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5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5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5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5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5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5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5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5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5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5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5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5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5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5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5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5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5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5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5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5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5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5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5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5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5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5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5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5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5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5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5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5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5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5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5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5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5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5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5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5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5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5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5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5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5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5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5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5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5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5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5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5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5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5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5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5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5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5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5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5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5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5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5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5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5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5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5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5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5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5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5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5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5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5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5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5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5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5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5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5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5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5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5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5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5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5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5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5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5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5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5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5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5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5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5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5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5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5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5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5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5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5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5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5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5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5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5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5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5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5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5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5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5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5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5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5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5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5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5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5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5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5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5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5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5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5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5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5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5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5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5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5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5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5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5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5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5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5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5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5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5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5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5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5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5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5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5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5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5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5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5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5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5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5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5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5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5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5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5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5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5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5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5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5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5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5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5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5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5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5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5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5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5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5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5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5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5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5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5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5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5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5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5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5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5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5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5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5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5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5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5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5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5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5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5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5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5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5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5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5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5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5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5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5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5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5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5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5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5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5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5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5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5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5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5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5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5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5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5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5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5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5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5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5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5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5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5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5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5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5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5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5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5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5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5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5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5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5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5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5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5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5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5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5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5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5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5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5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5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5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5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5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5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5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5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5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5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5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5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5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5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5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5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5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5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5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5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5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5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5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5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5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5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5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5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5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5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5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5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5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5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5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5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5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5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5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5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5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5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5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5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5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5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5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5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5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5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5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5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5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5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5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5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5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5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5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5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5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5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5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5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5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5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5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5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5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5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5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5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5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5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5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5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5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5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5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5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5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5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5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5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5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5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5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5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5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5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5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5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5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5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5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5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5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5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5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5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5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5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5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5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5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5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5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5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5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5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5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5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5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5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5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5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5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5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5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5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5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5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5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5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5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5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5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5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5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5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5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5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5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5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5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5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5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5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5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5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5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5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5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5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5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5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5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5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5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5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5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5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5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5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5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5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5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5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5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5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5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5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5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5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5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5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5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5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5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5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5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5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5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5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5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5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5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5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5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5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5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5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5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5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5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5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5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5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5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5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5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5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5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5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5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5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5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5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5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5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5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5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5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5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5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5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5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5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5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5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5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5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5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5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5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5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5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5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5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5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5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5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5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5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5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5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5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5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5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5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5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5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5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5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5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5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5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5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5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5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5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5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5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5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5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5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5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5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5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5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5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5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5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5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5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5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5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5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5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5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5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5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5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5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5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5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5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5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5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5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5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5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5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5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5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5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5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5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5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5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5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5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5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5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5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5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5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5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5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5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5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5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5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5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5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5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5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5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5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5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5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5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5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5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5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5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5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5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5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5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5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5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5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5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5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5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5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5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5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5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5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5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5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5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5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5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5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5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5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5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5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5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5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5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5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5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5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5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5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5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5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5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5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5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5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5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5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5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5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5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5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5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5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5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5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5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5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5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5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5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5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5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5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5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5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5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5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5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5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5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5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5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5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5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5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5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5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5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5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5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5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5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5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5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5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5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5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5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5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5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5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5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5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5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5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5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5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5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5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5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5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5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5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5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5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5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5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5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5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5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5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5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5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5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5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5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5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5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5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5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5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5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5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5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5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5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5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5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5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5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5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5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5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5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5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5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5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5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5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5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5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5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5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5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5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5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5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5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5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5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5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5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5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5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5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5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5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5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5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5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5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5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5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5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5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5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5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5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5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5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5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5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5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5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5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5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5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5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5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5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5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5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5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5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5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5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5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5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5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5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5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5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5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5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5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5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5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5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5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5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5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5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5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5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5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5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5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5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5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5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5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5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5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5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5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5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5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5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5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5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5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5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5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5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5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5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5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5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5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5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5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5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5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5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5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5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5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5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5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5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5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5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5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5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5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5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5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5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5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5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5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5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5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5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5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5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5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5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5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5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5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5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5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5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5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5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5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5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5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5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5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5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5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5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5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5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5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5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5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5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5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5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5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5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5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5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5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5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5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5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5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5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5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5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5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5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5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5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5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5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5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5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5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5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5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5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5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5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5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5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5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5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5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5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5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5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5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5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5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5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5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5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5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5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5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5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5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5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5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5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5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5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5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5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5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5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5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5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5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5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5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5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5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5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5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5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5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5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5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5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5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5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5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5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5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5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5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5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5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5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5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5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5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5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5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5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5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5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5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5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5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5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5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5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5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5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5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5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5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5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5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5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5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5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5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5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5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5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5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5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5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5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5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5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5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5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5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5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5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5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5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5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5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5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5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5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5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5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5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5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5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5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5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5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5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5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5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5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5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5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5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5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5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5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5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5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5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5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5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5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5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5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5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5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5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5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5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5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5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5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5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5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5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5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5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5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5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5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5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5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5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5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5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5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5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5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5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5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5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5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5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5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5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5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5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5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5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5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5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5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5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5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5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5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5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5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5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5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5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5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5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5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5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5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5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5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5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5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5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5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5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5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5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5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5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5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5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5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5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5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5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5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5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5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5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5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5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5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5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5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5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5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5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5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5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5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5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5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5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5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5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5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5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5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5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5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5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5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5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5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5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5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5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5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5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5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5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5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5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5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5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5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5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5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5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5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5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5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5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5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5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5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5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5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5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5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5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5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5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5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5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5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5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5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5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5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5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5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5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5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5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5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5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5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5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5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5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5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5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5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5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5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5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5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5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5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5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5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5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5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5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5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5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5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5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5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5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5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5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5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5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5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5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5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5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5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5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5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5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5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5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5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5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5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5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5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5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5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5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5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5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5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5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5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5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5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5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5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5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5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5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5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5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5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5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5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5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5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5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5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5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5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5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5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5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5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5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5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5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5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5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5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5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5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5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5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5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5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5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5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5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5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5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5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5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5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5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5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5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5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5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5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5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5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5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5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5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5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5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5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5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5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5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5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5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5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5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5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5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5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5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5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5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5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5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5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5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5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5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5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5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5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5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5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5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5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5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5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5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5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5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5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5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5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5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5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5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5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5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5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5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5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5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5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5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5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5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5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5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5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5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5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5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5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5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5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5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5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5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5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5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5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5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5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5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5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5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5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5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5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5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5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5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5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5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5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5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5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5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5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5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5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5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5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5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5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5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5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5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5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5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5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5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5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5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5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5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5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5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5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5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5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5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5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5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5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5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5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5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5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5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5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5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5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5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5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5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5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5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5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5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5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5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5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5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5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5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5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5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5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5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5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5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5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5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5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5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5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5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5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5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5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5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5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5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5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5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5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5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5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5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5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5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5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5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5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5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5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5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5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5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5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5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5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5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5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5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5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5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5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5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5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5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5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5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5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5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5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5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5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5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5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5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5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5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5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5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5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5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5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5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5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5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5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5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5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5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5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5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5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5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5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5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5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5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5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5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5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5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5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5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5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5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5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5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5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5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5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5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5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5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5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5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5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5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5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5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5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5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5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5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5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5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5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5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5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5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5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5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5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5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5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5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5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5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5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5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5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5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5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5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5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5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5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5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5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5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5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5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5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5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5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5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5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5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5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5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5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5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5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5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5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5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5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5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5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5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5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5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5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5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5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5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5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5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5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5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5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5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5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5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5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5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5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5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5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5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5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5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5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5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5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5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5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5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5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5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5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5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5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5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5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5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5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5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5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5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5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5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5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5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5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5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5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5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5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5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5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5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5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5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5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5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5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5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5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5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5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5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5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5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5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5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5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5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5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5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5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5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5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5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5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5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5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5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5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5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5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5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5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5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5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5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5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5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5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5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5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5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5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5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5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5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5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5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5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5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5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5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5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5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5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5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5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5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5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5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5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5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5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5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5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5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5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5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5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5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5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5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5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5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5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5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5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5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5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5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5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5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5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5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5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5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5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5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5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5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5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5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5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5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5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5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5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5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5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5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5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5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5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5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5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5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5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5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5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5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5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5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5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5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5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5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5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5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5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5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5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5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5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5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5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5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5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5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5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5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5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5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5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5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5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5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5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5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5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5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5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5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5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5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5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5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5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5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5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5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5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5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5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5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5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5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5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5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5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5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5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5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5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5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5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5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5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5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5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5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5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5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5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5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5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5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5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5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5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5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5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5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5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5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5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5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5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5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5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5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5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5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5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5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5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5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5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5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5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5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5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5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5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5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5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5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5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5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5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5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5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5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5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5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5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5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5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5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5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5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5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5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5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5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5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5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5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5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5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5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5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5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5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5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5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5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5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5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5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5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5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5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5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5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5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5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5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5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5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5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5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5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5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5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5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5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5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5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5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5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5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5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5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5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5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5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5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5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5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5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5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5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5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5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5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5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5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5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5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5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5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5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5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5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5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5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5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5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5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5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5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5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5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5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5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5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5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5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5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5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5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5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5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5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5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5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5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5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5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5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5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5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5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5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5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5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5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5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5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5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5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5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5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5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5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5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5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5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5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5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5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5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5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5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5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5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5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5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5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5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5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5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5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5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5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5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5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5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5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5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5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5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5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5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5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5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5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5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5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5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5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5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5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5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5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5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5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5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5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5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5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5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5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5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5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5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5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5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5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5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5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5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5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5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5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5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5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5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5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5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5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5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5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5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5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5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5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5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5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5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5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5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5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5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5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5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5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5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5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5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5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5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5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5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5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5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5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5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5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5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5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5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5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5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5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5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5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5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5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5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5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5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5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5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5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5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5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5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5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5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5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5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5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5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5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5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5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5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5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5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5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5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5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5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5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5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5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5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5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5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5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5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5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5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5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5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5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5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5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5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5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5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5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5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5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5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5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5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5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5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5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5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5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5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5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5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5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5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5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5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5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5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5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5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5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5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5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5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5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5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5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5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5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5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5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5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5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5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5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5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5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5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5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5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5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5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5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5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5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5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5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5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5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5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5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5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5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5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5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5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5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5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5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5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5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5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5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5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5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5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5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5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5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5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5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5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5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5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5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5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5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5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5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5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5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5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5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5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5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5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5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5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5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5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5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5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5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5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5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5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5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5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5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5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5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5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5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5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5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5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5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5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5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5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5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5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5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5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5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5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5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5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5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5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5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5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5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5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5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5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5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5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5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5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5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5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5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5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5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5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5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5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5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5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5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5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5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5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5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5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5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5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5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5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5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5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5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5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5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5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5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5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5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5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5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5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5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5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5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5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5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5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5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5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5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5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5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5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5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5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5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5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5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5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5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5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5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5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5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5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5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5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5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5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5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5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5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5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5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5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5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5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5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5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5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5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5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5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5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5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5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5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5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5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5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5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5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5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5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5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5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5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5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5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5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5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5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5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5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5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5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5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5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5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5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5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5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5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5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5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5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5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5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5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5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5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5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5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5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5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5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5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5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5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5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5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5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5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5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5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5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5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5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5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5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5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5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5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5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5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5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5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5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5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5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5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5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5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5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5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5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5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5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5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5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5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5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5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5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5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5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5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5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5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5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5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5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5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5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5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5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5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5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5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5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5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5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5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5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5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5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5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5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5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5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5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5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5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5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5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5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5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5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5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5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5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5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5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5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5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5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5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5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5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5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5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5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5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5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5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5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5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5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5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5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5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5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5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5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5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5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5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5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5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5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5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5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5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5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5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5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5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5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5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5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5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5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5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5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5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5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5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5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5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5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5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5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5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5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5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5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5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5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5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5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5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5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5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5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5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5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5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5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5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5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5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5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5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5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5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5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5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5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5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5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5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5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5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5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5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5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5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5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5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5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5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5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5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5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5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5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5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5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5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5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5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5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5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5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5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5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5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5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5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5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5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5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5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5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5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5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5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5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5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5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5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5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5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5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5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5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5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5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5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5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5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5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5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5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5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5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5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5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5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5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5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5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5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5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5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5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5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5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5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5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5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5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5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5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5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5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5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5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5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5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5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5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5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5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5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5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5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5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5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5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5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5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5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5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5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5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5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5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5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5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5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5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5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5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5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5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5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5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5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5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5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5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5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5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5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5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5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5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5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5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5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5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5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5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5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5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5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5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5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5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5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5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5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5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5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5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5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5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5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5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5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5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5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5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5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5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5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5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5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5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5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5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5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5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5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5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5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5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5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5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5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5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5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5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5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5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5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5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5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5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5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5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5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5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5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5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5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5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5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5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5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5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5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5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5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5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5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5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5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5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5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5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5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5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5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5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5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5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5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5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5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5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5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5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5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5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5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5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5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5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5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5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5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5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5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5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5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5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5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5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5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5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5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5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5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5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5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5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5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5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5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5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5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5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5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5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5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5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5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5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5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5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5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5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5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5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5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5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5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5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5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5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5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5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5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5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5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5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5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5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5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5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5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5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5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5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5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5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5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5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5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5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5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5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5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5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5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5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5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5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5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5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5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5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5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5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5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5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5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5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5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5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5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5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5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5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5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5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5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5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5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5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5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5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5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5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5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5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5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5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5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5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5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5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5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5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5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5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5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5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5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5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5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5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5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5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5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5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5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5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5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5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5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5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5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5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5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5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5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5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5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5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5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5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5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5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5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5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5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5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5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5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5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5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5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5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5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5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5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5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5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5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5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5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5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5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5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5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5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5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5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5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5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5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5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5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5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5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5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5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5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5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5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5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5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5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5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5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5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5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5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5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5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5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5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5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5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5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5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5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5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5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5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5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5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5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5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5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5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5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5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5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5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5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5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5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5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5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5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5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5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5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5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5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5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5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5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5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5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5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5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5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5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5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5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5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5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5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5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5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5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5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5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5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5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5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5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5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5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5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5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5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5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5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5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5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5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5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5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5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5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5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5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5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5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5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5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5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5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5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5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5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5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5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5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5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5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5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5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5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5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5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5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5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5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5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5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5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5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5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5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5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5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5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5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5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5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5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5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5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5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5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5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5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5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5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5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5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5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5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5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5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5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5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5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5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5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5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5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5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5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5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5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5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5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5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5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5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5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5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5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5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5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5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5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5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5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5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5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5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5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5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5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5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5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5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5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5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5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5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5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5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5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5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5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5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5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5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5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5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5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5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5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5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5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5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5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5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5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5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5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5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5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5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5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5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5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5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5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5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5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5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5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5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5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5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5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5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5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5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5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5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5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5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5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5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5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5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5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5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5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5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5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5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5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5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5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5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5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5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5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5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5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5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5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5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5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5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5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5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5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5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5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5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5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5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5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5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5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5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5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5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5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5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5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5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5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5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5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5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5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5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5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5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5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5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5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5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5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5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5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5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5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5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5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5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5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5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5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5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5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5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5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5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5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5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5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5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5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5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5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5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5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5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5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5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5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5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5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5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5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5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5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5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5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5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5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5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5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5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5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5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5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5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5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5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5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5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5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5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5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5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5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5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5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5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5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5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5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5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5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5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5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5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5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5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5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5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5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5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5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5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5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5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5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5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5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5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5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5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5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5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5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5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5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5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5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5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5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5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5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5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5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5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5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5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5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5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5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5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5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5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5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5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5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5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5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5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5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5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5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5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5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5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5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5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5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5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5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5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5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5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5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5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5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5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5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5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5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5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5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5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5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5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5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5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5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5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5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5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5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5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5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5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5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5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5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5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5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5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5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5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5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5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5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5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5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5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5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5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5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5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5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5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5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5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5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5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5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5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5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5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5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5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5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5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5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5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5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5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5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5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5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5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5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5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5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5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5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5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5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5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5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5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5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5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5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5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5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5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5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5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5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5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5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5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5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5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5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5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5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5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5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5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5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5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5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5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5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5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5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5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5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5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5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5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5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5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5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5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5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5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5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5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5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5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5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5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5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5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5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5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5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5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5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5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5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5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5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5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5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5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5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5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5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5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5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5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5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5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5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5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5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5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5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5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5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5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5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5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5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5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5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5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5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5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5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5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5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5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5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5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5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5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5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5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5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5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5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5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5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5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5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5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5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5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5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5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5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5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5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5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5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5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5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5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5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5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5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5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5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5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5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5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5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5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5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5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5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5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5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5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5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5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5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5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5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5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5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5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5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5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5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5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5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5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5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5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5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5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5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5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5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5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5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5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5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5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5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5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5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5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5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5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5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5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5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5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5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5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5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5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5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5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5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5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5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5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5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5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5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5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5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5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5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5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5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5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5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5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5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5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5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5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5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5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5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5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5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5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5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5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5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5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5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5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5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5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5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5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5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5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5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5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5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5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5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5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5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5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5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5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5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5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5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5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5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5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5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5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5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5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5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5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5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5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5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5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5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5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5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5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5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5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5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5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5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5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5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5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5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5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5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5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5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5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5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5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5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5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5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5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5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5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5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5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5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5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5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5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5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5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5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5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5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5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5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5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5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5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5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5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5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5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5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5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5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5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5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5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5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5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5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5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5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5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5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5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5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5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5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5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5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5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5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5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5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5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5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5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5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5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5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5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5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5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5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5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5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5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5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5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5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5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5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5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5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5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5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5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5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5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5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5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5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5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5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5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5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5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5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5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5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5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5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5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5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5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5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5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5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5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5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5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5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5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5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5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5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5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5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5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5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5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5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5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5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5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5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5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5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5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5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5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5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5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5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5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5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5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5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5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5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5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5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5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5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5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5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5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5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5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5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5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5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5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5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5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5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5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5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5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5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5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5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5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5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5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5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5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5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5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5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5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5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5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5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5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5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5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5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5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5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5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5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5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5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5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5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5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5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5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5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5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5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5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5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5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5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5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5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5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5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5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5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5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5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5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5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5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5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5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5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5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5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5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5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5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5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5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5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5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5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5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5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5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5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5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5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5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5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5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5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5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5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5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5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5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5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5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5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5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5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5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5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5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5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5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5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5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5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5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5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5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5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5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5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5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5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5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5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5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5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5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5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5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5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5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5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5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5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5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5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5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5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5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5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5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5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5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5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5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5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5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5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5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5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5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5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5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5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5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5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5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5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5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5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5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5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5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5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5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5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5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5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5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5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5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5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5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5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5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5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5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5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5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5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5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5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5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5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5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5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5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5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5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5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5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5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5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5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5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5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5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5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5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5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5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5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5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5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5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5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5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5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5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5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5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5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5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5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5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5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5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5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5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5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5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5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5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5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5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5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5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5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5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5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5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5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5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5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5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5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5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5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5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5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5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5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5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5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5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5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5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5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5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5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5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5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5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5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5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5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5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5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5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5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5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5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5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5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5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5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5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5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5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5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5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5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5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5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5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5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5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5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5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5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5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5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5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5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5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5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5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5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5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5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5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5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5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5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5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5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5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5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5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5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5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5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5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5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5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5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5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5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5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5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5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5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5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5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5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5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5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5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5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5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5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5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5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5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5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5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5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5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5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5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5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5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5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5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5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5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5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5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5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5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5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5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5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5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5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5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5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5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5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5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5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5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5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5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5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5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5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5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5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5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5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5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5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5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5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5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5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5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5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5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5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5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5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5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5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5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5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5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5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5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5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5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5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5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5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5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5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5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5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5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5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5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5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5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5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5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5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5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5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5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5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5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5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5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5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5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5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5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5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5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5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5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5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5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5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5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5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5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5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5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5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5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5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5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5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5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5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5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5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5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5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5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5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5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5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5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5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5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5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5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5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5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5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5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5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5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5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5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5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5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5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5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5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5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5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5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5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5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5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5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5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5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5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5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5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5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5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5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5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5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5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5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5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5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5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5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5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5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5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5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5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5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5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5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5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5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5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5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5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5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5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5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5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5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5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5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5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5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5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5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5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5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5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5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5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5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5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5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5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5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5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5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5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5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5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5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5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5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5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5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5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5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5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5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5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5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5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5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5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5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5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5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5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5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5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5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5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5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5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5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5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5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5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5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5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5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5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5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5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5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5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5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5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5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5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5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5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5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5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5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5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5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5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5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5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5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5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5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5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5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5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5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5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5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5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5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5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5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5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5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5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5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5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5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5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5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5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5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5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5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5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5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5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5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5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5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5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5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5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5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5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5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5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5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5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5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5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5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5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5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5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5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5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5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5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5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5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5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5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5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5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5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5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5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5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5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5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5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5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5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5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5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5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5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5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5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5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5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5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5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5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5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5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5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5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5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5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5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5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5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5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5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5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5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5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5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5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5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5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5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5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5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5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5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5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5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5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5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5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5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5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5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5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5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5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5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5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5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5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5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5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5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5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5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5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5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5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5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5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5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5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5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5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5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5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5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5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5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5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5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5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5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5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5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5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5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5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5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5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5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5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5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5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5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5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5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5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5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5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5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5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5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5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5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5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5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5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5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5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5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5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5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5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5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5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5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5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5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5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5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5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5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5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5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5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5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5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5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5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5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5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5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5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5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5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5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5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5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5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5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5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5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5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5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5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5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5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5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5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5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5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5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5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5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5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5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5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5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5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5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5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5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5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5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5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5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5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5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5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5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5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5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5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5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5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5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5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5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5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5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5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5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5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5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5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5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5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5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5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5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5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5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5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5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5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5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5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5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5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5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5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5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5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5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5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5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5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5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5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5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5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5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5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5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5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5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5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5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5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5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5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5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5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5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5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5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5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5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5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5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5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5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5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5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5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5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5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5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5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5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5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5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5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5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5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5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5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5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5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5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5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5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5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5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5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5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5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5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5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5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5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5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5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5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5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5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5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5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5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5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5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5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5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5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5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5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5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5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5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5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5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5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5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5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5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5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5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5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5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5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5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5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5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5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5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5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5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5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5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5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5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5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5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5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5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5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5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5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5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5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5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5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5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5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5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5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5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5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5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5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5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5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5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5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5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5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5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5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5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5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5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5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5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5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5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5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5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5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5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5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5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5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5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5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5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5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5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5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5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5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5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5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5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5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5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5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5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5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5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5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5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5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5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5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5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5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5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5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5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5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5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5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5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5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5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5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5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5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5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5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5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5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5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5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5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5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5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5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5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5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5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5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5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5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5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5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5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5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5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5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5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5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5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5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5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5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5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5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5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5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5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5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5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5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5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5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5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5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5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5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5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5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5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5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5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5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5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5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5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5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5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5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5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5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5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5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5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5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5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5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5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5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5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5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5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5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5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5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5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5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5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5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5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5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5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5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5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5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5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5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5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5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5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5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5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5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5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5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5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5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5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5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5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5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5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5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5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5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5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5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5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5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5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5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5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5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5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5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5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5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5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5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5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5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5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5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5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5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5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5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5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5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5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5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5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5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5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5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5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5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5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5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5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5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5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5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5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5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5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5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5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5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5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5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5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5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5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5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5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5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5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5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5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5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5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5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5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5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5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5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5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5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5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5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5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5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5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5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5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5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5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5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5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5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5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5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5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5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5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5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5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5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5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5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5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5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5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5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5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5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5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5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5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5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5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5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5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5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5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5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5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5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5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5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5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5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5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5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5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5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5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5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5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5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5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5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5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5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5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5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5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5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5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5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5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5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5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5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5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5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5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5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5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5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5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5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5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5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5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5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5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5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5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5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5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5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5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5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5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5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5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5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5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5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5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5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5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5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5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5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5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5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5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5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5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5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5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5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5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5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5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5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5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5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5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5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5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5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5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5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5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5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5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5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5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5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5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5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5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5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5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5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5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5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5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5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5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5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5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5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5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5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5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5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5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5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5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5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5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5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5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5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5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5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5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5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5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5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5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5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5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5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5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5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5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5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5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5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5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5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5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5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5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5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5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5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5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5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5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5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5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5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5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5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5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5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5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5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5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5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5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5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5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5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5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5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5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5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5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5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5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5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5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5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5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5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5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5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5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5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5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5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5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5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5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5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5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5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5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5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5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5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5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5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5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5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5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5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5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5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5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5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5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5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5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5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5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5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5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5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5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5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5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5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5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5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5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5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5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5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5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5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5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5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5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5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5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5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5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5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5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5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5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5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5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5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5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5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5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5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5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5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5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5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5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5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5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5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5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5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5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5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5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5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5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5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5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5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5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5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5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5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5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5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5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5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5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5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5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5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5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5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5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5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5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5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5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5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5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5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5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5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5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5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5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5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5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5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5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5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5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5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5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5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5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5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5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5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5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5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5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5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5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5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5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5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5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5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5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5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5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5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5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5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5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5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5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5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5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5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5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5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5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5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5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5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5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5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5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5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5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5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5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5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5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5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5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5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5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5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5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5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5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5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5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5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5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5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5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5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5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5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5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5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5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5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5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5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5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5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5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5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5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5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5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5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5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5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5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5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5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5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5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5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5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5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5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5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5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5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5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5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5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5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5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5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5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5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5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5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5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5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5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5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5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5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5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5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5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5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5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5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5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5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5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5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5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5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5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5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5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5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5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5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5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5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5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5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5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5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5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5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5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5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5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5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5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5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5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5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5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5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5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5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5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5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5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5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5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5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5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5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5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5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5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5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5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5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5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5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5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5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5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5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5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5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5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5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5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5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5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5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5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5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5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5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5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5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5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5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5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5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5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5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5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5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5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5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5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5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5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5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5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5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5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5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5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5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5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5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5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5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5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5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5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5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5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5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5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5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5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5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5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5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5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5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5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5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5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5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5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5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5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5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5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5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5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5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5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5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5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5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5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5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5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5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5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5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5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5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5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5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5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5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5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5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5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5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5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5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5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5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5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5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5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5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5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5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5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5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5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5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5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5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5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5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5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5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5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5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5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5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5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5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5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5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5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5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5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5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5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5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5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5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5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5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5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5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5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5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5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5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5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5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5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5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5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5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5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5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5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5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5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5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5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5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5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5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5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5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5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5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5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5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5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5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5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5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5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5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5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5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5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5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5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5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5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5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5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5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5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5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5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5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5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5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5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5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5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5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5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5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5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5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5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5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5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5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5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5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5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5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5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5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5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5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5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5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5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5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5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5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5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5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5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5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5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5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5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5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5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5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5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5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5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5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5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5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5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5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5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5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5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5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5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5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5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5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5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5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5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5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5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5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5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5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5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5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5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5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5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5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5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5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5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5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5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5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5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5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5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5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5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5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5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5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5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5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5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5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5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5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5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5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5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5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5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5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5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5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5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5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5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5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5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5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5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5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5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5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5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5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5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5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5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5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5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5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5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5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5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5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5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5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5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5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5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5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5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5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5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5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5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5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5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5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5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5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5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5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5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5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5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5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5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5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5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5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5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5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5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5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5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5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5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5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5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5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5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5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5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5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5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5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5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5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5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5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5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5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5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5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5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5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5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5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5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5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5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5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5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5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5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5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5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5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5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5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5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5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5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5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5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5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5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5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5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5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5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5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5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5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5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5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5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5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5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5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5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5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5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5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5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5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5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5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5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5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5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5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5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5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5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5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5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5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5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5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5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5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5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5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5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5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5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5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5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5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5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5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5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5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5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5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5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5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5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5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5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5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5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5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5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5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5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5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5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5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5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5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5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5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5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5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5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5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5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5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5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5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5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5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5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5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5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5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5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5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5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5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5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5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5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5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5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5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5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5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5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5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5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5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5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5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5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5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5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5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5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5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5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5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5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5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5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5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5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5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5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5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5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5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5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5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5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5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5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5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5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5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5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5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5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5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5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5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5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5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5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5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5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5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5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5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5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5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5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5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5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5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5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5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5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5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5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5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5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5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5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5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5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5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5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5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5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5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5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5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5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5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5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5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5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5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5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5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5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5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5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5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5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5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5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5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5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5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5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5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5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5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5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5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5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5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5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5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5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5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5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5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5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5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5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5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5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5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5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5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5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5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5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5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5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5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5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5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5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5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5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5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5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5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5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5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5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5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5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5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5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5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5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5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5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5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5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5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5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5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5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5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5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5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5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5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5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5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5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5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5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5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5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5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5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5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5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5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5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5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5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5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5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5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5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5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5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5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5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5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5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5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5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5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5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5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5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5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5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5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5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5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5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5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5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5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5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5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5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5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5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5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5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5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5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5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5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5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5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5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5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5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5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5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5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5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5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5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5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5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5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5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5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5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5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5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5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5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5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5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5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5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5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5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5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5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5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5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5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5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5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5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5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5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5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5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5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5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5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5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5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5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5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5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5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5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5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5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5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5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5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5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5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5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5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5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5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5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5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5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5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5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5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5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5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5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5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5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5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5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5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5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5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5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5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5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5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5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5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5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5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5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5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5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5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5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5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5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5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5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5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5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5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5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5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5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5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5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5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5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5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5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5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5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5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5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5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5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5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5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5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5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5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5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5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5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5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5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5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5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5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5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5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5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5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5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5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5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5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5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5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5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5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5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5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5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5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5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5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5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5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5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5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5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5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5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5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5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5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5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5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5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5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5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5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5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5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5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5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5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5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5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5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5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5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5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5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5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5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5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5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5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5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5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5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5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5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5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5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5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5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5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5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5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5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5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5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5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5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5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5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5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5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5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5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5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5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5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5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5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5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5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5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5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5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5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5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5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5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5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5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5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5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5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5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5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5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5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5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5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5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5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5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5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5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5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5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5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5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5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5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5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5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5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5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5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5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5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5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5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5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5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5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5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5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5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5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5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5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5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5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5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5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5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5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5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5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5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5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5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5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5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5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5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5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5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5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5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5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5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5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5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5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5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5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5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5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5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5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5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5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5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5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5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5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5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5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5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5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5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5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5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5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5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5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5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5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5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5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5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5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5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5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5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5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5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5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5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5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5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5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5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5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5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5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5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5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5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5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5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5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5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5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5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5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5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5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5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5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5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5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5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5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5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5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5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5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5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5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5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5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5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5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5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5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5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5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5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5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5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5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5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5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5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5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5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5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5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5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5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5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5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5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5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5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5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5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5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5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5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5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5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5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5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5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5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5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5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5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5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5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5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5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5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5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5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5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5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5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5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5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5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5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5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5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5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5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5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5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5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5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5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5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5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5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5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5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5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5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5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5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5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5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5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5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5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5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5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5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5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5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5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5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5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5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5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5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5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5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5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5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5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5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5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5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5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5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5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5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5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5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5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5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5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5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5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5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5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5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5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5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5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5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5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5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5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5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5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5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5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5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5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5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5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5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5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5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5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5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5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5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5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5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5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5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5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5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5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5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5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5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5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5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5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5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5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5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5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5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5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5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5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5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5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5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5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5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5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5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5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5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5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5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5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5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5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5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5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5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5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5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5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5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5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5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5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5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5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5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5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5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5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5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5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5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5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5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5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5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5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5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5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5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5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5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5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5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5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5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5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5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5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5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5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5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5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5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5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5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5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5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5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5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5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5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5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5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5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5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5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5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5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5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5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5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5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5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5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5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5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5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5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5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5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5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5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5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5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5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5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5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5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5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5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5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5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5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5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5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5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5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5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5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5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5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5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5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5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5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5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5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5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5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5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5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5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5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5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5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5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5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5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5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5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5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5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5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5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5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5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5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5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5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5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5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5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5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5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5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5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5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5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5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5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5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5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5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5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5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5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5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5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5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5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5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5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5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5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5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5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5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5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5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5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5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5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5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5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5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5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5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5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5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5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5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5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5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5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5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5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5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5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5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5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5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5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5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5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5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5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5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5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5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5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5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5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5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5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5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5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5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5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5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5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5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5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5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5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5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5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5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5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5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5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5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5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5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5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5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5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5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5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5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5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5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5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5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5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5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5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5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5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5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5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5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5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5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5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5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5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5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5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5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5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5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5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5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5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5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5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5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5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5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5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5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5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5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5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5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5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5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5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5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5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5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5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5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5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5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5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5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5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5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5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5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5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5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5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5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5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5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5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5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5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5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5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5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5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5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5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5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5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5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5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5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5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5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5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5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5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5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5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5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5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5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5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5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5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5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5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5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5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5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5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5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5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5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5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5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5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5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5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5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5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5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5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5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5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5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5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5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5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5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5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5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5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5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5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5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5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5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5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5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5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5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5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5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5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5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5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5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5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5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5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5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5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5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5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5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5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5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5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5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5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5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5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5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5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5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5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5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5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5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5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5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5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5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5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5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5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5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5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5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5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5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5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5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5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5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5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5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5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5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5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5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5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5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5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5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5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5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5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5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5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5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5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5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5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5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5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5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5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5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5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5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5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5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5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5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5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5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5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5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5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5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5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5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5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5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5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5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5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5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5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5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5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5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5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5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5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5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5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5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5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5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5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5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5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5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5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5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5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5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5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5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5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5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5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5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5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5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5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5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5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5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5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5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5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5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5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5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5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5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5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5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5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5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5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5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5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5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5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5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5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5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5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5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5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5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5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5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5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5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5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5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5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5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5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5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5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5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5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5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5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5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5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5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5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5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5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5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5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5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5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5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5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5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5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5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5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5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5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5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5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5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5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5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5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5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5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5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5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5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5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5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5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5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5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5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5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5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5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5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5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5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5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5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5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5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5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5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5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5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5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5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5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5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5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5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5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5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5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5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5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5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5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5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5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5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5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5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5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5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5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5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5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5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5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5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5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5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5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5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5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5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5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5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5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5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5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5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5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5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5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5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5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5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5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5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5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5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5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5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5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5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5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5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5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5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5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5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5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5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5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5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5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5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5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5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5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5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5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5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5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5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5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5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5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5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5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5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5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5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5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5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5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5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5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5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5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5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5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5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5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5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5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5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5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5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5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5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5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5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5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5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5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5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5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5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5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5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5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5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5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5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5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5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5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5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5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5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5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5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5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5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5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5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5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5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5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5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5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5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5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5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5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5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5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5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5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5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5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5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5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5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5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5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5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5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5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5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5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5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5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5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5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5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5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5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5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5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5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5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5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5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5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5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5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5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5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5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5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5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5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5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5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5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5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5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5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5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5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5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5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5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5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5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5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5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5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5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5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5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5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5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5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5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5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5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5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5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5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5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5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5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5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5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5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5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5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5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5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5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5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5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5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5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5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5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5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5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5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5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5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5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5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5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5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5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5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5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5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5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5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5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5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5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5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5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5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5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5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5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5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5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5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5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5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5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5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5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5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5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5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5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5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5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5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5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5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5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5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5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5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5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5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5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5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5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5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5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5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5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5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5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5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5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5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5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5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5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5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5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5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5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5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5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5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5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5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5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5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5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5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5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5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5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5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5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5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5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5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5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5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5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5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5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5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5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5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5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5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5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5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5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5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5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5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5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5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5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5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5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5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5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5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5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5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5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5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5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5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5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5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5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5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5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5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5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5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5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5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5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5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5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5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5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5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5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5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5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5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5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5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5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5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5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5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5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5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5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5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5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5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5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5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5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5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5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5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5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5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5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5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5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5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5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5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5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5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5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5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5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5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5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5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5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5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5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5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5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5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5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5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5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5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5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5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5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5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5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5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5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5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5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5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5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5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5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5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5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5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5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5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5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5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5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5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5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5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5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5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5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5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5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5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5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5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5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5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5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5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5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5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5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5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5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5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5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5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5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5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5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5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5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5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5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5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5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5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5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5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5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5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5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5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5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5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5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5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5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5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5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5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5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5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5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5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5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5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5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5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5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5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5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5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5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5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5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5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5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5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5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5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5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5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5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5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5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5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5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5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5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5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5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5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5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5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5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5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5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5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5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5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5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5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5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5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5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5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5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5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5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5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5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5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5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5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5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5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5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5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5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5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5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5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5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5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5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5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5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5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5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5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5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5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5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5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5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5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5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5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5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5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5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5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5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5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5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5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5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5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5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5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5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5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5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5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5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5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5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5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5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5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5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5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5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5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5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5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5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5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5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5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5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5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5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5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5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5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5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5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5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5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5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5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5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5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5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5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5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5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5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5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5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5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5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5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5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5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5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5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5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5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5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5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5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5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5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5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5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5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5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5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5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5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5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5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5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5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5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5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5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5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5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5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5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5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5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5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5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5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5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5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5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5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5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5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5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5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5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5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5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5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5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5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5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5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5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5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5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5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5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5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5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5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5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5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5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5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5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5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5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5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5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5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5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5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5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5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5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5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5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5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5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5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5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5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5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5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5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5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5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5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5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5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5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5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5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5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5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5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5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5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5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5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5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5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5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5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5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5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5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5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5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5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5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5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5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5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5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5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5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5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5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5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5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5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5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5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5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5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5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5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5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5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5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5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5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5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5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5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5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5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5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5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5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5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5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5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5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5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5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5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5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5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5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5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5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5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5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5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5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5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5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5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5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5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5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5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5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5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5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5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5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5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5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5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5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5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5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5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5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5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5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5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5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5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5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5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5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5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5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5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5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5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5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5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5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5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5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5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5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5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5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5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5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5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5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5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5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5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5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5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5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5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5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5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5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5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5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5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5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5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5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5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5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5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5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5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5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5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5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5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5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5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5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5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5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5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5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5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5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5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5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5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5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5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5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5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5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5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5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5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5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5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5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5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5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5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5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5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5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5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5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5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5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5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5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5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5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5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5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5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5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5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5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5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5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5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5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5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5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5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5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5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5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5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5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5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5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5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5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5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5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5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5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5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5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5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5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5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5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5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5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5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5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5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5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5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5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5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5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5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5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5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5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5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5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5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5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5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5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5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5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5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5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5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5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5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5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5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5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5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5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5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5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5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5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5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5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5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5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5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5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5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5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5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5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5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5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5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5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5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5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5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5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5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5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5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5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5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5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5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5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5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5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5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5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5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5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5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5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5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5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5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5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5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5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5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5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5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5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5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5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5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5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5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5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5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5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5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5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5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5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5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5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5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5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5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5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5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5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5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5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5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5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5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5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5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5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5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5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5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5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5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5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5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5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5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5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5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5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5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5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5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5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5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5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5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5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5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5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5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5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5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5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5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5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5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5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5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5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5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5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5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5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5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5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5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5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5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5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5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5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5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5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5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5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5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5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5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5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5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5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5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5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5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5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5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5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5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5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5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5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5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5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5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5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5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5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5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5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5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5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5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5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5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5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5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5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5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5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5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5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5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5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5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5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5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5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5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5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5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5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5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5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5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5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5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5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5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5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5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5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5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5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5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5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5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5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5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5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5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5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5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5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5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5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5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5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5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5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5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5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5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5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5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5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5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5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5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5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5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5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5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5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5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5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5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5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5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5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5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5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5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5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5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5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5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5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5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5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5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5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5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5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5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5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5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5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5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5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5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5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5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5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5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5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5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5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5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5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5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5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5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5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5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5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5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5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5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5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5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5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5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5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5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5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5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5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5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5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5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5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5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5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5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5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5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5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5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5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5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5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5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5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5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5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5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5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5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5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5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5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5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5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5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5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5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5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5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5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5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5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5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5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5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5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5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5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5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5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5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5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5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5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5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5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5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5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5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5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5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5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5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5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5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5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5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5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5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5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5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5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5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5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5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5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5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5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5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5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5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5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5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5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5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5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5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5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5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5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5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5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5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5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5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5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5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5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5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5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5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5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5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5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5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5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5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5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5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5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5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5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5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5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5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5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5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5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5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5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5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5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5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5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5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5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5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5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5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5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5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5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5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5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5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5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5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5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5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5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5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5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5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5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5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5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5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5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5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5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5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5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5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5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5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5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5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5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5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5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5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5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5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5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5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5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5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5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5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5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5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5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5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5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5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5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5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5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5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5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5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5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5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5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5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5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5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5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5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5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5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5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5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5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5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5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5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5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5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5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5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5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5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5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5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5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5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5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5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5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5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5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5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5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5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5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5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5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5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5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5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5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5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5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5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5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5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5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5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5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5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5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5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5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5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5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5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5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5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5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5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5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5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5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5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5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5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5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5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5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5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5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5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5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5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5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5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5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5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5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5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5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5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5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5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5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5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5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5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5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5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5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5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5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5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5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5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5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5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5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5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5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5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5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5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5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5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5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5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5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5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5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5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5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5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5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5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5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5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5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5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5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5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5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5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5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5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5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5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5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5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5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5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5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5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5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5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5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5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5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5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5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5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5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5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5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5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5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5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5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5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5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5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5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5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5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5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5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5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5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5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5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5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5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5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5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5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5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5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5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5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5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5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5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5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5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5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5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5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5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5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5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5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5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5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5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5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5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5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5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5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5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5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5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5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5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5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5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5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5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5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5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5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5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5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5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5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5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5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5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5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5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5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5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5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5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5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5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5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5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5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5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5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5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5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5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5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5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5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5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5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5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5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5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5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5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5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5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5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5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5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5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5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5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5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5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5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5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5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5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5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5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5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5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5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5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5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5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5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5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5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5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5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5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5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5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5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5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5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5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5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5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5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5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5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5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5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5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5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5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5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5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5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5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5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5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5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5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5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5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5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5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5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5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5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5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5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5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5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5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5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5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5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5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5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5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5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5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5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5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5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5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5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5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5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5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5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5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5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5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5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5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5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5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5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5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5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5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5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5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5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5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5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5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5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5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5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5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5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5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5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5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5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5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5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5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5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5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5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5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5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5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5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5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5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5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5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5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5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5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5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5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5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5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5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5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5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5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5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5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5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5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5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5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5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5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5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5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5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5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5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5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5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5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5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5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5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5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5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5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5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5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5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5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5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5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5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5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5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5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5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5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5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5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5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5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5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5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5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5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5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5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5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5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5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5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5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5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5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5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5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5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5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5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5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5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5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5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5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5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5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5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5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5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5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5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5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5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5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5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5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5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5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5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5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5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5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5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5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5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5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5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5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5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5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5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5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5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5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5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5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5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5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5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5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5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5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5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5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5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5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5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5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5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5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5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5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5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5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5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5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5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5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5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5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5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5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5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5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5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5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5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5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5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5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5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5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5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5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5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5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5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5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5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5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5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5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5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5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5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5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5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5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5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5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5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5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5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5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5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5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5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5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5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5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5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5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5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5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5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5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5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5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5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5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5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5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5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5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5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5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5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5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5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5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5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5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5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5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5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5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5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5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5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5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5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5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5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5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5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5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5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5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5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5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5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5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5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5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5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5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5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5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5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5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5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5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5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5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5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5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5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5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5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5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5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5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5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5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5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5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5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5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5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5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5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5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5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5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5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5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5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5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5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5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5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5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5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5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5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5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5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5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5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5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5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5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5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5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5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5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5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5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5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5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5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5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5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5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5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5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5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5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5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5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5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5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5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5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5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5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5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5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5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5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5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5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5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5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5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5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5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5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5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5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5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5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5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5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5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5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5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5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5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5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5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5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5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5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5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5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5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5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5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5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5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5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5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5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5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5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5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5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5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5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5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5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5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5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5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5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5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5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5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5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5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5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5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5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5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5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5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5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5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5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5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5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5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5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5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5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5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5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5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5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5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5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5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5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5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5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5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5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5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5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5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5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5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5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5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5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5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5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5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5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5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5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5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5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5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5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5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5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5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5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5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5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5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5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5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5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5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5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5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5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5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5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5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5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5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5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5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5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5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5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5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5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5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5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5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5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5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5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5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5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5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5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5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5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5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5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5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5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5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5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5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5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5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5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5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5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5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5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5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5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5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5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5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5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5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5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5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5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5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5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5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5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5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5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5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5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5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5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5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5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5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5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5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5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5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5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5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5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5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5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5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5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5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5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5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5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5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5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5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5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5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5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5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5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5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5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5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5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5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5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5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5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5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5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5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5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5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5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5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5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5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5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5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5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5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5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5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5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5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5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5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5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5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5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5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5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5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5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5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5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5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5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5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5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5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5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5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5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5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5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5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5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5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5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5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5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5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5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5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5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5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5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5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5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5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5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5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5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5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5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5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5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5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5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5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5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5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5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5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5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5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5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5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5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5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5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5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5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5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5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5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5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5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5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5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5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5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5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5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5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5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5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5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5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5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5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5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5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5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5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5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5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5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5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5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5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5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5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5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5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5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5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5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5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5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5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5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5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5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5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5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5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5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5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5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5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5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5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5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5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5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5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5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5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5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5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5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5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5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5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5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5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5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5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5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5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5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5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5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5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5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5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5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5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5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5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5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5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5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5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5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5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5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5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5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5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5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5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5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5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5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5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5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5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5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5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5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5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5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5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5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5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5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5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5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5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5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5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5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5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5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5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5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5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5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5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5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5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5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5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5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5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5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5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5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5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5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5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5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5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5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5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5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5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5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5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5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5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5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5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5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5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5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5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5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5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5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5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5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5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5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5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5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5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5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5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5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5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5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5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5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5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5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5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5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5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5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5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5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5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5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5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5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5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5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5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5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5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5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5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5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5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5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5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5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5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5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5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5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5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5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5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5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5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5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5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5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5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5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5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5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5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5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5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5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5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5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5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5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5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5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5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5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5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5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5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5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5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5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5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5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5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5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5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5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5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5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5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5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5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5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5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5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5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5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5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5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5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5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5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5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5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5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5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5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5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5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5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5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5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5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5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5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5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5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5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5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5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5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5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5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5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5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5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5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5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5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5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5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5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5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5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5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5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5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5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5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5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5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5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5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5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5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5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5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5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5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5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5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5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5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5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5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5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5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5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5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5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5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5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5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5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5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5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5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5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5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5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5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5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5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5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5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5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5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5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5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5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5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5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5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5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5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5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5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5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5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5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5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5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5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5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5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5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5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5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5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5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5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5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5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5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5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5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5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5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5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5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5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5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5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5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5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5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5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5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5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5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5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5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5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5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5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5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5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5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5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5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5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5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5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5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5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5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5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5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5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5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5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5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5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5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5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5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5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5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5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5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5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5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5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5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5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5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5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5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5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5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5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5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5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5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5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5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5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5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5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5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5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5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5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5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5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5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5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5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5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5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5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5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5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5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5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5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5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5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5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5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5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5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5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5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5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5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5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5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5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5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5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5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5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5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5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5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5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5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5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5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5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5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5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5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5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5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5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5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5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5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5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5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5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5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5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5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5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5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5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5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5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5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5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5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5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5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5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5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5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5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5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5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5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5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5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5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5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5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5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5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5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5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5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5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5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5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5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5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5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5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5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5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5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5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5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5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5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5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5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5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5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5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5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5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5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5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5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5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5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5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5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5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5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5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5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5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5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5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5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5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5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5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5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5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5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5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5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5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5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5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5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5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5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5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5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5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5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5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5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5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5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5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5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5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5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5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5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5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5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5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5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5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5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5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5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5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5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5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5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5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5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5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5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5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5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5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5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5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5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5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5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5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5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5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5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5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5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5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5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5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5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5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5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5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5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5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5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5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5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5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5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5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5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5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5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5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5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5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5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5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5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5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5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5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5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5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5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5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5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5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5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5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5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5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5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5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5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5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5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5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5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5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5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5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5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5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5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5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5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5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5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5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5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5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5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5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5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5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5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5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5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5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5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5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5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5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5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5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5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5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5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5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5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5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5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5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5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5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5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5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5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5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5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5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5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5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5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5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5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5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5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5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5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5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5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5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5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5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5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5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5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5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5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5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5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5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5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5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5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5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5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5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5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5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5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5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5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5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5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5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5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5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5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5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5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5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5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5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5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5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5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5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5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5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5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5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5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5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5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5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5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5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5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5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5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5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5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5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5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5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5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5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5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5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5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5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5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5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5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5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5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5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5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5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5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5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5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5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5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5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5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5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5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5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5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5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5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5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5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5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5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5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5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5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5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5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5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5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5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5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5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5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5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5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5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5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5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5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5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5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5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5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5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5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5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5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5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5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5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5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5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5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5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5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5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5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5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5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5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5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5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5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5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5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5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5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5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5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5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5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5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5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5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5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5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5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5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5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5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5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5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5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5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5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5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5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5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5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5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5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5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5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5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5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5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5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5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5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5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5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5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5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5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5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5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5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5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5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5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5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5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5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5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5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5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5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5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5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5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5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5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5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5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5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5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5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5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5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5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5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5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5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5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5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5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5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5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5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5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5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5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5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5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5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5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5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5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5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5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5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5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5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5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5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5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5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5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5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5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5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5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5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5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5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5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5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5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5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5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5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5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5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5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5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5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5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5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5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5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5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5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5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5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5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5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5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5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5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5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5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5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5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5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5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5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5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5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5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5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5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5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5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5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5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5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5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5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5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5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5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5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5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5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5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5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5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5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5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5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5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5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5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5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5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5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5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5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5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5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5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5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5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5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5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5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5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5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5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5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5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5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5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5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5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5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5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5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5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5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5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5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5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5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5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5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5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5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5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5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5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5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5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5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5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5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5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5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5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5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5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5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5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5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5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5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5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5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5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5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5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5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5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5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5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5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5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5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5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5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5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5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5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5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5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5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5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5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5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5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5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5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5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5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5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5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5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5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5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5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5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5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5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5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5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5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5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5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5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5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5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5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5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5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5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5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5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5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5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5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5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5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5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5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5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5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5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5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5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5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5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5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5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5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5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5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5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5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5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5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5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5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5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5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5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5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5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5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5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5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5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5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5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5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5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5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5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5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5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5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5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5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5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5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5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5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5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5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5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5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5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5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5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5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5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5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5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5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5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5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5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5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5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5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5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5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5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5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5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5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5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5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5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5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5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5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5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5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5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5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5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5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5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5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5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5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5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5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5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5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5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5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5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5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5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5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5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5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5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5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5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5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5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5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5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5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5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5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5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5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5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5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5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5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5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5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5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5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5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5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5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5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5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5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5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5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5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5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5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5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5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5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5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5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5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5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5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5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5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5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5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5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5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5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5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5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5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5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5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5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5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5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5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5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5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5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5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5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5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5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5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5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5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5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5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5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5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5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5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5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5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5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5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5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5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5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5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5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5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5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5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5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5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5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5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5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5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5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5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5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5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5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5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5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5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5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5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5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5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5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5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5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5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5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5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5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5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5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5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5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5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5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5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5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5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5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5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5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5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5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5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5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5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5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5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5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5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5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5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5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5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5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5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5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5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5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5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5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5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5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5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5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5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5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5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5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5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5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5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5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5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5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5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5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5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5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5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5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5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5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5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5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5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5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5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5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5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5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5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5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5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5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5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5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5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5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5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5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5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5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5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5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5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5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5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5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5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5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5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5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5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5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5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5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5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5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5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5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5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5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5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5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5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5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5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5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5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5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5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5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5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5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5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5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5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5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5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5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5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5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5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5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5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5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5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5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5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5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5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5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5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5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5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5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5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5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5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5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5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5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5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5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5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5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5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5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5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5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5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5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5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5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5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5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5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5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5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5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5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5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5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5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5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5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5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5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5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5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5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5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5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5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5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5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5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5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5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5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5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5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5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5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5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5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5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5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5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5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5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5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5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5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5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5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5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5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5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5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5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5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5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5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5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5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5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5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5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5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5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5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5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5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5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5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5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5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5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5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5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5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5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5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5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5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5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5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5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5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5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5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5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5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5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5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5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5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5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5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5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5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5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5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5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5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5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5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5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5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5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5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5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5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5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5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5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5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5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5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5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5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5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5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5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5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5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5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5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5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5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5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5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5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5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5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5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5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5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5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5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5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5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5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5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5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5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5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5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5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5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5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5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5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5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5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5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5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5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5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5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5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5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5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5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5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5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5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5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5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5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5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5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5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5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5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5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5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5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5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5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5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5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5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5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5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5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5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5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5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5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5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5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5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5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5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5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5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5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5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5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5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5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5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5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5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5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5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5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5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5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5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5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5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5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5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5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5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5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5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5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5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5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5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5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5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5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5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5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5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5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5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5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5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5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5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5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5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5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5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5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5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5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5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5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5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5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5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5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5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5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5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5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5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5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5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5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5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5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5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5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5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5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5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5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5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5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5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5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5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5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5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5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5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5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5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5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5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5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5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5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5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5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5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5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5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5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5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5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5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5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5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5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5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5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5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5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5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5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5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5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5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5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5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5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5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5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5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5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5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5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5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5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5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5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5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5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5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5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5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5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5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5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5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5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5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5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5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5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5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5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5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5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5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5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5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5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5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5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5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5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5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5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5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5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5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5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5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5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5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5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5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5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5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5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5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5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5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5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5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5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5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5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5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5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5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5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5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5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5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5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5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5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5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5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5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5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5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5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5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5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5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5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5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5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5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5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5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5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5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5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5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5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5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5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5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5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5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5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5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5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5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5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5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5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5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5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5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5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5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5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5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5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5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5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5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5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5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5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5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5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5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5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5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5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5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5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5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5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5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5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5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5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5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5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5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5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5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5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5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5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5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5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5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5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5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5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5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5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5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5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5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5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5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5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5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5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5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5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5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5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5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5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5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5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5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5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5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5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5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5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5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5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5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5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5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5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5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5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5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5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5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5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5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5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5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5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5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5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5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5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5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5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5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5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5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5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5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5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5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5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5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5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5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5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5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5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5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5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5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5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5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5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5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5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5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5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5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5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5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5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5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5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5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5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5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5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5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5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5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5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5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5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5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5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5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5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5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5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5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5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5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5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5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5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5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5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5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5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5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5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5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5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5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5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5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5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5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5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5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5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5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5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5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5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5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5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5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5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5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5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5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5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5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5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5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5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5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5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5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5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5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5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5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5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5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5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5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5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5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5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5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5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5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5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5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5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5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5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5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5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5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5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5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5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5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5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5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5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5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5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5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5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5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5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5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5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5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5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5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5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5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5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5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5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5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5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5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5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5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5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5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5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5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5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5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5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5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5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5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5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5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5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5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5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5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5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5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5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5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5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5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5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5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5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5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5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5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5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5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5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5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5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5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5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5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5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5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5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5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5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5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5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5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5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5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5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5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5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5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5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5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5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5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5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5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5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5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5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5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5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5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5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5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5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5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5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5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5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5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5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5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5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5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5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5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5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5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5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5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5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5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5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5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5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5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5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5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5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5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5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5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5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5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5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5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5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5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5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5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5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5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5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5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5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5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5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5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5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5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5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5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5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5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5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5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5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5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5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5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5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5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5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5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5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5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5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5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5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5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5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5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5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5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5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5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5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5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5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5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5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5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5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5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5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5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5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5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5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5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5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5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5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5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5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5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5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5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5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5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5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5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5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5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5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5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5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5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5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5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5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5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5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5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5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5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5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5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5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5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5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5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5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5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5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5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5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5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5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5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5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5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5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5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5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5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5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5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5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5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5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5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5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5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5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5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5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5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5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5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5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5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5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5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5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5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5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5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5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5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5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5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5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5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5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5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5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5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5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5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5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5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5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5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5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5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5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5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5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5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5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5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5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5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5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5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5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5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5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5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5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5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5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5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5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5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5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5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5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5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5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5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5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5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5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5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5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5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5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5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5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5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5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5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5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5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5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5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5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5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5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5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5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5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5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5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5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5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5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5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5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5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5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5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5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5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5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5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5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5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5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5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5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5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5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5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5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5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5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5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5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5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5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5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5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5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5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5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5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5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5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5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5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5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5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5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5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5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5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5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5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5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5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5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5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5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5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5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5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5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5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5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5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5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5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5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5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5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5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5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5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5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5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5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5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5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5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5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5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5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5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5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5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5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5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5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5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5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5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5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5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5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5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5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5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5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5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5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5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5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5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5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5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5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5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5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5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5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5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5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5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5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5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5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5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5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5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5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5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5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5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5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5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5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5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5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5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5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5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5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5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5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5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5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5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5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5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5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5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5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5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5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5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5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5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5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5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5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5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5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5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5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5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5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5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5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5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5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5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5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5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5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5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5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5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5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5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5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5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5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5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5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5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5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5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5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5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5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5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5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5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5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5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5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5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5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5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5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5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5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5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5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5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5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5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5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5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5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5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5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5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5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5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5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5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5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5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5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5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5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5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5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5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5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5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5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5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5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5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5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5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5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5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5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5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5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5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5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5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5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5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5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5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5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5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5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5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5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5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5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5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5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5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5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5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5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5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5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5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5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5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5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5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5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5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5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5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5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5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5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5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5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5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5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5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5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5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5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5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5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5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5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5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5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5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5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5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5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5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5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5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5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5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5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5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5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5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5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5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5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5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5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5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5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5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5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5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5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5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5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5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5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5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5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5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5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5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5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5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5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5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5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5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5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5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5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5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5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5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5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5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5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5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5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5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5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5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5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5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5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5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5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5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5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5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5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5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5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5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5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5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5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5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5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5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5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5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5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5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5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5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5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5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5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5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5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5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5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5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5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5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5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5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5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5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5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5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5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5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5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5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5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5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5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5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5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5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5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5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5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5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5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5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5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5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5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5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5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5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5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5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5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5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5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5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5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5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5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5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5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5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5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5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5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5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5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5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5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5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5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5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5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5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5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5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5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5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5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5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5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5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5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5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5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5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5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5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5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5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5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5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5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5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5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5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5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5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5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5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5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5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5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5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5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5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5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5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5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5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5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5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5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5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5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5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5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5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5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5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5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5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5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5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5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5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5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5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5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5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5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5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5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5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5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5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5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5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5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5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5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5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5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5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5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5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5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5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5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5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5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5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5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5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5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5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5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5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5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5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5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5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5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5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5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5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5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5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5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5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5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5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5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5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5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5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5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5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5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5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5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5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5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5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5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5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5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5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5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5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5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5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5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5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5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5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5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5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5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5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5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5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5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5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5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5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5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5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5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5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5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5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5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5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5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5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5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5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5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5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5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5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5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5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5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5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5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5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5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5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5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5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5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5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5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5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5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5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5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5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5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5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5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5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5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5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5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5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5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5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5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5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5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5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5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5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5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5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5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5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5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5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5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5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5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5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5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5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5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5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5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5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5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5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5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5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5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5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5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5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5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5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5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5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5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5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5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5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5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5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5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5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5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5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5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5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5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5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5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5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5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5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5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5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5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5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5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5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5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5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5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5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5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5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5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5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5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5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5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5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5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5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5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5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5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5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5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5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5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5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5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5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5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5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5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5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5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5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5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5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5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5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5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5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5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5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5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5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5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5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5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5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5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5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5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5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5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5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5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5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5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5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5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5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5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5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5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5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5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5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5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5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5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5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5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5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5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5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5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5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5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5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5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5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5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5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5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5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5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5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5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5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5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5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5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5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5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5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5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5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5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5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5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5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5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5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5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5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5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5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5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5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5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5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5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5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5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5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5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5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5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5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5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5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5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5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5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5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5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5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5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5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5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5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5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5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5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5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5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5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5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5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5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5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5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5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5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5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5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5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5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5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5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5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5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5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5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5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5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5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5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5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5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5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5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5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5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5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5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5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5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5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5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5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5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5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5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5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5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5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5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5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5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5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5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5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5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5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5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5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5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5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5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5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5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5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5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5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5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5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5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5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5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5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5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5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5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5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5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5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5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5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5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5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5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5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5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5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5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5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5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5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5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5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5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5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5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5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5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5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5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5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5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5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5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5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5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5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5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5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5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5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5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5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5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5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5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5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5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5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5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5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5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5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5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5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5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5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5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5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5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5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5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5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5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5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5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5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5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5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5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5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5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5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5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5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5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5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5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5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5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5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5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5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5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5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5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5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5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5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5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5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5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5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5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5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5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5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5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5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5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5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5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5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5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5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5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5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5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5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5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5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5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5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5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5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5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5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5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5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5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5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5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5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5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5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5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5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5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5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5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5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5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5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5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5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5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5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5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5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5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5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5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5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5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5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5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5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5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5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5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5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5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5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5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5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5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5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5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5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5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5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5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5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5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5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5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5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5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5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5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5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5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5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5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5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5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5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5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5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5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5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5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5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5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5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5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5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5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5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5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5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5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5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5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5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5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5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5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5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5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5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5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5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5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5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5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5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5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5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5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N33267" t="s">
        <v>47</v>
      </c>
      <c r="O33267">
        <v>3</v>
      </c>
    </row>
    <row r="33268" spans="1:15" x14ac:dyDescent="0.25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N33268" t="s">
        <v>47</v>
      </c>
      <c r="O33268">
        <v>3</v>
      </c>
    </row>
    <row r="33269" spans="1:15" x14ac:dyDescent="0.25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N33269" t="s">
        <v>47</v>
      </c>
      <c r="O33269">
        <v>3</v>
      </c>
    </row>
    <row r="33270" spans="1:15" x14ac:dyDescent="0.25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N33270" t="s">
        <v>47</v>
      </c>
      <c r="O33270">
        <v>3</v>
      </c>
    </row>
    <row r="33271" spans="1:15" x14ac:dyDescent="0.25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N33271" t="s">
        <v>47</v>
      </c>
      <c r="O33271">
        <v>3</v>
      </c>
    </row>
    <row r="33272" spans="1:15" x14ac:dyDescent="0.25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N33272" t="s">
        <v>47</v>
      </c>
      <c r="O33272">
        <v>3</v>
      </c>
    </row>
    <row r="33273" spans="1:15" x14ac:dyDescent="0.25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N33273" t="s">
        <v>47</v>
      </c>
      <c r="O33273">
        <v>3</v>
      </c>
    </row>
    <row r="33274" spans="1:15" x14ac:dyDescent="0.25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N33274" t="s">
        <v>48</v>
      </c>
      <c r="O33274">
        <v>3</v>
      </c>
    </row>
    <row r="33275" spans="1:15" x14ac:dyDescent="0.25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N33275" t="s">
        <v>48</v>
      </c>
      <c r="O33275">
        <v>3</v>
      </c>
    </row>
    <row r="33276" spans="1:15" x14ac:dyDescent="0.25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N33276" t="s">
        <v>48</v>
      </c>
      <c r="O33276">
        <v>3</v>
      </c>
    </row>
    <row r="33277" spans="1:15" x14ac:dyDescent="0.25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N33277" t="s">
        <v>48</v>
      </c>
      <c r="O33277">
        <v>3</v>
      </c>
    </row>
    <row r="33278" spans="1:15" x14ac:dyDescent="0.25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N33278" t="s">
        <v>48</v>
      </c>
      <c r="O33278">
        <v>3</v>
      </c>
    </row>
    <row r="33279" spans="1:15" x14ac:dyDescent="0.25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N33279" t="s">
        <v>48</v>
      </c>
      <c r="O33279">
        <v>3</v>
      </c>
    </row>
    <row r="33280" spans="1:15" x14ac:dyDescent="0.25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N33280" t="s">
        <v>48</v>
      </c>
      <c r="O33280">
        <v>3</v>
      </c>
    </row>
    <row r="33281" spans="1:15" x14ac:dyDescent="0.25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N33281" t="s">
        <v>48</v>
      </c>
      <c r="O33281">
        <v>3</v>
      </c>
    </row>
    <row r="33282" spans="1:15" x14ac:dyDescent="0.25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N33282" t="s">
        <v>48</v>
      </c>
      <c r="O33282">
        <v>3</v>
      </c>
    </row>
    <row r="33283" spans="1:15" x14ac:dyDescent="0.25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N33283" t="s">
        <v>48</v>
      </c>
      <c r="O33283">
        <v>3</v>
      </c>
    </row>
    <row r="33284" spans="1:15" x14ac:dyDescent="0.25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N33284" t="s">
        <v>48</v>
      </c>
      <c r="O33284">
        <v>3</v>
      </c>
    </row>
    <row r="33285" spans="1:15" x14ac:dyDescent="0.25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N33285" t="s">
        <v>48</v>
      </c>
      <c r="O33285">
        <v>3</v>
      </c>
    </row>
    <row r="33286" spans="1:15" x14ac:dyDescent="0.25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N33286" t="s">
        <v>48</v>
      </c>
      <c r="O33286">
        <v>3</v>
      </c>
    </row>
    <row r="33287" spans="1:15" x14ac:dyDescent="0.25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N33287" t="s">
        <v>48</v>
      </c>
      <c r="O33287">
        <v>3</v>
      </c>
    </row>
    <row r="33288" spans="1:15" x14ac:dyDescent="0.25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N33288" t="s">
        <v>48</v>
      </c>
      <c r="O33288">
        <v>3</v>
      </c>
    </row>
    <row r="33289" spans="1:15" x14ac:dyDescent="0.25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N33289" t="s">
        <v>48</v>
      </c>
      <c r="O33289">
        <v>3</v>
      </c>
    </row>
    <row r="33290" spans="1:15" x14ac:dyDescent="0.25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N33290" t="s">
        <v>47</v>
      </c>
      <c r="O33290">
        <v>3</v>
      </c>
    </row>
    <row r="33291" spans="1:15" x14ac:dyDescent="0.25">
      <c r="A33291" s="2">
        <v>37273</v>
      </c>
      <c r="B33291">
        <v>100</v>
      </c>
      <c r="H33291" s="5">
        <v>16</v>
      </c>
      <c r="I33291">
        <v>16.010000000000002</v>
      </c>
      <c r="J33291">
        <v>16.010000000000002</v>
      </c>
      <c r="L33291" s="32">
        <v>16</v>
      </c>
      <c r="N33291" t="s">
        <v>47</v>
      </c>
      <c r="O33291">
        <v>4</v>
      </c>
    </row>
    <row r="33292" spans="1:15" x14ac:dyDescent="0.25">
      <c r="A33292" s="2">
        <v>37273</v>
      </c>
      <c r="B33292">
        <v>200</v>
      </c>
      <c r="H33292" s="5">
        <v>15</v>
      </c>
      <c r="I33292">
        <v>15</v>
      </c>
      <c r="J33292">
        <v>15</v>
      </c>
      <c r="L33292" s="32">
        <v>15</v>
      </c>
      <c r="N33292" t="s">
        <v>47</v>
      </c>
      <c r="O33292">
        <v>4</v>
      </c>
    </row>
    <row r="33293" spans="1:15" x14ac:dyDescent="0.25">
      <c r="A33293" s="2">
        <v>37273</v>
      </c>
      <c r="B33293">
        <v>300</v>
      </c>
      <c r="H33293" s="5">
        <v>14.47</v>
      </c>
      <c r="I33293">
        <v>14.47</v>
      </c>
      <c r="J33293">
        <v>14.47</v>
      </c>
      <c r="L33293" s="32">
        <v>14.47</v>
      </c>
      <c r="N33293" t="s">
        <v>47</v>
      </c>
      <c r="O33293">
        <v>4</v>
      </c>
    </row>
    <row r="33294" spans="1:15" x14ac:dyDescent="0.25">
      <c r="A33294" s="2">
        <v>37273</v>
      </c>
      <c r="B33294">
        <v>400</v>
      </c>
      <c r="H33294" s="5">
        <v>14.01</v>
      </c>
      <c r="I33294">
        <v>14.01</v>
      </c>
      <c r="J33294">
        <v>14.01</v>
      </c>
      <c r="L33294" s="32">
        <v>14.01</v>
      </c>
      <c r="N33294" t="s">
        <v>47</v>
      </c>
      <c r="O33294">
        <v>4</v>
      </c>
    </row>
    <row r="33295" spans="1:15" x14ac:dyDescent="0.25">
      <c r="A33295" s="2">
        <v>37273</v>
      </c>
      <c r="B33295">
        <v>500</v>
      </c>
      <c r="H33295" s="5">
        <v>15.01</v>
      </c>
      <c r="I33295">
        <v>15.01</v>
      </c>
      <c r="J33295">
        <v>15.01</v>
      </c>
      <c r="L33295" s="32">
        <v>15.01</v>
      </c>
      <c r="N33295" t="s">
        <v>47</v>
      </c>
      <c r="O33295">
        <v>4</v>
      </c>
    </row>
    <row r="33296" spans="1:15" x14ac:dyDescent="0.25">
      <c r="A33296" s="2">
        <v>37273</v>
      </c>
      <c r="B33296">
        <v>600</v>
      </c>
      <c r="H33296" s="5">
        <v>18</v>
      </c>
      <c r="I33296">
        <v>18.010000000000002</v>
      </c>
      <c r="J33296">
        <v>18.010000000000002</v>
      </c>
      <c r="L33296" s="32">
        <v>18</v>
      </c>
      <c r="N33296" t="s">
        <v>47</v>
      </c>
      <c r="O33296">
        <v>4</v>
      </c>
    </row>
    <row r="33297" spans="1:15" x14ac:dyDescent="0.25">
      <c r="A33297" s="2">
        <v>37273</v>
      </c>
      <c r="B33297">
        <v>700</v>
      </c>
      <c r="H33297" s="5">
        <v>25.33</v>
      </c>
      <c r="I33297">
        <v>28.89</v>
      </c>
      <c r="J33297">
        <v>31.01</v>
      </c>
      <c r="L33297" s="32">
        <v>25.87</v>
      </c>
      <c r="N33297" t="s">
        <v>47</v>
      </c>
      <c r="O33297">
        <v>4</v>
      </c>
    </row>
    <row r="33298" spans="1:15" x14ac:dyDescent="0.25">
      <c r="A33298" s="2">
        <v>37273</v>
      </c>
      <c r="B33298">
        <v>800</v>
      </c>
      <c r="H33298" s="5">
        <v>24.31</v>
      </c>
      <c r="I33298">
        <v>38.07</v>
      </c>
      <c r="J33298">
        <v>46.25</v>
      </c>
      <c r="L33298" s="32">
        <v>26.42</v>
      </c>
      <c r="N33298" t="s">
        <v>48</v>
      </c>
      <c r="O33298">
        <v>4</v>
      </c>
    </row>
    <row r="33299" spans="1:15" x14ac:dyDescent="0.25">
      <c r="A33299" s="2">
        <v>37273</v>
      </c>
      <c r="B33299">
        <v>900</v>
      </c>
      <c r="H33299" s="5">
        <v>21.9</v>
      </c>
      <c r="I33299">
        <v>29.49</v>
      </c>
      <c r="J33299">
        <v>34</v>
      </c>
      <c r="L33299" s="32">
        <v>23.07</v>
      </c>
      <c r="N33299" t="s">
        <v>48</v>
      </c>
      <c r="O33299">
        <v>4</v>
      </c>
    </row>
    <row r="33300" spans="1:15" x14ac:dyDescent="0.25">
      <c r="A33300" s="2">
        <v>37273</v>
      </c>
      <c r="B33300">
        <v>1000</v>
      </c>
      <c r="H33300" s="5">
        <v>21.14</v>
      </c>
      <c r="I33300">
        <v>37.159999999999997</v>
      </c>
      <c r="J33300">
        <v>46.69</v>
      </c>
      <c r="L33300" s="32">
        <v>23.59</v>
      </c>
      <c r="N33300" t="s">
        <v>48</v>
      </c>
      <c r="O33300">
        <v>4</v>
      </c>
    </row>
    <row r="33301" spans="1:15" x14ac:dyDescent="0.25">
      <c r="A33301" s="2">
        <v>37273</v>
      </c>
      <c r="B33301">
        <v>1100</v>
      </c>
      <c r="H33301" s="5">
        <v>21</v>
      </c>
      <c r="I33301">
        <v>37.130000000000003</v>
      </c>
      <c r="J33301">
        <v>46.72</v>
      </c>
      <c r="L33301" s="32">
        <v>23.47</v>
      </c>
      <c r="N33301" t="s">
        <v>48</v>
      </c>
      <c r="O33301">
        <v>4</v>
      </c>
    </row>
    <row r="33302" spans="1:15" x14ac:dyDescent="0.25">
      <c r="A33302" s="2">
        <v>37273</v>
      </c>
      <c r="B33302">
        <v>1200</v>
      </c>
      <c r="H33302" s="5">
        <v>21.48</v>
      </c>
      <c r="I33302">
        <v>29.33</v>
      </c>
      <c r="J33302">
        <v>34</v>
      </c>
      <c r="L33302" s="32">
        <v>22.68</v>
      </c>
      <c r="N33302" t="s">
        <v>48</v>
      </c>
      <c r="O33302">
        <v>4</v>
      </c>
    </row>
    <row r="33303" spans="1:15" x14ac:dyDescent="0.25">
      <c r="A33303" s="2">
        <v>37273</v>
      </c>
      <c r="B33303">
        <v>1300</v>
      </c>
      <c r="H33303" s="5">
        <v>19.47</v>
      </c>
      <c r="I33303">
        <v>28.23</v>
      </c>
      <c r="J33303">
        <v>33.43</v>
      </c>
      <c r="L33303" s="32">
        <v>20.81</v>
      </c>
      <c r="N33303" t="s">
        <v>48</v>
      </c>
      <c r="O33303">
        <v>4</v>
      </c>
    </row>
    <row r="33304" spans="1:15" x14ac:dyDescent="0.25">
      <c r="A33304" s="2">
        <v>37273</v>
      </c>
      <c r="B33304">
        <v>1400</v>
      </c>
      <c r="H33304" s="5">
        <v>18.850000000000001</v>
      </c>
      <c r="I33304">
        <v>25.96</v>
      </c>
      <c r="J33304">
        <v>30.18</v>
      </c>
      <c r="L33304" s="32">
        <v>19.940000000000001</v>
      </c>
      <c r="N33304" t="s">
        <v>48</v>
      </c>
      <c r="O33304">
        <v>4</v>
      </c>
    </row>
    <row r="33305" spans="1:15" x14ac:dyDescent="0.25">
      <c r="A33305" s="2">
        <v>37273</v>
      </c>
      <c r="B33305">
        <v>1500</v>
      </c>
      <c r="H33305" s="5">
        <v>17.079999999999998</v>
      </c>
      <c r="I33305">
        <v>23.17</v>
      </c>
      <c r="J33305">
        <v>26.79</v>
      </c>
      <c r="L33305" s="32">
        <v>18.010000000000002</v>
      </c>
      <c r="N33305" t="s">
        <v>48</v>
      </c>
      <c r="O33305">
        <v>4</v>
      </c>
    </row>
    <row r="33306" spans="1:15" x14ac:dyDescent="0.25">
      <c r="A33306" s="2">
        <v>37273</v>
      </c>
      <c r="B33306">
        <v>1600</v>
      </c>
      <c r="H33306" s="5">
        <v>17.09</v>
      </c>
      <c r="I33306">
        <v>23.19</v>
      </c>
      <c r="J33306">
        <v>26.82</v>
      </c>
      <c r="L33306" s="32">
        <v>18.02</v>
      </c>
      <c r="N33306" t="s">
        <v>48</v>
      </c>
      <c r="O33306">
        <v>4</v>
      </c>
    </row>
    <row r="33307" spans="1:15" x14ac:dyDescent="0.25">
      <c r="A33307" s="2">
        <v>37273</v>
      </c>
      <c r="B33307">
        <v>1700</v>
      </c>
      <c r="H33307" s="5">
        <v>19.87</v>
      </c>
      <c r="I33307">
        <v>28.73</v>
      </c>
      <c r="J33307">
        <v>34</v>
      </c>
      <c r="L33307" s="32">
        <v>21.23</v>
      </c>
      <c r="N33307" t="s">
        <v>48</v>
      </c>
      <c r="O33307">
        <v>4</v>
      </c>
    </row>
    <row r="33308" spans="1:15" x14ac:dyDescent="0.25">
      <c r="A33308" s="2">
        <v>37273</v>
      </c>
      <c r="B33308">
        <v>1800</v>
      </c>
      <c r="H33308" s="5">
        <v>31.09</v>
      </c>
      <c r="I33308">
        <v>50.02</v>
      </c>
      <c r="J33308">
        <v>61.28</v>
      </c>
      <c r="L33308" s="32">
        <v>33.99</v>
      </c>
      <c r="N33308" t="s">
        <v>48</v>
      </c>
      <c r="O33308">
        <v>4</v>
      </c>
    </row>
    <row r="33309" spans="1:15" x14ac:dyDescent="0.25">
      <c r="A33309" s="2">
        <v>37273</v>
      </c>
      <c r="B33309">
        <v>1900</v>
      </c>
      <c r="H33309" s="5">
        <v>26.77</v>
      </c>
      <c r="I33309">
        <v>53.65</v>
      </c>
      <c r="J33309">
        <v>69.62</v>
      </c>
      <c r="L33309" s="32">
        <v>30.89</v>
      </c>
      <c r="N33309" t="s">
        <v>48</v>
      </c>
      <c r="O33309">
        <v>4</v>
      </c>
    </row>
    <row r="33310" spans="1:15" x14ac:dyDescent="0.25">
      <c r="A33310" s="2">
        <v>37273</v>
      </c>
      <c r="B33310">
        <v>2000</v>
      </c>
      <c r="H33310" s="5">
        <v>21.54</v>
      </c>
      <c r="I33310">
        <v>39.42</v>
      </c>
      <c r="J33310">
        <v>50.04</v>
      </c>
      <c r="L33310" s="32">
        <v>24.28</v>
      </c>
      <c r="N33310" t="s">
        <v>48</v>
      </c>
      <c r="O33310">
        <v>4</v>
      </c>
    </row>
    <row r="33311" spans="1:15" x14ac:dyDescent="0.25">
      <c r="A33311" s="2">
        <v>37273</v>
      </c>
      <c r="B33311">
        <v>2100</v>
      </c>
      <c r="H33311" s="5">
        <v>21.33</v>
      </c>
      <c r="I33311">
        <v>29.95</v>
      </c>
      <c r="J33311">
        <v>35.07</v>
      </c>
      <c r="L33311" s="32">
        <v>22.65</v>
      </c>
      <c r="N33311" t="s">
        <v>48</v>
      </c>
      <c r="O33311">
        <v>4</v>
      </c>
    </row>
    <row r="33312" spans="1:15" x14ac:dyDescent="0.25">
      <c r="A33312" s="2">
        <v>37273</v>
      </c>
      <c r="B33312">
        <v>2200</v>
      </c>
      <c r="H33312" s="5">
        <v>19.07</v>
      </c>
      <c r="I33312">
        <v>28.11</v>
      </c>
      <c r="J33312">
        <v>33.479999999999997</v>
      </c>
      <c r="L33312" s="32">
        <v>20.45</v>
      </c>
      <c r="N33312" t="s">
        <v>48</v>
      </c>
      <c r="O33312">
        <v>4</v>
      </c>
    </row>
    <row r="33313" spans="1:15" x14ac:dyDescent="0.25">
      <c r="A33313" s="2">
        <v>37273</v>
      </c>
      <c r="B33313">
        <v>2300</v>
      </c>
      <c r="H33313" s="5">
        <v>16.82</v>
      </c>
      <c r="I33313">
        <v>27.43</v>
      </c>
      <c r="J33313">
        <v>33.74</v>
      </c>
      <c r="L33313" s="32">
        <v>18.440000000000001</v>
      </c>
      <c r="N33313" t="s">
        <v>48</v>
      </c>
      <c r="O33313">
        <v>4</v>
      </c>
    </row>
    <row r="33314" spans="1:15" x14ac:dyDescent="0.25">
      <c r="A33314" s="2">
        <v>37273</v>
      </c>
      <c r="B33314">
        <v>2400</v>
      </c>
      <c r="H33314" s="5">
        <v>16</v>
      </c>
      <c r="I33314">
        <v>16</v>
      </c>
      <c r="J33314">
        <v>16</v>
      </c>
      <c r="L33314" s="32">
        <v>16</v>
      </c>
      <c r="N33314" t="s">
        <v>47</v>
      </c>
      <c r="O33314">
        <v>4</v>
      </c>
    </row>
    <row r="33315" spans="1:15" x14ac:dyDescent="0.25">
      <c r="A33315" s="2">
        <v>37274</v>
      </c>
      <c r="B33315">
        <v>100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N33315" t="s">
        <v>47</v>
      </c>
      <c r="O33315">
        <v>5</v>
      </c>
    </row>
    <row r="33316" spans="1:15" x14ac:dyDescent="0.25">
      <c r="A33316" s="2">
        <v>37274</v>
      </c>
      <c r="B33316">
        <v>200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N33316" t="s">
        <v>47</v>
      </c>
      <c r="O33316">
        <v>5</v>
      </c>
    </row>
    <row r="33317" spans="1:15" x14ac:dyDescent="0.25">
      <c r="A33317" s="2">
        <v>37274</v>
      </c>
      <c r="B33317">
        <v>300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N33317" t="s">
        <v>47</v>
      </c>
      <c r="O33317">
        <v>5</v>
      </c>
    </row>
    <row r="33318" spans="1:15" x14ac:dyDescent="0.25">
      <c r="A33318" s="2">
        <v>37274</v>
      </c>
      <c r="B33318">
        <v>400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N33318" t="s">
        <v>47</v>
      </c>
      <c r="O33318">
        <v>5</v>
      </c>
    </row>
    <row r="33319" spans="1:15" x14ac:dyDescent="0.25">
      <c r="A33319" s="2">
        <v>37274</v>
      </c>
      <c r="B33319">
        <v>500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N33319" t="s">
        <v>47</v>
      </c>
      <c r="O33319">
        <v>5</v>
      </c>
    </row>
    <row r="33320" spans="1:15" x14ac:dyDescent="0.25">
      <c r="A33320" s="2">
        <v>37274</v>
      </c>
      <c r="B33320">
        <v>600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N33320" t="s">
        <v>47</v>
      </c>
      <c r="O33320">
        <v>5</v>
      </c>
    </row>
    <row r="33321" spans="1:15" x14ac:dyDescent="0.25">
      <c r="A33321" s="2">
        <v>37274</v>
      </c>
      <c r="B33321">
        <v>700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N33321" t="s">
        <v>47</v>
      </c>
      <c r="O33321">
        <v>5</v>
      </c>
    </row>
    <row r="33322" spans="1:15" x14ac:dyDescent="0.25">
      <c r="A33322" s="2">
        <v>37274</v>
      </c>
      <c r="B33322">
        <v>800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N33322" t="s">
        <v>48</v>
      </c>
      <c r="O33322">
        <v>5</v>
      </c>
    </row>
    <row r="33323" spans="1:15" x14ac:dyDescent="0.25">
      <c r="A33323" s="2">
        <v>37274</v>
      </c>
      <c r="B33323">
        <v>900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N33323" t="s">
        <v>48</v>
      </c>
      <c r="O33323">
        <v>5</v>
      </c>
    </row>
    <row r="33324" spans="1:15" x14ac:dyDescent="0.25">
      <c r="A33324" s="2">
        <v>37274</v>
      </c>
      <c r="B33324">
        <v>1000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N33324" t="s">
        <v>48</v>
      </c>
      <c r="O33324">
        <v>5</v>
      </c>
    </row>
    <row r="33325" spans="1:15" x14ac:dyDescent="0.25">
      <c r="A33325" s="2">
        <v>37274</v>
      </c>
      <c r="B33325">
        <v>1100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N33325" t="s">
        <v>48</v>
      </c>
      <c r="O33325">
        <v>5</v>
      </c>
    </row>
    <row r="33326" spans="1:15" x14ac:dyDescent="0.25">
      <c r="A33326" s="2">
        <v>37274</v>
      </c>
      <c r="B33326">
        <v>1200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N33326" t="s">
        <v>48</v>
      </c>
      <c r="O33326">
        <v>5</v>
      </c>
    </row>
    <row r="33327" spans="1:15" x14ac:dyDescent="0.25">
      <c r="A33327" s="2">
        <v>37274</v>
      </c>
      <c r="B33327">
        <v>1300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N33327" t="s">
        <v>48</v>
      </c>
      <c r="O33327">
        <v>5</v>
      </c>
    </row>
    <row r="33328" spans="1:15" x14ac:dyDescent="0.25">
      <c r="A33328" s="2">
        <v>37274</v>
      </c>
      <c r="B33328">
        <v>1400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N33328" t="s">
        <v>48</v>
      </c>
      <c r="O33328">
        <v>5</v>
      </c>
    </row>
    <row r="33329" spans="1:15" x14ac:dyDescent="0.25">
      <c r="A33329" s="2">
        <v>37274</v>
      </c>
      <c r="B33329">
        <v>1500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N33329" t="s">
        <v>48</v>
      </c>
      <c r="O33329">
        <v>5</v>
      </c>
    </row>
    <row r="33330" spans="1:15" x14ac:dyDescent="0.25">
      <c r="A33330" s="2">
        <v>37274</v>
      </c>
      <c r="B33330">
        <v>1600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N33330" t="s">
        <v>48</v>
      </c>
      <c r="O33330">
        <v>5</v>
      </c>
    </row>
    <row r="33331" spans="1:15" x14ac:dyDescent="0.25">
      <c r="A33331" s="2">
        <v>37274</v>
      </c>
      <c r="B33331">
        <v>1700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N33331" t="s">
        <v>48</v>
      </c>
      <c r="O33331">
        <v>5</v>
      </c>
    </row>
    <row r="33332" spans="1:15" x14ac:dyDescent="0.25">
      <c r="A33332" s="2">
        <v>37274</v>
      </c>
      <c r="B33332">
        <v>1800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N33332" t="s">
        <v>48</v>
      </c>
      <c r="O33332">
        <v>5</v>
      </c>
    </row>
    <row r="33333" spans="1:15" x14ac:dyDescent="0.25">
      <c r="A33333" s="2">
        <v>37274</v>
      </c>
      <c r="B33333">
        <v>1900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N33333" t="s">
        <v>48</v>
      </c>
      <c r="O33333">
        <v>5</v>
      </c>
    </row>
    <row r="33334" spans="1:15" x14ac:dyDescent="0.25">
      <c r="A33334" s="2">
        <v>37274</v>
      </c>
      <c r="B33334">
        <v>2000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N33334" t="s">
        <v>48</v>
      </c>
      <c r="O33334">
        <v>5</v>
      </c>
    </row>
    <row r="33335" spans="1:15" x14ac:dyDescent="0.25">
      <c r="A33335" s="2">
        <v>37274</v>
      </c>
      <c r="B33335">
        <v>2100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N33335" t="s">
        <v>48</v>
      </c>
      <c r="O33335">
        <v>5</v>
      </c>
    </row>
    <row r="33336" spans="1:15" x14ac:dyDescent="0.25">
      <c r="A33336" s="2">
        <v>37274</v>
      </c>
      <c r="B33336">
        <v>2200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N33336" t="s">
        <v>48</v>
      </c>
      <c r="O33336">
        <v>5</v>
      </c>
    </row>
    <row r="33337" spans="1:15" x14ac:dyDescent="0.25">
      <c r="A33337" s="2">
        <v>37274</v>
      </c>
      <c r="B33337">
        <v>2300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N33337" t="s">
        <v>48</v>
      </c>
      <c r="O33337">
        <v>5</v>
      </c>
    </row>
    <row r="33338" spans="1:15" x14ac:dyDescent="0.25">
      <c r="A33338" s="2">
        <v>37274</v>
      </c>
      <c r="B33338">
        <v>2400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N33338" t="s">
        <v>47</v>
      </c>
      <c r="O33338">
        <v>5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3.2" x14ac:dyDescent="0.25"/>
  <cols>
    <col min="1" max="1" width="10.109375" bestFit="1" customWidth="1"/>
    <col min="4" max="4" width="11.109375" bestFit="1" customWidth="1"/>
    <col min="5" max="5" width="11.109375" customWidth="1"/>
    <col min="13" max="13" width="10.109375" style="2" bestFit="1" customWidth="1"/>
    <col min="14" max="14" width="11.109375" style="134" bestFit="1" customWidth="1"/>
  </cols>
  <sheetData>
    <row r="1" spans="1:17" x14ac:dyDescent="0.25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8" thickBot="1" x14ac:dyDescent="0.3">
      <c r="A2" s="2">
        <v>35827</v>
      </c>
      <c r="M2" s="2">
        <v>35828</v>
      </c>
      <c r="N2" s="134">
        <v>2.3650000095367432</v>
      </c>
    </row>
    <row r="3" spans="1:17" x14ac:dyDescent="0.25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5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5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5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5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5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5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5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5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5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5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5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5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5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5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5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5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5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5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5">
      <c r="A22" s="2">
        <v>35847</v>
      </c>
      <c r="G22" s="104">
        <f>+'Raw Data'!S24</f>
        <v>5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5">
      <c r="A23" s="2">
        <v>35848</v>
      </c>
      <c r="G23" s="104">
        <f>+'Raw Data'!S25</f>
        <v>5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5">
      <c r="A24" s="2">
        <v>35849</v>
      </c>
      <c r="G24" s="104">
        <f>+'Raw Data'!S26</f>
        <v>5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5">
      <c r="A25" s="2">
        <v>35850</v>
      </c>
      <c r="G25" s="104">
        <f>+'Raw Data'!S27</f>
        <v>5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5">
      <c r="A26" s="2">
        <v>35851</v>
      </c>
      <c r="G26" s="104">
        <f>+'Raw Data'!S28</f>
        <v>5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5">
      <c r="A27" s="2">
        <v>35852</v>
      </c>
      <c r="G27" s="104">
        <f>+'Raw Data'!S29</f>
        <v>5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5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5">
      <c r="A29" s="2">
        <v>35854</v>
      </c>
      <c r="G29" s="104">
        <f>+'Raw Data'!S31</f>
        <v>5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5">
      <c r="A30" s="2">
        <v>35855</v>
      </c>
      <c r="G30" s="104">
        <f>+'Raw Data'!S32</f>
        <v>5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5">
      <c r="A31" s="2">
        <v>35856</v>
      </c>
      <c r="G31" s="104">
        <f>+'Raw Data'!S33</f>
        <v>5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5">
      <c r="A32" s="2">
        <v>35857</v>
      </c>
      <c r="G32" s="104">
        <f>+'Raw Data'!S34</f>
        <v>5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5">
      <c r="A33" s="2">
        <v>35858</v>
      </c>
      <c r="G33" s="104">
        <f>+'Raw Data'!S35</f>
        <v>5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8" thickBot="1" x14ac:dyDescent="0.3">
      <c r="A34" s="2">
        <v>35859</v>
      </c>
      <c r="G34" s="106">
        <f>+'Raw Data'!S36</f>
        <v>5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5">
      <c r="A35" s="2">
        <v>35860</v>
      </c>
      <c r="M35" s="2">
        <v>35873</v>
      </c>
      <c r="N35" s="134">
        <v>2.4249999523162842</v>
      </c>
    </row>
    <row r="36" spans="1:17" x14ac:dyDescent="0.25">
      <c r="A36" s="2">
        <v>35861</v>
      </c>
      <c r="M36" s="2">
        <v>35874</v>
      </c>
      <c r="N36" s="134">
        <v>2.4449999332427979</v>
      </c>
    </row>
    <row r="37" spans="1:17" x14ac:dyDescent="0.25">
      <c r="A37" s="2">
        <v>35862</v>
      </c>
      <c r="M37" s="2">
        <v>35877</v>
      </c>
      <c r="N37" s="134">
        <v>2.4749999046325684</v>
      </c>
    </row>
    <row r="38" spans="1:17" x14ac:dyDescent="0.25">
      <c r="A38" s="2">
        <v>35863</v>
      </c>
      <c r="M38" s="2">
        <v>35878</v>
      </c>
      <c r="N38" s="134">
        <v>2.5149998664855957</v>
      </c>
    </row>
    <row r="39" spans="1:17" x14ac:dyDescent="0.25">
      <c r="A39" s="2">
        <v>35864</v>
      </c>
      <c r="M39" s="2">
        <v>35879</v>
      </c>
      <c r="N39" s="134">
        <v>2.494999885559082</v>
      </c>
    </row>
    <row r="40" spans="1:17" x14ac:dyDescent="0.25">
      <c r="A40" s="2">
        <v>35865</v>
      </c>
      <c r="M40" s="2">
        <v>35880</v>
      </c>
      <c r="N40" s="134">
        <v>2.5099999904632568</v>
      </c>
    </row>
    <row r="41" spans="1:17" x14ac:dyDescent="0.25">
      <c r="A41" s="2">
        <v>35866</v>
      </c>
      <c r="M41" s="2">
        <v>35881</v>
      </c>
      <c r="N41" s="134">
        <v>2.4549999237060547</v>
      </c>
    </row>
    <row r="42" spans="1:17" x14ac:dyDescent="0.25">
      <c r="A42" s="2">
        <v>35867</v>
      </c>
      <c r="M42" s="2">
        <v>35884</v>
      </c>
      <c r="N42" s="134">
        <v>2.434999942779541</v>
      </c>
    </row>
    <row r="43" spans="1:17" x14ac:dyDescent="0.25">
      <c r="A43" s="2">
        <v>35868</v>
      </c>
      <c r="M43" s="2">
        <v>35885</v>
      </c>
      <c r="N43" s="134">
        <v>2.4100000858306885</v>
      </c>
    </row>
    <row r="44" spans="1:17" x14ac:dyDescent="0.25">
      <c r="A44" s="2">
        <v>35869</v>
      </c>
      <c r="M44" s="2">
        <v>35886</v>
      </c>
      <c r="N44" s="134">
        <v>2.5350000858306885</v>
      </c>
    </row>
    <row r="45" spans="1:17" x14ac:dyDescent="0.25">
      <c r="A45" s="2">
        <v>35870</v>
      </c>
      <c r="M45" s="2">
        <v>35887</v>
      </c>
      <c r="N45" s="134">
        <v>2.625</v>
      </c>
    </row>
    <row r="46" spans="1:17" x14ac:dyDescent="0.25">
      <c r="A46" s="2">
        <v>35871</v>
      </c>
      <c r="M46" s="2">
        <v>35888</v>
      </c>
      <c r="N46" s="134">
        <v>2.6050000190734863</v>
      </c>
    </row>
    <row r="47" spans="1:17" x14ac:dyDescent="0.25">
      <c r="A47" s="2">
        <v>35872</v>
      </c>
      <c r="M47" s="2">
        <v>35891</v>
      </c>
      <c r="N47" s="134">
        <v>2.75</v>
      </c>
    </row>
    <row r="48" spans="1:17" x14ac:dyDescent="0.25">
      <c r="A48" s="2">
        <v>35873</v>
      </c>
      <c r="M48" s="2">
        <v>35892</v>
      </c>
      <c r="N48" s="134">
        <v>2.7200000286102295</v>
      </c>
    </row>
    <row r="49" spans="1:14" x14ac:dyDescent="0.25">
      <c r="A49" s="2">
        <v>35874</v>
      </c>
      <c r="M49" s="2">
        <v>35893</v>
      </c>
      <c r="N49" s="134">
        <v>2.7100000381469727</v>
      </c>
    </row>
    <row r="50" spans="1:14" x14ac:dyDescent="0.25">
      <c r="A50" s="2">
        <v>35875</v>
      </c>
      <c r="M50" s="2">
        <v>35894</v>
      </c>
      <c r="N50" s="134">
        <v>2.8399999141693115</v>
      </c>
    </row>
    <row r="51" spans="1:14" x14ac:dyDescent="0.25">
      <c r="A51" s="2">
        <v>35876</v>
      </c>
      <c r="M51" s="2">
        <v>35895</v>
      </c>
    </row>
    <row r="52" spans="1:14" x14ac:dyDescent="0.25">
      <c r="A52" s="2">
        <v>35877</v>
      </c>
      <c r="M52" s="2">
        <v>35898</v>
      </c>
      <c r="N52" s="134">
        <v>2.809999942779541</v>
      </c>
    </row>
    <row r="53" spans="1:14" x14ac:dyDescent="0.25">
      <c r="A53" s="2">
        <v>35878</v>
      </c>
      <c r="M53" s="2">
        <v>35899</v>
      </c>
      <c r="N53" s="134">
        <v>2.7200000286102295</v>
      </c>
    </row>
    <row r="54" spans="1:14" x14ac:dyDescent="0.25">
      <c r="A54" s="2">
        <v>35879</v>
      </c>
      <c r="M54" s="2">
        <v>35900</v>
      </c>
      <c r="N54" s="134">
        <v>2.619999885559082</v>
      </c>
    </row>
    <row r="55" spans="1:14" x14ac:dyDescent="0.25">
      <c r="A55" s="2">
        <v>35880</v>
      </c>
      <c r="M55" s="2">
        <v>35901</v>
      </c>
      <c r="N55" s="134">
        <v>2.6800000667572021</v>
      </c>
    </row>
    <row r="56" spans="1:14" x14ac:dyDescent="0.25">
      <c r="A56" s="2">
        <v>35881</v>
      </c>
      <c r="M56" s="2">
        <v>35902</v>
      </c>
      <c r="N56" s="134">
        <v>2.690000057220459</v>
      </c>
    </row>
    <row r="57" spans="1:14" x14ac:dyDescent="0.25">
      <c r="A57" s="2">
        <v>35882</v>
      </c>
      <c r="M57" s="2">
        <v>35905</v>
      </c>
      <c r="N57" s="134">
        <v>2.5999999046325684</v>
      </c>
    </row>
    <row r="58" spans="1:14" x14ac:dyDescent="0.25">
      <c r="A58" s="2">
        <v>35883</v>
      </c>
      <c r="M58" s="2">
        <v>35906</v>
      </c>
      <c r="N58" s="134">
        <v>2.6050000190734863</v>
      </c>
    </row>
    <row r="59" spans="1:14" x14ac:dyDescent="0.25">
      <c r="A59" s="2">
        <v>35884</v>
      </c>
      <c r="M59" s="2">
        <v>35907</v>
      </c>
      <c r="N59" s="134">
        <v>2.6600000858306885</v>
      </c>
    </row>
    <row r="60" spans="1:14" x14ac:dyDescent="0.25">
      <c r="A60" s="2">
        <v>35885</v>
      </c>
      <c r="M60" s="2">
        <v>35908</v>
      </c>
      <c r="N60" s="134">
        <v>2.7400000095367432</v>
      </c>
    </row>
    <row r="61" spans="1:14" x14ac:dyDescent="0.25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5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5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5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5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5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5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5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5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5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5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5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5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5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5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5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5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5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5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5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5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5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5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5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5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5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5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5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5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5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5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5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5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5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5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5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5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5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5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5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5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5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5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5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5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5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5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5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5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5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5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5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5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5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5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5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5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5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5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5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5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5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5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5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5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5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5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5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5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5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5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5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5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5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5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5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5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5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5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5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5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5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5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5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5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5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5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5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5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5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5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5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5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5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5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5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5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5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5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5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5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5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5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5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5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5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5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5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5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5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5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5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5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5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5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5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5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5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5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5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5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5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5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5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5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5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5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5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5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5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5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5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5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5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5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5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5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5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5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5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5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5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5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5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5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5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5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5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5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5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5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5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5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5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5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5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5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5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5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5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5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5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5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5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5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5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5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5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5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5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5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5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5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5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5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5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5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5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5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5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5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5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5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5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5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5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5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5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5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5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5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5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5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5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5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5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5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5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5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5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5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5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5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5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5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5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5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5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5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5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5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5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5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5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5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5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5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5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5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5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5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5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5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5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5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5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5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5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5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5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5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5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5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5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5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5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5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5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5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5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5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5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5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5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5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5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5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5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5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5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5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5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5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5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5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5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5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5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5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5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5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5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5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5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5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5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5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5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5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5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5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5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5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5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5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5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5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5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5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5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5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5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5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5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5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5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5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5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5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5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5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5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5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5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5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5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5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5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5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5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5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5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5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5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5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5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5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5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5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5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5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5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5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5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5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5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5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5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5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5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5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5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5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5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5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5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5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5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5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5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5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5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5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5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5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5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5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5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5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5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5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5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5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5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5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5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5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5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5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5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5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5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5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5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5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5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5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5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5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5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5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5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5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5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5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5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5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5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5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5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5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5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5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5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5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5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5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5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5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5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5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5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5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5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5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5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5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5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5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5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5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5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5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5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5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5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5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5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5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5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5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5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5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5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5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5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5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5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5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5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5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5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5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5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5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5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5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5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5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5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5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5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5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5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5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5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5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5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5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5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5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5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5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5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5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5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5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5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5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5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5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5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5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5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5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5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5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5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5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5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5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5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5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5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5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5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5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5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5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5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5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5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5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5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5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5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5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5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5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5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5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5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5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5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5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5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5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5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5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5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5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5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5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5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5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5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5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5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5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5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5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5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5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5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5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5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5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5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5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5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5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5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5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5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5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5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5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5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5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5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5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5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5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5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5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5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5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5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5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5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5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5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5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5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5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5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5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5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5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5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5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5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5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5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5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5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5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5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5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5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5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5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5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5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5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5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5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5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5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5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5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5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5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5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5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5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5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5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5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5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5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5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5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5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5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5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5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5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5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5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5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5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5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5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5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5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5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5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5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5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5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5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5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5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5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5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5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5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5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5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5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5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5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5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5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5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5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5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5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5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5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5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5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5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5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5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5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5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5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5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5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5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5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5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5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5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5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5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5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5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5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5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5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5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5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5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5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5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5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5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5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5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5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5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5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5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5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5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5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5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5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5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5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5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5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5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5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5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5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5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5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5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5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5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5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5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5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5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5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5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5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5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5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5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5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5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5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5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5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5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5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5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5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5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5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5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5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5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5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5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5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5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5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5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5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5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5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5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5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5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5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5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5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5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5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5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5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5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5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5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5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5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5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5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5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5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5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5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5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5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5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5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5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5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5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5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5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5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5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5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5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5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5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5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5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5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5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5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5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5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5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5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5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5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5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5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5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5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5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5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5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5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5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5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5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5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5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5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5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5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5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5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5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5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5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5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5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5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5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5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5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5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5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5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5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5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5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5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5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5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5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5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5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5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5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5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5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5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5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5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5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5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5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5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5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5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5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5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5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5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5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5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5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5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5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5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5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5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5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5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5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5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5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5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5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5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5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5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5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5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5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5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5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5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5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5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5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5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5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5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5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5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5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5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5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5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5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5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5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5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5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5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5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5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5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5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5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5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5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5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5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5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5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5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5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5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5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5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5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5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5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5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5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5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5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5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5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5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5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5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5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5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5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5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5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5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5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5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5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5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5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5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5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5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5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5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5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5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5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5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5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5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5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5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5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5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5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5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5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5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5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5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5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5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5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5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5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5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5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5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5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5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5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5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5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5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5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5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5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5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5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5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5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5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5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5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5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5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5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5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5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5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5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5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5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5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5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5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5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5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5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5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5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5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5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5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5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5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5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5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5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5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5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5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5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5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5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5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5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5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5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5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5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5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5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5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5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5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5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5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5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5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5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5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5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5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5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5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5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5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5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5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5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5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5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5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5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5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5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5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5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5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5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5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5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5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5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5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5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5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5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5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5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5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5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5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5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5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5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5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5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5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5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5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5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5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5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5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5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5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5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5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5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5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5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5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5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5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5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5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5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5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5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5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5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5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5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5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5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5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5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5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5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5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5">
      <c r="A1095" s="2">
        <v>36554</v>
      </c>
      <c r="B1095" s="40">
        <v>34</v>
      </c>
      <c r="C1095" s="40">
        <v>14</v>
      </c>
    </row>
    <row r="1096" spans="1:14" x14ac:dyDescent="0.25">
      <c r="A1096" s="2">
        <v>36555</v>
      </c>
      <c r="B1096" s="40">
        <v>35</v>
      </c>
      <c r="C1096" s="40">
        <v>14</v>
      </c>
    </row>
    <row r="1097" spans="1:14" x14ac:dyDescent="0.25">
      <c r="A1097" s="2">
        <v>36556</v>
      </c>
      <c r="B1097" s="40">
        <v>34</v>
      </c>
      <c r="C1097" s="40">
        <v>28</v>
      </c>
    </row>
    <row r="1098" spans="1:14" x14ac:dyDescent="0.25">
      <c r="A1098" s="2">
        <v>36557</v>
      </c>
      <c r="B1098" s="40">
        <v>35</v>
      </c>
      <c r="C1098" s="40">
        <v>25</v>
      </c>
    </row>
    <row r="1099" spans="1:14" x14ac:dyDescent="0.25">
      <c r="A1099" s="2">
        <v>36558</v>
      </c>
      <c r="B1099" s="40">
        <v>31</v>
      </c>
      <c r="C1099" s="40">
        <v>22</v>
      </c>
    </row>
    <row r="1100" spans="1:14" x14ac:dyDescent="0.25">
      <c r="A1100" s="2">
        <v>36559</v>
      </c>
      <c r="B1100" s="40">
        <v>38</v>
      </c>
      <c r="C1100" s="40">
        <v>17</v>
      </c>
    </row>
    <row r="1101" spans="1:14" x14ac:dyDescent="0.25">
      <c r="A1101" s="2">
        <v>36560</v>
      </c>
      <c r="B1101" s="40">
        <v>34</v>
      </c>
      <c r="C1101" s="40">
        <v>27</v>
      </c>
    </row>
    <row r="1102" spans="1:14" x14ac:dyDescent="0.25">
      <c r="A1102" s="2">
        <v>36561</v>
      </c>
      <c r="B1102" s="40">
        <v>34</v>
      </c>
      <c r="C1102" s="40">
        <v>26</v>
      </c>
    </row>
    <row r="1103" spans="1:14" x14ac:dyDescent="0.25">
      <c r="A1103" s="2">
        <v>36562</v>
      </c>
      <c r="B1103" s="40">
        <v>37</v>
      </c>
      <c r="C1103" s="40">
        <v>23</v>
      </c>
    </row>
    <row r="1104" spans="1:14" x14ac:dyDescent="0.25">
      <c r="A1104" s="2">
        <v>36563</v>
      </c>
      <c r="B1104" s="40">
        <v>44</v>
      </c>
      <c r="C1104" s="40">
        <v>24</v>
      </c>
    </row>
    <row r="1105" spans="1:3" x14ac:dyDescent="0.25">
      <c r="A1105" s="2">
        <v>36564</v>
      </c>
      <c r="B1105" s="40">
        <v>32</v>
      </c>
      <c r="C1105" s="40">
        <v>21</v>
      </c>
    </row>
    <row r="1106" spans="1:3" x14ac:dyDescent="0.25">
      <c r="A1106" s="2">
        <v>36565</v>
      </c>
      <c r="B1106" s="40">
        <v>43</v>
      </c>
      <c r="C1106" s="40">
        <v>19</v>
      </c>
    </row>
    <row r="1107" spans="1:3" x14ac:dyDescent="0.25">
      <c r="A1107" s="2">
        <v>36566</v>
      </c>
      <c r="B1107" s="40">
        <v>51</v>
      </c>
      <c r="C1107" s="40">
        <v>28</v>
      </c>
    </row>
    <row r="1108" spans="1:3" x14ac:dyDescent="0.25">
      <c r="A1108" s="2">
        <v>36567</v>
      </c>
      <c r="B1108" s="40">
        <v>51</v>
      </c>
      <c r="C1108" s="40">
        <v>35</v>
      </c>
    </row>
    <row r="1109" spans="1:3" x14ac:dyDescent="0.25">
      <c r="A1109" s="2">
        <v>36568</v>
      </c>
      <c r="B1109" s="40">
        <v>35</v>
      </c>
      <c r="C1109" s="40">
        <v>22</v>
      </c>
    </row>
    <row r="1110" spans="1:3" x14ac:dyDescent="0.25">
      <c r="A1110" s="2">
        <v>36569</v>
      </c>
      <c r="B1110" s="40">
        <v>37</v>
      </c>
      <c r="C1110" s="40">
        <v>21</v>
      </c>
    </row>
    <row r="1111" spans="1:3" x14ac:dyDescent="0.25">
      <c r="A1111" s="2">
        <v>36570</v>
      </c>
      <c r="B1111" s="40">
        <v>53</v>
      </c>
      <c r="C1111" s="40">
        <v>32</v>
      </c>
    </row>
    <row r="1112" spans="1:3" x14ac:dyDescent="0.25">
      <c r="A1112" s="2">
        <v>36571</v>
      </c>
      <c r="B1112" s="40">
        <v>42</v>
      </c>
      <c r="C1112" s="40">
        <v>27</v>
      </c>
    </row>
    <row r="1113" spans="1:3" x14ac:dyDescent="0.25">
      <c r="A1113" s="2">
        <v>36572</v>
      </c>
      <c r="B1113" s="40">
        <v>57</v>
      </c>
      <c r="C1113" s="40">
        <v>28</v>
      </c>
    </row>
    <row r="1114" spans="1:3" x14ac:dyDescent="0.25">
      <c r="A1114" s="2">
        <v>36573</v>
      </c>
      <c r="B1114" s="40">
        <v>40</v>
      </c>
      <c r="C1114" s="40">
        <v>28</v>
      </c>
    </row>
    <row r="1115" spans="1:3" x14ac:dyDescent="0.25">
      <c r="A1115" s="2">
        <v>36574</v>
      </c>
      <c r="B1115" s="40">
        <v>35</v>
      </c>
      <c r="C1115" s="40">
        <v>29</v>
      </c>
    </row>
    <row r="1116" spans="1:3" x14ac:dyDescent="0.25">
      <c r="A1116" s="2">
        <v>36575</v>
      </c>
      <c r="B1116" s="40">
        <v>37</v>
      </c>
      <c r="C1116" s="40">
        <v>34</v>
      </c>
    </row>
    <row r="1117" spans="1:3" x14ac:dyDescent="0.25">
      <c r="A1117" s="2">
        <v>36576</v>
      </c>
      <c r="B1117" s="40">
        <v>43</v>
      </c>
      <c r="C1117" s="40">
        <v>33</v>
      </c>
    </row>
    <row r="1118" spans="1:3" x14ac:dyDescent="0.25">
      <c r="A1118" s="2">
        <v>36577</v>
      </c>
      <c r="B1118" s="40">
        <v>43</v>
      </c>
      <c r="C1118" s="40">
        <v>27</v>
      </c>
    </row>
    <row r="1119" spans="1:3" x14ac:dyDescent="0.25">
      <c r="A1119" s="2">
        <v>36578</v>
      </c>
      <c r="B1119" s="40">
        <v>53</v>
      </c>
      <c r="C1119" s="40">
        <v>28</v>
      </c>
    </row>
    <row r="1120" spans="1:3" x14ac:dyDescent="0.25">
      <c r="A1120" s="2">
        <v>36579</v>
      </c>
      <c r="B1120" s="40">
        <v>55</v>
      </c>
      <c r="C1120" s="40">
        <v>30</v>
      </c>
    </row>
    <row r="1121" spans="1:3" x14ac:dyDescent="0.25">
      <c r="A1121" s="2">
        <v>36580</v>
      </c>
      <c r="B1121" s="40">
        <v>67</v>
      </c>
      <c r="C1121" s="40">
        <v>37</v>
      </c>
    </row>
    <row r="1122" spans="1:3" x14ac:dyDescent="0.25">
      <c r="A1122" s="2">
        <v>36581</v>
      </c>
      <c r="B1122" s="40">
        <v>69</v>
      </c>
      <c r="C1122" s="40">
        <v>43</v>
      </c>
    </row>
    <row r="1123" spans="1:3" x14ac:dyDescent="0.25">
      <c r="A1123" s="2">
        <v>36582</v>
      </c>
      <c r="B1123" s="40">
        <v>48</v>
      </c>
      <c r="C1123" s="40">
        <v>41</v>
      </c>
    </row>
    <row r="1124" spans="1:3" x14ac:dyDescent="0.25">
      <c r="A1124" s="2">
        <v>36583</v>
      </c>
      <c r="B1124" s="40">
        <v>64</v>
      </c>
      <c r="C1124" s="40">
        <v>42</v>
      </c>
    </row>
    <row r="1125" spans="1:3" x14ac:dyDescent="0.25">
      <c r="A1125" s="2">
        <v>36584</v>
      </c>
      <c r="B1125" s="40">
        <v>58</v>
      </c>
      <c r="C1125" s="40">
        <v>41</v>
      </c>
    </row>
    <row r="1126" spans="1:3" x14ac:dyDescent="0.25">
      <c r="A1126" s="2">
        <v>36585</v>
      </c>
      <c r="B1126" s="40">
        <v>58</v>
      </c>
      <c r="C1126" s="40">
        <v>37</v>
      </c>
    </row>
    <row r="1127" spans="1:3" x14ac:dyDescent="0.25">
      <c r="A1127" s="2">
        <v>36586</v>
      </c>
      <c r="B1127" s="40">
        <v>59</v>
      </c>
      <c r="C1127" s="40">
        <v>32</v>
      </c>
    </row>
    <row r="1128" spans="1:3" x14ac:dyDescent="0.25">
      <c r="A1128" s="2">
        <v>36587</v>
      </c>
      <c r="B1128" s="40">
        <v>52</v>
      </c>
      <c r="C1128" s="40">
        <v>39</v>
      </c>
    </row>
    <row r="1129" spans="1:3" x14ac:dyDescent="0.25">
      <c r="A1129" s="2">
        <v>36588</v>
      </c>
      <c r="B1129" s="40">
        <v>52</v>
      </c>
      <c r="C1129" s="40">
        <v>37</v>
      </c>
    </row>
    <row r="1130" spans="1:3" x14ac:dyDescent="0.25">
      <c r="A1130" s="2">
        <v>36589</v>
      </c>
      <c r="B1130" s="40">
        <v>54</v>
      </c>
      <c r="C1130" s="40">
        <v>31</v>
      </c>
    </row>
    <row r="1131" spans="1:3" x14ac:dyDescent="0.25">
      <c r="A1131" s="2">
        <v>36590</v>
      </c>
      <c r="B1131" s="40">
        <v>62</v>
      </c>
      <c r="C1131" s="40">
        <v>36</v>
      </c>
    </row>
    <row r="1132" spans="1:3" x14ac:dyDescent="0.25">
      <c r="A1132" s="2">
        <v>36591</v>
      </c>
      <c r="B1132" s="40">
        <v>58</v>
      </c>
      <c r="C1132" s="40">
        <v>36</v>
      </c>
    </row>
    <row r="1133" spans="1:3" x14ac:dyDescent="0.25">
      <c r="A1133" s="2">
        <v>36592</v>
      </c>
      <c r="B1133" s="40">
        <v>64</v>
      </c>
      <c r="C1133" s="40">
        <v>33</v>
      </c>
    </row>
    <row r="1134" spans="1:3" x14ac:dyDescent="0.25">
      <c r="A1134" s="2">
        <v>36593</v>
      </c>
      <c r="B1134" s="40">
        <v>80</v>
      </c>
      <c r="C1134" s="40">
        <v>44</v>
      </c>
    </row>
    <row r="1135" spans="1:3" x14ac:dyDescent="0.25">
      <c r="A1135" s="2">
        <v>36594</v>
      </c>
      <c r="B1135" s="40">
        <v>73</v>
      </c>
      <c r="C1135" s="40">
        <v>42</v>
      </c>
    </row>
    <row r="1136" spans="1:3" x14ac:dyDescent="0.25">
      <c r="A1136" s="2">
        <v>36595</v>
      </c>
      <c r="B1136" s="40">
        <v>67</v>
      </c>
      <c r="C1136" s="40">
        <v>45</v>
      </c>
    </row>
    <row r="1137" spans="1:3" x14ac:dyDescent="0.25">
      <c r="A1137" s="2">
        <v>36596</v>
      </c>
      <c r="B1137" s="40">
        <v>49</v>
      </c>
      <c r="C1137" s="40">
        <v>43</v>
      </c>
    </row>
    <row r="1138" spans="1:3" x14ac:dyDescent="0.25">
      <c r="A1138" s="2">
        <v>36597</v>
      </c>
      <c r="B1138" s="40">
        <v>50</v>
      </c>
      <c r="C1138" s="40">
        <v>34</v>
      </c>
    </row>
    <row r="1139" spans="1:3" x14ac:dyDescent="0.25">
      <c r="A1139" s="2">
        <v>36598</v>
      </c>
      <c r="B1139" s="40">
        <v>48</v>
      </c>
      <c r="C1139" s="40">
        <v>32</v>
      </c>
    </row>
    <row r="1140" spans="1:3" x14ac:dyDescent="0.25">
      <c r="A1140" s="2">
        <v>36599</v>
      </c>
      <c r="B1140" s="40">
        <v>55</v>
      </c>
      <c r="C1140" s="40">
        <v>36</v>
      </c>
    </row>
    <row r="1141" spans="1:3" x14ac:dyDescent="0.25">
      <c r="A1141" s="2">
        <v>36600</v>
      </c>
      <c r="B1141" s="40">
        <v>68</v>
      </c>
      <c r="C1141" s="40">
        <v>37</v>
      </c>
    </row>
    <row r="1142" spans="1:3" x14ac:dyDescent="0.25">
      <c r="A1142" s="2">
        <v>36601</v>
      </c>
      <c r="B1142" s="40">
        <v>67</v>
      </c>
      <c r="C1142" s="40">
        <v>47</v>
      </c>
    </row>
    <row r="1143" spans="1:3" x14ac:dyDescent="0.25">
      <c r="A1143" s="2">
        <v>36602</v>
      </c>
      <c r="B1143" s="40">
        <v>60</v>
      </c>
      <c r="C1143" s="40">
        <v>29</v>
      </c>
    </row>
    <row r="1144" spans="1:3" x14ac:dyDescent="0.25">
      <c r="A1144" s="2">
        <v>36603</v>
      </c>
      <c r="B1144" s="40">
        <v>42</v>
      </c>
      <c r="C1144" s="40">
        <v>24</v>
      </c>
    </row>
    <row r="1145" spans="1:3" x14ac:dyDescent="0.25">
      <c r="A1145" s="2">
        <v>36604</v>
      </c>
      <c r="B1145" s="40">
        <v>49</v>
      </c>
      <c r="C1145" s="40">
        <v>30</v>
      </c>
    </row>
    <row r="1146" spans="1:3" x14ac:dyDescent="0.25">
      <c r="A1146" s="2">
        <v>36605</v>
      </c>
      <c r="B1146" s="40">
        <v>46</v>
      </c>
      <c r="C1146" s="40">
        <v>34</v>
      </c>
    </row>
    <row r="1147" spans="1:3" x14ac:dyDescent="0.25">
      <c r="A1147" s="2">
        <v>36606</v>
      </c>
      <c r="B1147" s="40">
        <v>42</v>
      </c>
      <c r="C1147" s="40">
        <v>39</v>
      </c>
    </row>
    <row r="1148" spans="1:3" x14ac:dyDescent="0.25">
      <c r="A1148" s="2">
        <v>36607</v>
      </c>
      <c r="B1148" s="40">
        <v>50</v>
      </c>
      <c r="C1148" s="40">
        <v>39</v>
      </c>
    </row>
    <row r="1149" spans="1:3" x14ac:dyDescent="0.25">
      <c r="A1149" s="2">
        <v>36608</v>
      </c>
      <c r="B1149" s="40">
        <v>63</v>
      </c>
      <c r="C1149" s="40">
        <v>35</v>
      </c>
    </row>
    <row r="1150" spans="1:3" x14ac:dyDescent="0.25">
      <c r="A1150" s="2">
        <v>36609</v>
      </c>
      <c r="B1150" s="40">
        <v>67</v>
      </c>
      <c r="C1150" s="40">
        <v>46</v>
      </c>
    </row>
    <row r="1151" spans="1:3" x14ac:dyDescent="0.25">
      <c r="A1151" s="2">
        <v>36610</v>
      </c>
      <c r="B1151" s="40">
        <v>68</v>
      </c>
      <c r="C1151" s="40">
        <v>42</v>
      </c>
    </row>
    <row r="1152" spans="1:3" x14ac:dyDescent="0.25">
      <c r="A1152" s="2">
        <v>36611</v>
      </c>
      <c r="B1152" s="40">
        <v>64</v>
      </c>
      <c r="C1152" s="40">
        <v>42</v>
      </c>
    </row>
    <row r="1153" spans="1:3" x14ac:dyDescent="0.25">
      <c r="A1153" s="2">
        <v>36612</v>
      </c>
      <c r="B1153" s="40">
        <v>68</v>
      </c>
      <c r="C1153" s="40">
        <v>37</v>
      </c>
    </row>
    <row r="1154" spans="1:3" x14ac:dyDescent="0.25">
      <c r="A1154" s="2">
        <v>36613</v>
      </c>
      <c r="B1154" s="40">
        <v>60</v>
      </c>
      <c r="C1154" s="40">
        <v>47</v>
      </c>
    </row>
    <row r="1155" spans="1:3" x14ac:dyDescent="0.25">
      <c r="A1155" s="2">
        <v>36614</v>
      </c>
      <c r="B1155" s="40">
        <v>56</v>
      </c>
      <c r="C1155" s="40">
        <v>42</v>
      </c>
    </row>
    <row r="1156" spans="1:3" x14ac:dyDescent="0.25">
      <c r="A1156" s="2">
        <v>36615</v>
      </c>
      <c r="B1156" s="40">
        <v>60</v>
      </c>
      <c r="C1156" s="40">
        <v>37</v>
      </c>
    </row>
    <row r="1157" spans="1:3" x14ac:dyDescent="0.25">
      <c r="A1157" s="2">
        <v>36616</v>
      </c>
      <c r="B1157" s="40">
        <v>59</v>
      </c>
      <c r="C1157" s="40">
        <v>37</v>
      </c>
    </row>
    <row r="1158" spans="1:3" x14ac:dyDescent="0.25">
      <c r="A1158" s="2">
        <v>36617</v>
      </c>
      <c r="B1158" s="40">
        <v>64</v>
      </c>
      <c r="C1158" s="40">
        <v>38</v>
      </c>
    </row>
    <row r="1159" spans="1:3" x14ac:dyDescent="0.25">
      <c r="A1159" s="2">
        <v>36618</v>
      </c>
      <c r="B1159" s="40">
        <v>67</v>
      </c>
      <c r="C1159" s="40">
        <v>46</v>
      </c>
    </row>
    <row r="1160" spans="1:3" x14ac:dyDescent="0.25">
      <c r="A1160" s="2">
        <v>36619</v>
      </c>
      <c r="B1160" s="40">
        <v>73</v>
      </c>
      <c r="C1160" s="40">
        <v>56</v>
      </c>
    </row>
    <row r="1161" spans="1:3" x14ac:dyDescent="0.25">
      <c r="A1161" s="2">
        <v>36620</v>
      </c>
      <c r="B1161" s="40">
        <v>66</v>
      </c>
      <c r="C1161" s="40">
        <v>45</v>
      </c>
    </row>
    <row r="1162" spans="1:3" x14ac:dyDescent="0.25">
      <c r="A1162" s="2">
        <v>36621</v>
      </c>
      <c r="B1162" s="40">
        <v>50</v>
      </c>
      <c r="C1162" s="40">
        <v>39</v>
      </c>
    </row>
    <row r="1163" spans="1:3" x14ac:dyDescent="0.25">
      <c r="A1163" s="2">
        <v>36622</v>
      </c>
      <c r="B1163" s="40">
        <v>73</v>
      </c>
      <c r="C1163" s="40">
        <v>38</v>
      </c>
    </row>
    <row r="1164" spans="1:3" x14ac:dyDescent="0.25">
      <c r="A1164" s="2">
        <v>36623</v>
      </c>
      <c r="B1164" s="40">
        <v>69</v>
      </c>
      <c r="C1164" s="40">
        <v>51</v>
      </c>
    </row>
    <row r="1165" spans="1:3" x14ac:dyDescent="0.25">
      <c r="A1165" s="2">
        <v>36624</v>
      </c>
      <c r="B1165" s="40">
        <v>75</v>
      </c>
      <c r="C1165" s="40">
        <v>45</v>
      </c>
    </row>
    <row r="1166" spans="1:3" x14ac:dyDescent="0.25">
      <c r="A1166" s="2">
        <v>36625</v>
      </c>
      <c r="B1166" s="40">
        <v>52</v>
      </c>
      <c r="C1166" s="40">
        <v>31</v>
      </c>
    </row>
    <row r="1167" spans="1:3" x14ac:dyDescent="0.25">
      <c r="A1167" s="2">
        <v>36626</v>
      </c>
      <c r="B1167" s="40">
        <v>57</v>
      </c>
      <c r="C1167" s="40">
        <v>39</v>
      </c>
    </row>
    <row r="1168" spans="1:3" x14ac:dyDescent="0.25">
      <c r="A1168" s="2">
        <v>36627</v>
      </c>
      <c r="B1168" s="40">
        <v>59</v>
      </c>
      <c r="C1168" s="40">
        <v>42</v>
      </c>
    </row>
    <row r="1169" spans="1:3" x14ac:dyDescent="0.25">
      <c r="A1169" s="2">
        <v>36628</v>
      </c>
      <c r="B1169" s="40">
        <v>54</v>
      </c>
      <c r="C1169" s="40">
        <v>38</v>
      </c>
    </row>
    <row r="1170" spans="1:3" x14ac:dyDescent="0.25">
      <c r="A1170" s="2">
        <v>36629</v>
      </c>
      <c r="B1170" s="40">
        <v>52</v>
      </c>
      <c r="C1170" s="40">
        <v>35</v>
      </c>
    </row>
    <row r="1171" spans="1:3" x14ac:dyDescent="0.25">
      <c r="A1171" s="2">
        <v>36630</v>
      </c>
      <c r="B1171" s="40">
        <v>62</v>
      </c>
      <c r="C1171" s="40">
        <v>34</v>
      </c>
    </row>
    <row r="1172" spans="1:3" x14ac:dyDescent="0.25">
      <c r="A1172" s="2">
        <v>36631</v>
      </c>
      <c r="B1172" s="40">
        <v>62</v>
      </c>
      <c r="C1172" s="40">
        <v>48</v>
      </c>
    </row>
    <row r="1173" spans="1:3" x14ac:dyDescent="0.25">
      <c r="A1173" s="2">
        <v>36632</v>
      </c>
      <c r="B1173" s="40">
        <v>77</v>
      </c>
      <c r="C1173" s="40">
        <v>59</v>
      </c>
    </row>
    <row r="1174" spans="1:3" x14ac:dyDescent="0.25">
      <c r="A1174" s="2">
        <v>36633</v>
      </c>
      <c r="B1174" s="40">
        <v>62</v>
      </c>
      <c r="C1174" s="40">
        <v>43</v>
      </c>
    </row>
    <row r="1175" spans="1:3" x14ac:dyDescent="0.25">
      <c r="A1175" s="2">
        <v>36634</v>
      </c>
      <c r="B1175" s="40">
        <v>48</v>
      </c>
      <c r="C1175" s="40">
        <v>41</v>
      </c>
    </row>
    <row r="1176" spans="1:3" x14ac:dyDescent="0.25">
      <c r="A1176" s="2">
        <v>36635</v>
      </c>
      <c r="B1176" s="40">
        <v>63</v>
      </c>
      <c r="C1176" s="40">
        <v>45</v>
      </c>
    </row>
    <row r="1177" spans="1:3" x14ac:dyDescent="0.25">
      <c r="A1177" s="2">
        <v>36636</v>
      </c>
      <c r="B1177" s="40">
        <v>67</v>
      </c>
      <c r="C1177" s="40">
        <v>44</v>
      </c>
    </row>
    <row r="1178" spans="1:3" x14ac:dyDescent="0.25">
      <c r="A1178" s="2">
        <v>36637</v>
      </c>
      <c r="B1178" s="40">
        <v>55</v>
      </c>
      <c r="C1178" s="40">
        <v>47</v>
      </c>
    </row>
    <row r="1179" spans="1:3" x14ac:dyDescent="0.25">
      <c r="A1179" s="2">
        <v>36638</v>
      </c>
      <c r="B1179" s="40">
        <v>54</v>
      </c>
      <c r="C1179" s="40">
        <v>47</v>
      </c>
    </row>
    <row r="1180" spans="1:3" x14ac:dyDescent="0.25">
      <c r="A1180" s="2">
        <v>36639</v>
      </c>
      <c r="B1180" s="40">
        <v>56</v>
      </c>
      <c r="C1180" s="40">
        <v>46</v>
      </c>
    </row>
    <row r="1181" spans="1:3" x14ac:dyDescent="0.25">
      <c r="A1181" s="2">
        <v>36640</v>
      </c>
      <c r="B1181" s="40">
        <v>67</v>
      </c>
      <c r="C1181" s="40">
        <v>45</v>
      </c>
    </row>
    <row r="1182" spans="1:3" x14ac:dyDescent="0.25">
      <c r="A1182" s="2">
        <v>36641</v>
      </c>
      <c r="B1182" s="40">
        <v>59</v>
      </c>
      <c r="C1182" s="40">
        <v>45</v>
      </c>
    </row>
    <row r="1183" spans="1:3" x14ac:dyDescent="0.25">
      <c r="A1183" s="2">
        <v>36642</v>
      </c>
      <c r="B1183" s="40">
        <v>57</v>
      </c>
      <c r="C1183" s="40">
        <v>42</v>
      </c>
    </row>
    <row r="1184" spans="1:3" x14ac:dyDescent="0.25">
      <c r="A1184" s="2">
        <v>36643</v>
      </c>
      <c r="B1184" s="40">
        <v>48</v>
      </c>
      <c r="C1184" s="40">
        <v>42</v>
      </c>
    </row>
    <row r="1185" spans="1:3" x14ac:dyDescent="0.25">
      <c r="A1185" s="2">
        <v>36644</v>
      </c>
      <c r="B1185" s="40">
        <v>61</v>
      </c>
      <c r="C1185" s="40">
        <v>45</v>
      </c>
    </row>
    <row r="1186" spans="1:3" x14ac:dyDescent="0.25">
      <c r="A1186" s="2">
        <v>36645</v>
      </c>
      <c r="B1186" s="40">
        <v>70</v>
      </c>
      <c r="C1186" s="40">
        <v>44</v>
      </c>
    </row>
    <row r="1187" spans="1:3" x14ac:dyDescent="0.25">
      <c r="A1187" s="2">
        <v>36646</v>
      </c>
      <c r="B1187" s="40">
        <v>68</v>
      </c>
      <c r="C1187" s="40">
        <v>46</v>
      </c>
    </row>
    <row r="1188" spans="1:3" x14ac:dyDescent="0.25">
      <c r="A1188" s="2">
        <v>36647</v>
      </c>
      <c r="B1188" s="40">
        <v>68</v>
      </c>
      <c r="C1188" s="40">
        <v>40</v>
      </c>
    </row>
    <row r="1189" spans="1:3" x14ac:dyDescent="0.25">
      <c r="A1189" s="2">
        <v>36648</v>
      </c>
      <c r="B1189" s="40">
        <v>67</v>
      </c>
      <c r="C1189" s="40">
        <v>50</v>
      </c>
    </row>
    <row r="1190" spans="1:3" x14ac:dyDescent="0.25">
      <c r="A1190" s="2">
        <v>36649</v>
      </c>
      <c r="B1190" s="40">
        <v>71</v>
      </c>
      <c r="C1190" s="40">
        <v>48</v>
      </c>
    </row>
    <row r="1191" spans="1:3" x14ac:dyDescent="0.25">
      <c r="A1191" s="2">
        <v>36650</v>
      </c>
      <c r="B1191" s="40">
        <v>73</v>
      </c>
      <c r="C1191" s="40">
        <v>48</v>
      </c>
    </row>
    <row r="1192" spans="1:3" x14ac:dyDescent="0.25">
      <c r="A1192" s="2">
        <v>36651</v>
      </c>
      <c r="B1192" s="40">
        <v>85</v>
      </c>
      <c r="C1192" s="40">
        <v>57</v>
      </c>
    </row>
    <row r="1193" spans="1:3" x14ac:dyDescent="0.25">
      <c r="A1193" s="2">
        <v>36652</v>
      </c>
      <c r="B1193" s="40">
        <v>87</v>
      </c>
      <c r="C1193" s="40">
        <v>61</v>
      </c>
    </row>
    <row r="1194" spans="1:3" x14ac:dyDescent="0.25">
      <c r="A1194" s="2">
        <v>36653</v>
      </c>
      <c r="B1194" s="40">
        <v>91</v>
      </c>
      <c r="C1194" s="40">
        <v>64</v>
      </c>
    </row>
    <row r="1195" spans="1:3" x14ac:dyDescent="0.25">
      <c r="A1195" s="2">
        <v>36654</v>
      </c>
      <c r="B1195" s="40">
        <v>90</v>
      </c>
      <c r="C1195" s="40">
        <v>66</v>
      </c>
    </row>
    <row r="1196" spans="1:3" x14ac:dyDescent="0.25">
      <c r="A1196" s="2">
        <v>36655</v>
      </c>
      <c r="B1196" s="40">
        <v>89</v>
      </c>
      <c r="C1196" s="40">
        <v>70</v>
      </c>
    </row>
    <row r="1197" spans="1:3" x14ac:dyDescent="0.25">
      <c r="A1197" s="2">
        <v>36656</v>
      </c>
      <c r="B1197" s="40">
        <v>81</v>
      </c>
      <c r="C1197" s="40">
        <v>54</v>
      </c>
    </row>
    <row r="1198" spans="1:3" x14ac:dyDescent="0.25">
      <c r="A1198" s="2">
        <v>36657</v>
      </c>
      <c r="B1198" s="40">
        <v>75</v>
      </c>
      <c r="C1198" s="40">
        <v>53</v>
      </c>
    </row>
    <row r="1199" spans="1:3" x14ac:dyDescent="0.25">
      <c r="A1199" s="2">
        <v>36658</v>
      </c>
      <c r="B1199" s="40">
        <v>82</v>
      </c>
      <c r="C1199" s="40">
        <v>61</v>
      </c>
    </row>
    <row r="1200" spans="1:3" x14ac:dyDescent="0.25">
      <c r="A1200" s="2">
        <v>36659</v>
      </c>
      <c r="B1200" s="40">
        <v>86</v>
      </c>
      <c r="C1200" s="40">
        <v>59</v>
      </c>
    </row>
    <row r="1201" spans="1:3" x14ac:dyDescent="0.25">
      <c r="A1201" s="2">
        <v>36660</v>
      </c>
      <c r="B1201" s="40">
        <v>72</v>
      </c>
      <c r="C1201" s="40">
        <v>59</v>
      </c>
    </row>
    <row r="1202" spans="1:3" x14ac:dyDescent="0.25">
      <c r="A1202" s="2">
        <v>36661</v>
      </c>
      <c r="B1202" s="40">
        <v>67</v>
      </c>
      <c r="C1202" s="40">
        <v>50</v>
      </c>
    </row>
    <row r="1203" spans="1:3" x14ac:dyDescent="0.25">
      <c r="A1203" s="2">
        <v>36662</v>
      </c>
      <c r="B1203" s="40">
        <v>69</v>
      </c>
      <c r="C1203" s="40">
        <v>50</v>
      </c>
    </row>
    <row r="1204" spans="1:3" x14ac:dyDescent="0.25">
      <c r="A1204" s="2">
        <v>36663</v>
      </c>
      <c r="B1204" s="40">
        <v>72</v>
      </c>
      <c r="C1204" s="40">
        <v>54</v>
      </c>
    </row>
    <row r="1205" spans="1:3" x14ac:dyDescent="0.25">
      <c r="A1205" s="2">
        <v>36664</v>
      </c>
      <c r="B1205" s="40">
        <v>83</v>
      </c>
      <c r="C1205" s="40">
        <v>59</v>
      </c>
    </row>
    <row r="1206" spans="1:3" x14ac:dyDescent="0.25">
      <c r="A1206" s="2">
        <v>36665</v>
      </c>
      <c r="B1206" s="40">
        <v>68</v>
      </c>
      <c r="C1206" s="40">
        <v>48</v>
      </c>
    </row>
    <row r="1207" spans="1:3" x14ac:dyDescent="0.25">
      <c r="A1207" s="2">
        <v>36666</v>
      </c>
      <c r="B1207" s="40">
        <v>54</v>
      </c>
      <c r="C1207" s="40">
        <v>49</v>
      </c>
    </row>
    <row r="1208" spans="1:3" x14ac:dyDescent="0.25">
      <c r="A1208" s="2">
        <v>36667</v>
      </c>
      <c r="B1208" s="40">
        <v>59</v>
      </c>
      <c r="C1208" s="40">
        <v>52</v>
      </c>
    </row>
    <row r="1209" spans="1:3" x14ac:dyDescent="0.25">
      <c r="A1209" s="2">
        <v>36668</v>
      </c>
      <c r="B1209" s="40">
        <v>58</v>
      </c>
      <c r="C1209" s="40">
        <v>53</v>
      </c>
    </row>
    <row r="1210" spans="1:3" x14ac:dyDescent="0.25">
      <c r="A1210" s="2">
        <v>36669</v>
      </c>
      <c r="B1210" s="40">
        <v>68</v>
      </c>
      <c r="C1210" s="40">
        <v>54</v>
      </c>
    </row>
    <row r="1211" spans="1:3" x14ac:dyDescent="0.25">
      <c r="A1211" s="2">
        <v>36670</v>
      </c>
      <c r="B1211" s="40">
        <v>83</v>
      </c>
      <c r="C1211" s="40">
        <v>59</v>
      </c>
    </row>
    <row r="1212" spans="1:3" x14ac:dyDescent="0.25">
      <c r="A1212" s="2">
        <v>36671</v>
      </c>
      <c r="B1212" s="40">
        <v>77</v>
      </c>
      <c r="C1212" s="40">
        <v>56</v>
      </c>
    </row>
    <row r="1213" spans="1:3" x14ac:dyDescent="0.25">
      <c r="A1213" s="2">
        <v>36672</v>
      </c>
      <c r="B1213" s="40">
        <v>77</v>
      </c>
      <c r="C1213" s="40">
        <v>53</v>
      </c>
    </row>
    <row r="1214" spans="1:3" x14ac:dyDescent="0.25">
      <c r="A1214" s="2">
        <v>36673</v>
      </c>
      <c r="B1214" s="40">
        <v>65</v>
      </c>
      <c r="C1214" s="40">
        <v>53</v>
      </c>
    </row>
    <row r="1215" spans="1:3" x14ac:dyDescent="0.25">
      <c r="A1215" s="2">
        <v>36674</v>
      </c>
      <c r="B1215" s="40">
        <v>68</v>
      </c>
      <c r="C1215" s="40">
        <v>52</v>
      </c>
    </row>
    <row r="1216" spans="1:3" x14ac:dyDescent="0.25">
      <c r="A1216" s="2">
        <v>36675</v>
      </c>
      <c r="B1216" s="40">
        <v>67</v>
      </c>
      <c r="C1216" s="40">
        <v>53</v>
      </c>
    </row>
    <row r="1217" spans="1:3" x14ac:dyDescent="0.25">
      <c r="A1217" s="2">
        <v>36676</v>
      </c>
      <c r="B1217" s="40">
        <v>66</v>
      </c>
      <c r="C1217" s="40">
        <v>50</v>
      </c>
    </row>
    <row r="1218" spans="1:3" x14ac:dyDescent="0.25">
      <c r="A1218" s="2">
        <v>36677</v>
      </c>
      <c r="B1218" s="40">
        <v>71</v>
      </c>
      <c r="C1218" s="40">
        <v>52</v>
      </c>
    </row>
    <row r="1219" spans="1:3" x14ac:dyDescent="0.25">
      <c r="A1219" s="2">
        <v>36678</v>
      </c>
      <c r="B1219" s="40">
        <v>88</v>
      </c>
      <c r="C1219" s="40">
        <v>56</v>
      </c>
    </row>
    <row r="1220" spans="1:3" x14ac:dyDescent="0.25">
      <c r="A1220" s="2">
        <v>36679</v>
      </c>
      <c r="B1220" s="40">
        <v>94</v>
      </c>
      <c r="C1220" s="40">
        <v>65</v>
      </c>
    </row>
    <row r="1221" spans="1:3" x14ac:dyDescent="0.25">
      <c r="A1221" s="2">
        <v>36680</v>
      </c>
      <c r="B1221" s="40">
        <v>77</v>
      </c>
      <c r="C1221" s="40">
        <v>59</v>
      </c>
    </row>
    <row r="1222" spans="1:3" x14ac:dyDescent="0.25">
      <c r="A1222" s="2">
        <v>36681</v>
      </c>
      <c r="B1222" s="40">
        <v>77</v>
      </c>
      <c r="C1222" s="40">
        <v>53</v>
      </c>
    </row>
    <row r="1223" spans="1:3" x14ac:dyDescent="0.25">
      <c r="A1223" s="2">
        <v>36682</v>
      </c>
      <c r="B1223" s="40">
        <v>68</v>
      </c>
      <c r="C1223" s="40">
        <v>59</v>
      </c>
    </row>
    <row r="1224" spans="1:3" x14ac:dyDescent="0.25">
      <c r="A1224" s="2">
        <v>36683</v>
      </c>
      <c r="B1224" s="40">
        <v>60</v>
      </c>
      <c r="C1224" s="40">
        <v>55</v>
      </c>
    </row>
    <row r="1225" spans="1:3" x14ac:dyDescent="0.25">
      <c r="A1225" s="2">
        <v>36684</v>
      </c>
      <c r="B1225" s="40">
        <v>76</v>
      </c>
      <c r="C1225" s="40">
        <v>53</v>
      </c>
    </row>
    <row r="1226" spans="1:3" x14ac:dyDescent="0.25">
      <c r="A1226" s="2">
        <v>36685</v>
      </c>
      <c r="B1226" s="40">
        <v>82</v>
      </c>
      <c r="C1226" s="40">
        <v>57</v>
      </c>
    </row>
    <row r="1227" spans="1:3" x14ac:dyDescent="0.25">
      <c r="A1227" s="2">
        <v>36686</v>
      </c>
      <c r="B1227" s="40">
        <v>89</v>
      </c>
      <c r="C1227" s="40">
        <v>64</v>
      </c>
    </row>
    <row r="1228" spans="1:3" x14ac:dyDescent="0.25">
      <c r="A1228" s="2">
        <v>36687</v>
      </c>
      <c r="B1228" s="40">
        <v>93</v>
      </c>
      <c r="C1228" s="40">
        <v>67</v>
      </c>
    </row>
    <row r="1229" spans="1:3" x14ac:dyDescent="0.25">
      <c r="A1229" s="2">
        <v>36688</v>
      </c>
      <c r="B1229" s="40">
        <v>94</v>
      </c>
      <c r="C1229" s="40">
        <v>71</v>
      </c>
    </row>
    <row r="1230" spans="1:3" x14ac:dyDescent="0.25">
      <c r="A1230" s="2">
        <v>36689</v>
      </c>
      <c r="B1230" s="40">
        <v>87</v>
      </c>
      <c r="C1230" s="40">
        <v>60</v>
      </c>
    </row>
    <row r="1231" spans="1:3" x14ac:dyDescent="0.25">
      <c r="A1231" s="2">
        <v>36690</v>
      </c>
      <c r="B1231" s="40">
        <v>64</v>
      </c>
      <c r="C1231" s="40">
        <v>58</v>
      </c>
    </row>
    <row r="1232" spans="1:3" x14ac:dyDescent="0.25">
      <c r="A1232" s="2">
        <v>36691</v>
      </c>
      <c r="B1232" s="40">
        <v>64</v>
      </c>
      <c r="C1232" s="40">
        <v>59</v>
      </c>
    </row>
    <row r="1233" spans="1:3" x14ac:dyDescent="0.25">
      <c r="A1233" s="2">
        <v>36692</v>
      </c>
      <c r="B1233" s="40">
        <v>84</v>
      </c>
      <c r="C1233" s="40">
        <v>61</v>
      </c>
    </row>
    <row r="1234" spans="1:3" x14ac:dyDescent="0.25">
      <c r="A1234" s="2">
        <v>36693</v>
      </c>
      <c r="B1234" s="40">
        <v>87</v>
      </c>
      <c r="C1234" s="40">
        <v>69</v>
      </c>
    </row>
    <row r="1235" spans="1:3" x14ac:dyDescent="0.25">
      <c r="A1235" s="2">
        <v>36694</v>
      </c>
      <c r="B1235" s="40">
        <v>90</v>
      </c>
      <c r="C1235" s="40">
        <v>75</v>
      </c>
    </row>
    <row r="1236" spans="1:3" x14ac:dyDescent="0.25">
      <c r="A1236" s="2">
        <v>36695</v>
      </c>
      <c r="B1236" s="40">
        <v>84</v>
      </c>
      <c r="C1236" s="40">
        <v>70</v>
      </c>
    </row>
    <row r="1237" spans="1:3" x14ac:dyDescent="0.25">
      <c r="A1237" s="2">
        <v>36696</v>
      </c>
      <c r="B1237" s="40">
        <v>73</v>
      </c>
      <c r="C1237" s="40">
        <v>61</v>
      </c>
    </row>
    <row r="1238" spans="1:3" x14ac:dyDescent="0.25">
      <c r="A1238" s="2">
        <v>36697</v>
      </c>
      <c r="B1238" s="40">
        <v>83</v>
      </c>
      <c r="C1238" s="40">
        <v>58</v>
      </c>
    </row>
    <row r="1239" spans="1:3" x14ac:dyDescent="0.25">
      <c r="A1239" s="2">
        <v>36698</v>
      </c>
      <c r="B1239" s="40">
        <v>81</v>
      </c>
      <c r="C1239" s="40">
        <v>63</v>
      </c>
    </row>
    <row r="1240" spans="1:3" x14ac:dyDescent="0.25">
      <c r="A1240" s="2">
        <v>36699</v>
      </c>
      <c r="B1240" s="40">
        <v>86</v>
      </c>
      <c r="C1240" s="40">
        <v>69</v>
      </c>
    </row>
    <row r="1241" spans="1:3" x14ac:dyDescent="0.25">
      <c r="A1241" s="2">
        <v>36700</v>
      </c>
      <c r="B1241" s="40">
        <v>85</v>
      </c>
      <c r="C1241" s="40">
        <v>66</v>
      </c>
    </row>
    <row r="1242" spans="1:3" x14ac:dyDescent="0.25">
      <c r="A1242" s="2">
        <v>36701</v>
      </c>
      <c r="B1242" s="40">
        <v>88</v>
      </c>
      <c r="C1242" s="40">
        <v>63</v>
      </c>
    </row>
    <row r="1243" spans="1:3" x14ac:dyDescent="0.25">
      <c r="A1243" s="2">
        <v>36702</v>
      </c>
      <c r="B1243" s="40">
        <v>89</v>
      </c>
      <c r="C1243" s="40">
        <v>70</v>
      </c>
    </row>
    <row r="1244" spans="1:3" x14ac:dyDescent="0.25">
      <c r="A1244" s="2">
        <v>36703</v>
      </c>
      <c r="B1244" s="40">
        <v>91</v>
      </c>
      <c r="C1244" s="40">
        <v>66</v>
      </c>
    </row>
    <row r="1245" spans="1:3" x14ac:dyDescent="0.25">
      <c r="A1245" s="2">
        <v>36704</v>
      </c>
      <c r="B1245" s="40">
        <v>88</v>
      </c>
      <c r="C1245" s="40">
        <v>75</v>
      </c>
    </row>
    <row r="1246" spans="1:3" x14ac:dyDescent="0.25">
      <c r="A1246" s="2">
        <v>36705</v>
      </c>
      <c r="B1246" s="40">
        <v>81</v>
      </c>
      <c r="C1246" s="40">
        <v>65</v>
      </c>
    </row>
    <row r="1247" spans="1:3" x14ac:dyDescent="0.25">
      <c r="A1247" s="2">
        <v>36706</v>
      </c>
      <c r="B1247" s="40">
        <v>77</v>
      </c>
      <c r="C1247" s="40">
        <v>66</v>
      </c>
    </row>
    <row r="1248" spans="1:3" x14ac:dyDescent="0.25">
      <c r="A1248" s="2">
        <v>36707</v>
      </c>
      <c r="B1248" s="40">
        <v>79</v>
      </c>
      <c r="C1248" s="40">
        <v>60</v>
      </c>
    </row>
    <row r="1249" spans="1:3" x14ac:dyDescent="0.25">
      <c r="A1249" s="2">
        <v>36708</v>
      </c>
      <c r="B1249" s="40">
        <v>84</v>
      </c>
      <c r="C1249" s="40">
        <v>62</v>
      </c>
    </row>
    <row r="1250" spans="1:3" x14ac:dyDescent="0.25">
      <c r="A1250" s="2">
        <v>36709</v>
      </c>
      <c r="B1250" s="40">
        <v>85</v>
      </c>
      <c r="C1250" s="40">
        <v>62</v>
      </c>
    </row>
    <row r="1251" spans="1:3" x14ac:dyDescent="0.25">
      <c r="A1251" s="2">
        <v>36710</v>
      </c>
      <c r="B1251" s="40">
        <v>87</v>
      </c>
      <c r="C1251" s="40">
        <v>69</v>
      </c>
    </row>
    <row r="1252" spans="1:3" x14ac:dyDescent="0.25">
      <c r="A1252" s="2">
        <v>36711</v>
      </c>
      <c r="B1252" s="40">
        <v>85</v>
      </c>
      <c r="C1252" s="40">
        <v>72</v>
      </c>
    </row>
    <row r="1253" spans="1:3" x14ac:dyDescent="0.25">
      <c r="A1253" s="2">
        <v>36712</v>
      </c>
      <c r="B1253" s="40">
        <v>85</v>
      </c>
      <c r="C1253" s="40">
        <v>73</v>
      </c>
    </row>
    <row r="1254" spans="1:3" x14ac:dyDescent="0.25">
      <c r="A1254" s="2">
        <v>36713</v>
      </c>
      <c r="B1254" s="40">
        <v>81</v>
      </c>
      <c r="C1254" s="40">
        <v>66</v>
      </c>
    </row>
    <row r="1255" spans="1:3" x14ac:dyDescent="0.25">
      <c r="A1255" s="2">
        <v>36714</v>
      </c>
      <c r="B1255" s="40">
        <v>80</v>
      </c>
      <c r="C1255" s="40">
        <v>63</v>
      </c>
    </row>
    <row r="1256" spans="1:3" x14ac:dyDescent="0.25">
      <c r="A1256" s="2">
        <v>36715</v>
      </c>
      <c r="B1256" s="40">
        <v>79</v>
      </c>
      <c r="C1256" s="40">
        <v>60</v>
      </c>
    </row>
    <row r="1257" spans="1:3" x14ac:dyDescent="0.25">
      <c r="A1257" s="2">
        <v>36716</v>
      </c>
      <c r="B1257" s="40">
        <v>86</v>
      </c>
      <c r="C1257" s="40">
        <v>62</v>
      </c>
    </row>
    <row r="1258" spans="1:3" x14ac:dyDescent="0.25">
      <c r="A1258" s="2">
        <v>36717</v>
      </c>
      <c r="B1258" s="40">
        <v>91</v>
      </c>
      <c r="C1258" s="40">
        <v>75</v>
      </c>
    </row>
    <row r="1259" spans="1:3" x14ac:dyDescent="0.25">
      <c r="A1259" s="2">
        <v>36718</v>
      </c>
      <c r="B1259" s="40">
        <v>84</v>
      </c>
      <c r="C1259" s="40">
        <v>72</v>
      </c>
    </row>
    <row r="1260" spans="1:3" x14ac:dyDescent="0.25">
      <c r="A1260" s="2">
        <v>36719</v>
      </c>
      <c r="B1260" s="40">
        <v>83</v>
      </c>
      <c r="C1260" s="40">
        <v>65</v>
      </c>
    </row>
    <row r="1261" spans="1:3" x14ac:dyDescent="0.25">
      <c r="A1261" s="2">
        <v>36720</v>
      </c>
      <c r="B1261" s="40">
        <v>85</v>
      </c>
      <c r="C1261" s="40">
        <v>63</v>
      </c>
    </row>
    <row r="1262" spans="1:3" x14ac:dyDescent="0.25">
      <c r="A1262" s="2">
        <v>36721</v>
      </c>
      <c r="B1262" s="40">
        <v>77</v>
      </c>
      <c r="C1262" s="40">
        <v>67</v>
      </c>
    </row>
    <row r="1263" spans="1:3" x14ac:dyDescent="0.25">
      <c r="A1263" s="2">
        <v>36722</v>
      </c>
      <c r="B1263" s="40">
        <v>76</v>
      </c>
      <c r="C1263" s="40">
        <v>65</v>
      </c>
    </row>
    <row r="1264" spans="1:3" x14ac:dyDescent="0.25">
      <c r="A1264" s="2">
        <v>36723</v>
      </c>
      <c r="B1264" s="40">
        <v>81</v>
      </c>
      <c r="C1264" s="40">
        <v>63</v>
      </c>
    </row>
    <row r="1265" spans="1:3" x14ac:dyDescent="0.25">
      <c r="A1265" s="2">
        <v>36724</v>
      </c>
      <c r="B1265" s="40">
        <v>82</v>
      </c>
      <c r="C1265" s="40">
        <v>65</v>
      </c>
    </row>
    <row r="1266" spans="1:3" x14ac:dyDescent="0.25">
      <c r="A1266" s="2">
        <v>36725</v>
      </c>
      <c r="B1266" s="40">
        <v>87</v>
      </c>
      <c r="C1266" s="40">
        <v>70</v>
      </c>
    </row>
    <row r="1267" spans="1:3" x14ac:dyDescent="0.25">
      <c r="A1267" s="2">
        <v>36726</v>
      </c>
      <c r="B1267" s="40">
        <v>75</v>
      </c>
      <c r="C1267" s="40">
        <v>62</v>
      </c>
    </row>
    <row r="1268" spans="1:3" x14ac:dyDescent="0.25">
      <c r="A1268" s="2">
        <v>36727</v>
      </c>
      <c r="B1268" s="40">
        <v>79</v>
      </c>
      <c r="C1268" s="40">
        <v>61</v>
      </c>
    </row>
    <row r="1269" spans="1:3" x14ac:dyDescent="0.25">
      <c r="A1269" s="2">
        <v>36728</v>
      </c>
      <c r="B1269" s="40">
        <v>82</v>
      </c>
      <c r="C1269" s="40">
        <v>62</v>
      </c>
    </row>
    <row r="1270" spans="1:3" x14ac:dyDescent="0.25">
      <c r="A1270" s="2">
        <v>36729</v>
      </c>
      <c r="B1270" s="40">
        <v>82</v>
      </c>
      <c r="C1270" s="40">
        <v>66</v>
      </c>
    </row>
    <row r="1271" spans="1:3" x14ac:dyDescent="0.25">
      <c r="A1271" s="2">
        <v>36730</v>
      </c>
      <c r="B1271" s="40">
        <v>80</v>
      </c>
      <c r="C1271" s="40">
        <v>63</v>
      </c>
    </row>
    <row r="1272" spans="1:3" x14ac:dyDescent="0.25">
      <c r="A1272" s="2">
        <v>36731</v>
      </c>
      <c r="B1272" s="40">
        <v>76</v>
      </c>
      <c r="C1272" s="40">
        <v>67</v>
      </c>
    </row>
    <row r="1273" spans="1:3" x14ac:dyDescent="0.25">
      <c r="A1273" s="2">
        <v>36732</v>
      </c>
      <c r="B1273" s="40">
        <v>75</v>
      </c>
      <c r="C1273" s="40">
        <v>67</v>
      </c>
    </row>
    <row r="1274" spans="1:3" x14ac:dyDescent="0.25">
      <c r="A1274" s="2">
        <v>36733</v>
      </c>
      <c r="B1274" s="40">
        <v>72</v>
      </c>
      <c r="C1274" s="40">
        <v>66</v>
      </c>
    </row>
    <row r="1275" spans="1:3" x14ac:dyDescent="0.25">
      <c r="A1275" s="2">
        <v>36734</v>
      </c>
      <c r="B1275" s="40">
        <v>77</v>
      </c>
      <c r="C1275" s="40">
        <v>70</v>
      </c>
    </row>
    <row r="1276" spans="1:3" x14ac:dyDescent="0.25">
      <c r="A1276" s="2">
        <v>36735</v>
      </c>
      <c r="B1276" s="40">
        <v>81</v>
      </c>
      <c r="C1276" s="40">
        <v>69</v>
      </c>
    </row>
    <row r="1277" spans="1:3" x14ac:dyDescent="0.25">
      <c r="A1277" s="2">
        <v>36736</v>
      </c>
      <c r="B1277" s="40">
        <v>80</v>
      </c>
      <c r="C1277" s="40">
        <v>68</v>
      </c>
    </row>
    <row r="1278" spans="1:3" x14ac:dyDescent="0.25">
      <c r="A1278" s="2">
        <v>36737</v>
      </c>
      <c r="B1278" s="40">
        <v>87</v>
      </c>
      <c r="C1278" s="40">
        <v>71</v>
      </c>
    </row>
    <row r="1279" spans="1:3" x14ac:dyDescent="0.25">
      <c r="A1279" s="2">
        <v>36738</v>
      </c>
      <c r="B1279" s="40">
        <v>88</v>
      </c>
      <c r="C1279" s="40">
        <v>72</v>
      </c>
    </row>
    <row r="1280" spans="1:3" x14ac:dyDescent="0.25">
      <c r="A1280" s="2">
        <v>36739</v>
      </c>
      <c r="B1280" s="100" t="s">
        <v>59</v>
      </c>
      <c r="C1280" s="40">
        <v>74</v>
      </c>
    </row>
    <row r="1281" spans="1:3" x14ac:dyDescent="0.25">
      <c r="A1281" s="2">
        <v>36740</v>
      </c>
      <c r="B1281" s="40">
        <v>88</v>
      </c>
      <c r="C1281" s="40">
        <v>73</v>
      </c>
    </row>
    <row r="1282" spans="1:3" x14ac:dyDescent="0.25">
      <c r="A1282" s="2">
        <v>36741</v>
      </c>
      <c r="B1282" s="40">
        <v>83</v>
      </c>
      <c r="C1282" s="40">
        <v>73</v>
      </c>
    </row>
    <row r="1283" spans="1:3" x14ac:dyDescent="0.25">
      <c r="A1283" s="2">
        <v>36742</v>
      </c>
      <c r="B1283" s="40">
        <v>83</v>
      </c>
      <c r="C1283" s="40">
        <v>71</v>
      </c>
    </row>
    <row r="1284" spans="1:3" x14ac:dyDescent="0.25">
      <c r="A1284" s="2">
        <v>36743</v>
      </c>
      <c r="B1284" s="40">
        <v>81</v>
      </c>
      <c r="C1284" s="40">
        <v>65</v>
      </c>
    </row>
    <row r="1285" spans="1:3" x14ac:dyDescent="0.25">
      <c r="A1285" s="2">
        <v>36744</v>
      </c>
      <c r="B1285" s="40">
        <v>79</v>
      </c>
      <c r="C1285" s="40">
        <v>61</v>
      </c>
    </row>
    <row r="1286" spans="1:3" x14ac:dyDescent="0.25">
      <c r="A1286" s="2">
        <v>36745</v>
      </c>
      <c r="B1286">
        <v>92</v>
      </c>
      <c r="C1286">
        <v>75</v>
      </c>
    </row>
    <row r="1287" spans="1:3" x14ac:dyDescent="0.25">
      <c r="A1287" s="2">
        <v>36746</v>
      </c>
      <c r="B1287">
        <v>90</v>
      </c>
      <c r="C1287">
        <v>73</v>
      </c>
    </row>
    <row r="1288" spans="1:3" x14ac:dyDescent="0.25">
      <c r="A1288" s="2">
        <v>36747</v>
      </c>
      <c r="B1288">
        <v>89</v>
      </c>
      <c r="C1288">
        <v>75</v>
      </c>
    </row>
    <row r="1289" spans="1:3" x14ac:dyDescent="0.25">
      <c r="A1289" s="2">
        <v>36748</v>
      </c>
      <c r="B1289">
        <v>87</v>
      </c>
      <c r="C1289">
        <v>73</v>
      </c>
    </row>
    <row r="1290" spans="1:3" x14ac:dyDescent="0.25">
      <c r="A1290" s="2">
        <v>36749</v>
      </c>
      <c r="B1290">
        <v>85</v>
      </c>
      <c r="C1290">
        <v>70</v>
      </c>
    </row>
    <row r="1291" spans="1:3" x14ac:dyDescent="0.25">
      <c r="A1291" s="2">
        <v>36750</v>
      </c>
      <c r="B1291">
        <v>79</v>
      </c>
      <c r="C1291">
        <v>65</v>
      </c>
    </row>
    <row r="1292" spans="1:3" x14ac:dyDescent="0.25">
      <c r="A1292" s="2">
        <v>36751</v>
      </c>
      <c r="B1292">
        <v>70</v>
      </c>
      <c r="C1292">
        <v>65</v>
      </c>
    </row>
    <row r="1293" spans="1:3" x14ac:dyDescent="0.25">
      <c r="A1293" s="2">
        <v>36752</v>
      </c>
      <c r="B1293">
        <v>70</v>
      </c>
      <c r="C1293">
        <v>64</v>
      </c>
    </row>
    <row r="1294" spans="1:3" x14ac:dyDescent="0.25">
      <c r="A1294" s="2">
        <v>36753</v>
      </c>
      <c r="B1294">
        <v>83</v>
      </c>
      <c r="C1294">
        <v>62</v>
      </c>
    </row>
    <row r="1295" spans="1:3" x14ac:dyDescent="0.25">
      <c r="A1295" s="2">
        <v>36754</v>
      </c>
      <c r="B1295">
        <v>86</v>
      </c>
      <c r="C1295">
        <v>70</v>
      </c>
    </row>
    <row r="1296" spans="1:3" x14ac:dyDescent="0.25">
      <c r="A1296" s="2">
        <v>36755</v>
      </c>
      <c r="B1296">
        <v>76</v>
      </c>
      <c r="C1296">
        <v>62</v>
      </c>
    </row>
    <row r="1297" spans="1:3" x14ac:dyDescent="0.25">
      <c r="A1297" s="2">
        <v>36756</v>
      </c>
      <c r="B1297">
        <v>70</v>
      </c>
      <c r="C1297">
        <v>63</v>
      </c>
    </row>
    <row r="1298" spans="1:3" x14ac:dyDescent="0.25">
      <c r="A1298" s="2">
        <v>36757</v>
      </c>
      <c r="B1298">
        <v>78</v>
      </c>
      <c r="C1298">
        <v>60</v>
      </c>
    </row>
    <row r="1299" spans="1:3" x14ac:dyDescent="0.25">
      <c r="A1299" s="2">
        <v>36758</v>
      </c>
      <c r="B1299">
        <v>75</v>
      </c>
      <c r="C1299">
        <v>61</v>
      </c>
    </row>
    <row r="1300" spans="1:3" x14ac:dyDescent="0.25">
      <c r="A1300" s="2">
        <v>36759</v>
      </c>
      <c r="B1300">
        <v>76</v>
      </c>
      <c r="C1300">
        <v>57</v>
      </c>
    </row>
    <row r="1301" spans="1:3" x14ac:dyDescent="0.25">
      <c r="A1301" s="2">
        <v>36760</v>
      </c>
      <c r="B1301">
        <v>78</v>
      </c>
      <c r="C1301">
        <v>56</v>
      </c>
    </row>
    <row r="1302" spans="1:3" x14ac:dyDescent="0.25">
      <c r="A1302" s="2">
        <v>36761</v>
      </c>
      <c r="B1302">
        <v>77</v>
      </c>
      <c r="C1302">
        <v>63</v>
      </c>
    </row>
    <row r="1303" spans="1:3" x14ac:dyDescent="0.25">
      <c r="A1303" s="2">
        <v>36762</v>
      </c>
      <c r="B1303">
        <v>82</v>
      </c>
      <c r="C1303">
        <v>67</v>
      </c>
    </row>
    <row r="1304" spans="1:3" x14ac:dyDescent="0.25">
      <c r="A1304" s="2">
        <v>36763</v>
      </c>
      <c r="B1304">
        <v>84</v>
      </c>
      <c r="C1304">
        <v>66</v>
      </c>
    </row>
    <row r="1305" spans="1:3" x14ac:dyDescent="0.25">
      <c r="A1305" s="2">
        <v>36764</v>
      </c>
      <c r="B1305">
        <v>83</v>
      </c>
      <c r="C1305">
        <v>62</v>
      </c>
    </row>
    <row r="1306" spans="1:3" x14ac:dyDescent="0.25">
      <c r="A1306" s="2">
        <v>36765</v>
      </c>
      <c r="B1306">
        <v>82</v>
      </c>
      <c r="C1306">
        <v>65</v>
      </c>
    </row>
    <row r="1307" spans="1:3" x14ac:dyDescent="0.25">
      <c r="A1307" s="2">
        <v>36766</v>
      </c>
      <c r="B1307">
        <v>82</v>
      </c>
      <c r="C1307">
        <v>68</v>
      </c>
    </row>
    <row r="1308" spans="1:3" x14ac:dyDescent="0.25">
      <c r="A1308" s="2">
        <v>36767</v>
      </c>
      <c r="B1308">
        <v>79</v>
      </c>
      <c r="C1308">
        <v>69</v>
      </c>
    </row>
    <row r="1309" spans="1:3" x14ac:dyDescent="0.25">
      <c r="A1309" s="2">
        <v>36768</v>
      </c>
      <c r="B1309">
        <v>83</v>
      </c>
      <c r="C1309">
        <v>67</v>
      </c>
    </row>
    <row r="1310" spans="1:3" x14ac:dyDescent="0.25">
      <c r="A1310" s="2">
        <v>36769</v>
      </c>
      <c r="B1310">
        <v>86</v>
      </c>
      <c r="C1310">
        <v>74</v>
      </c>
    </row>
    <row r="1311" spans="1:3" x14ac:dyDescent="0.25">
      <c r="A1311" s="2">
        <v>36770</v>
      </c>
      <c r="B1311">
        <v>85</v>
      </c>
      <c r="C1311">
        <v>74</v>
      </c>
    </row>
    <row r="1312" spans="1:3" x14ac:dyDescent="0.25">
      <c r="A1312" s="2">
        <v>36771</v>
      </c>
      <c r="B1312">
        <v>87</v>
      </c>
      <c r="C1312">
        <v>74</v>
      </c>
    </row>
    <row r="1313" spans="1:3" x14ac:dyDescent="0.25">
      <c r="A1313" s="2">
        <v>36772</v>
      </c>
      <c r="B1313">
        <v>85</v>
      </c>
      <c r="C1313">
        <v>71</v>
      </c>
    </row>
    <row r="1314" spans="1:3" x14ac:dyDescent="0.25">
      <c r="A1314" s="2">
        <v>36773</v>
      </c>
      <c r="B1314">
        <v>86</v>
      </c>
      <c r="C1314">
        <v>66</v>
      </c>
    </row>
    <row r="1315" spans="1:3" x14ac:dyDescent="0.25">
      <c r="A1315" s="2">
        <v>36774</v>
      </c>
      <c r="B1315">
        <v>69</v>
      </c>
      <c r="C1315">
        <v>56</v>
      </c>
    </row>
    <row r="1316" spans="1:3" x14ac:dyDescent="0.25">
      <c r="A1316" s="2">
        <v>36775</v>
      </c>
      <c r="B1316">
        <v>71</v>
      </c>
      <c r="C1316">
        <v>52</v>
      </c>
    </row>
    <row r="1317" spans="1:3" x14ac:dyDescent="0.25">
      <c r="A1317" s="2">
        <v>36776</v>
      </c>
      <c r="B1317">
        <v>73</v>
      </c>
      <c r="C1317">
        <v>52</v>
      </c>
    </row>
    <row r="1318" spans="1:3" x14ac:dyDescent="0.25">
      <c r="A1318" s="2">
        <v>36777</v>
      </c>
      <c r="B1318">
        <v>76</v>
      </c>
      <c r="C1318">
        <v>55</v>
      </c>
    </row>
    <row r="1319" spans="1:3" x14ac:dyDescent="0.25">
      <c r="A1319" s="2">
        <v>36778</v>
      </c>
      <c r="B1319">
        <v>84</v>
      </c>
      <c r="C1319">
        <v>66</v>
      </c>
    </row>
    <row r="1320" spans="1:3" x14ac:dyDescent="0.25">
      <c r="A1320" s="2">
        <v>36779</v>
      </c>
      <c r="B1320">
        <v>86</v>
      </c>
      <c r="C1320">
        <v>66</v>
      </c>
    </row>
    <row r="1321" spans="1:3" x14ac:dyDescent="0.25">
      <c r="A1321" s="2">
        <v>36780</v>
      </c>
      <c r="B1321">
        <v>81</v>
      </c>
      <c r="C1321">
        <v>64</v>
      </c>
    </row>
    <row r="1322" spans="1:3" x14ac:dyDescent="0.25">
      <c r="A1322" s="2">
        <v>36781</v>
      </c>
      <c r="B1322">
        <v>84</v>
      </c>
      <c r="C1322">
        <v>67</v>
      </c>
    </row>
    <row r="1323" spans="1:3" x14ac:dyDescent="0.25">
      <c r="A1323" s="2">
        <v>36782</v>
      </c>
      <c r="B1323">
        <v>79</v>
      </c>
      <c r="C1323">
        <v>65</v>
      </c>
    </row>
    <row r="1324" spans="1:3" x14ac:dyDescent="0.25">
      <c r="A1324" s="2">
        <v>36783</v>
      </c>
      <c r="B1324">
        <v>80</v>
      </c>
      <c r="C1324">
        <v>58</v>
      </c>
    </row>
    <row r="1325" spans="1:3" x14ac:dyDescent="0.25">
      <c r="A1325" s="2">
        <v>36784</v>
      </c>
      <c r="B1325">
        <v>73</v>
      </c>
      <c r="C1325">
        <v>57</v>
      </c>
    </row>
    <row r="1326" spans="1:3" x14ac:dyDescent="0.25">
      <c r="A1326" s="2">
        <v>36785</v>
      </c>
      <c r="B1326">
        <v>67</v>
      </c>
      <c r="C1326">
        <v>53</v>
      </c>
    </row>
    <row r="1327" spans="1:3" x14ac:dyDescent="0.25">
      <c r="A1327" s="2">
        <v>36786</v>
      </c>
      <c r="B1327">
        <v>70</v>
      </c>
      <c r="C1327">
        <v>51</v>
      </c>
    </row>
    <row r="1328" spans="1:3" x14ac:dyDescent="0.25">
      <c r="A1328" s="2">
        <v>36787</v>
      </c>
      <c r="B1328">
        <v>74</v>
      </c>
      <c r="C1328">
        <v>56</v>
      </c>
    </row>
    <row r="1329" spans="1:3" x14ac:dyDescent="0.25">
      <c r="A1329" s="2">
        <v>36788</v>
      </c>
      <c r="B1329">
        <v>73</v>
      </c>
      <c r="C1329">
        <v>62</v>
      </c>
    </row>
    <row r="1330" spans="1:3" x14ac:dyDescent="0.25">
      <c r="A1330" s="2">
        <v>36789</v>
      </c>
      <c r="B1330">
        <v>84</v>
      </c>
      <c r="C1330">
        <v>60</v>
      </c>
    </row>
    <row r="1331" spans="1:3" x14ac:dyDescent="0.25">
      <c r="A1331" s="2">
        <v>36790</v>
      </c>
      <c r="B1331" s="40">
        <v>76</v>
      </c>
      <c r="C1331" s="40">
        <v>58</v>
      </c>
    </row>
    <row r="1332" spans="1:3" x14ac:dyDescent="0.25">
      <c r="A1332" s="2">
        <v>36791</v>
      </c>
      <c r="B1332" s="40">
        <v>70</v>
      </c>
      <c r="C1332" s="40">
        <v>53</v>
      </c>
    </row>
    <row r="1333" spans="1:3" x14ac:dyDescent="0.25">
      <c r="A1333" s="2">
        <v>36792</v>
      </c>
      <c r="B1333" s="40">
        <v>70</v>
      </c>
      <c r="C1333" s="40">
        <v>59</v>
      </c>
    </row>
    <row r="1334" spans="1:3" x14ac:dyDescent="0.25">
      <c r="A1334" s="2">
        <v>36793</v>
      </c>
      <c r="B1334" s="40">
        <v>78</v>
      </c>
      <c r="C1334" s="40">
        <v>59</v>
      </c>
    </row>
    <row r="1335" spans="1:3" x14ac:dyDescent="0.25">
      <c r="A1335" s="2">
        <v>36794</v>
      </c>
      <c r="B1335" s="40">
        <v>61</v>
      </c>
      <c r="C1335" s="40">
        <v>49</v>
      </c>
    </row>
    <row r="1336" spans="1:3" x14ac:dyDescent="0.25">
      <c r="A1336" s="2">
        <v>36795</v>
      </c>
      <c r="B1336" s="40">
        <v>55</v>
      </c>
      <c r="C1336" s="40">
        <v>50</v>
      </c>
    </row>
    <row r="1337" spans="1:3" x14ac:dyDescent="0.25">
      <c r="A1337" s="2">
        <v>36796</v>
      </c>
      <c r="B1337" s="40">
        <v>68</v>
      </c>
      <c r="C1337" s="40">
        <v>47</v>
      </c>
    </row>
    <row r="1338" spans="1:3" x14ac:dyDescent="0.25">
      <c r="A1338" s="2">
        <v>36797</v>
      </c>
      <c r="B1338" s="40">
        <v>70</v>
      </c>
      <c r="C1338" s="40">
        <v>51</v>
      </c>
    </row>
    <row r="1339" spans="1:3" x14ac:dyDescent="0.25">
      <c r="A1339" s="2">
        <v>36798</v>
      </c>
      <c r="B1339">
        <v>63</v>
      </c>
      <c r="C1339">
        <v>45</v>
      </c>
    </row>
    <row r="1340" spans="1:3" x14ac:dyDescent="0.25">
      <c r="A1340" s="2">
        <v>36799</v>
      </c>
      <c r="B1340">
        <v>68</v>
      </c>
      <c r="C1340">
        <v>41</v>
      </c>
    </row>
    <row r="1341" spans="1:3" x14ac:dyDescent="0.25">
      <c r="A1341" s="2">
        <v>36800</v>
      </c>
      <c r="B1341">
        <v>72</v>
      </c>
      <c r="C1341">
        <v>51</v>
      </c>
    </row>
    <row r="1342" spans="1:3" x14ac:dyDescent="0.25">
      <c r="A1342" s="2">
        <v>36801</v>
      </c>
      <c r="B1342">
        <v>75</v>
      </c>
      <c r="C1342">
        <v>55</v>
      </c>
    </row>
    <row r="1343" spans="1:3" x14ac:dyDescent="0.25">
      <c r="A1343" s="2">
        <v>36802</v>
      </c>
      <c r="B1343">
        <v>82</v>
      </c>
      <c r="C1343">
        <v>58</v>
      </c>
    </row>
    <row r="1344" spans="1:3" x14ac:dyDescent="0.25">
      <c r="A1344" s="2">
        <v>36803</v>
      </c>
      <c r="B1344">
        <v>82</v>
      </c>
      <c r="C1344">
        <v>55</v>
      </c>
    </row>
    <row r="1345" spans="1:3" x14ac:dyDescent="0.25">
      <c r="A1345" s="2">
        <v>36804</v>
      </c>
      <c r="B1345">
        <v>68</v>
      </c>
      <c r="C1345">
        <v>61</v>
      </c>
    </row>
    <row r="1346" spans="1:3" x14ac:dyDescent="0.25">
      <c r="A1346" s="2">
        <v>36805</v>
      </c>
      <c r="B1346">
        <v>75</v>
      </c>
      <c r="C1346">
        <v>58</v>
      </c>
    </row>
    <row r="1347" spans="1:3" x14ac:dyDescent="0.25">
      <c r="A1347" s="2">
        <v>36806</v>
      </c>
      <c r="B1347">
        <v>61</v>
      </c>
      <c r="C1347">
        <v>47</v>
      </c>
    </row>
    <row r="1348" spans="1:3" x14ac:dyDescent="0.25">
      <c r="A1348" s="2">
        <v>36807</v>
      </c>
      <c r="B1348">
        <v>54</v>
      </c>
      <c r="C1348">
        <v>39</v>
      </c>
    </row>
    <row r="1349" spans="1:3" x14ac:dyDescent="0.25">
      <c r="A1349" s="2">
        <v>36808</v>
      </c>
      <c r="B1349">
        <v>50</v>
      </c>
      <c r="C1349">
        <v>37</v>
      </c>
    </row>
    <row r="1350" spans="1:3" x14ac:dyDescent="0.25">
      <c r="A1350" s="2">
        <v>36809</v>
      </c>
      <c r="B1350">
        <v>54</v>
      </c>
      <c r="C1350">
        <v>38</v>
      </c>
    </row>
    <row r="1351" spans="1:3" x14ac:dyDescent="0.25">
      <c r="A1351" s="2">
        <v>36810</v>
      </c>
      <c r="B1351">
        <v>68</v>
      </c>
      <c r="C1351">
        <v>46</v>
      </c>
    </row>
    <row r="1352" spans="1:3" x14ac:dyDescent="0.25">
      <c r="A1352" s="2">
        <v>36811</v>
      </c>
      <c r="B1352">
        <v>71</v>
      </c>
      <c r="C1352">
        <v>43</v>
      </c>
    </row>
    <row r="1353" spans="1:3" x14ac:dyDescent="0.25">
      <c r="A1353" s="2">
        <v>36812</v>
      </c>
      <c r="B1353">
        <v>74</v>
      </c>
      <c r="C1353">
        <v>47</v>
      </c>
    </row>
    <row r="1354" spans="1:3" x14ac:dyDescent="0.25">
      <c r="A1354" s="2">
        <v>36813</v>
      </c>
      <c r="B1354">
        <v>77</v>
      </c>
      <c r="C1354">
        <v>50</v>
      </c>
    </row>
    <row r="1355" spans="1:3" x14ac:dyDescent="0.25">
      <c r="A1355" s="2">
        <v>36814</v>
      </c>
      <c r="B1355">
        <v>79</v>
      </c>
      <c r="C1355">
        <v>52</v>
      </c>
    </row>
    <row r="1356" spans="1:3" x14ac:dyDescent="0.25">
      <c r="A1356" s="2">
        <v>36815</v>
      </c>
      <c r="B1356">
        <v>70</v>
      </c>
      <c r="C1356">
        <v>57</v>
      </c>
    </row>
    <row r="1357" spans="1:3" x14ac:dyDescent="0.25">
      <c r="A1357" s="2">
        <v>36816</v>
      </c>
      <c r="B1357">
        <v>62</v>
      </c>
      <c r="C1357">
        <v>56</v>
      </c>
    </row>
    <row r="1358" spans="1:3" x14ac:dyDescent="0.25">
      <c r="A1358" s="2">
        <v>36817</v>
      </c>
      <c r="B1358">
        <v>66</v>
      </c>
      <c r="C1358">
        <v>54</v>
      </c>
    </row>
    <row r="1359" spans="1:3" x14ac:dyDescent="0.25">
      <c r="A1359" s="2">
        <v>36818</v>
      </c>
      <c r="B1359">
        <v>67</v>
      </c>
      <c r="C1359">
        <v>49</v>
      </c>
    </row>
    <row r="1360" spans="1:3" x14ac:dyDescent="0.25">
      <c r="A1360" s="2">
        <v>36819</v>
      </c>
      <c r="B1360">
        <v>67</v>
      </c>
      <c r="C1360">
        <v>44</v>
      </c>
    </row>
    <row r="1361" spans="1:3" x14ac:dyDescent="0.25">
      <c r="A1361" s="2">
        <v>36820</v>
      </c>
      <c r="B1361">
        <v>74</v>
      </c>
      <c r="C1361">
        <v>48</v>
      </c>
    </row>
    <row r="1362" spans="1:3" x14ac:dyDescent="0.25">
      <c r="A1362" s="2">
        <v>36821</v>
      </c>
      <c r="B1362">
        <v>65</v>
      </c>
      <c r="C1362">
        <v>46</v>
      </c>
    </row>
    <row r="1363" spans="1:3" x14ac:dyDescent="0.25">
      <c r="A1363" s="2">
        <v>36822</v>
      </c>
      <c r="B1363">
        <v>65</v>
      </c>
      <c r="C1363">
        <v>45</v>
      </c>
    </row>
    <row r="1364" spans="1:3" x14ac:dyDescent="0.25">
      <c r="A1364" s="2">
        <v>36823</v>
      </c>
      <c r="B1364">
        <v>65</v>
      </c>
      <c r="C1364">
        <v>46</v>
      </c>
    </row>
    <row r="1365" spans="1:3" x14ac:dyDescent="0.25">
      <c r="A1365" s="2">
        <v>36824</v>
      </c>
      <c r="B1365">
        <v>74</v>
      </c>
      <c r="C1365">
        <v>49</v>
      </c>
    </row>
    <row r="1366" spans="1:3" x14ac:dyDescent="0.25">
      <c r="A1366" s="2">
        <v>36825</v>
      </c>
      <c r="B1366">
        <v>64</v>
      </c>
      <c r="C1366">
        <v>51</v>
      </c>
    </row>
    <row r="1367" spans="1:3" x14ac:dyDescent="0.25">
      <c r="A1367" s="2">
        <v>36826</v>
      </c>
      <c r="B1367">
        <v>71</v>
      </c>
      <c r="C1367">
        <v>53</v>
      </c>
    </row>
    <row r="1368" spans="1:3" x14ac:dyDescent="0.25">
      <c r="A1368" s="2">
        <v>36827</v>
      </c>
      <c r="B1368">
        <v>65</v>
      </c>
      <c r="C1368">
        <v>42</v>
      </c>
    </row>
    <row r="1369" spans="1:3" x14ac:dyDescent="0.25">
      <c r="A1369" s="2">
        <v>36828</v>
      </c>
      <c r="B1369">
        <v>54</v>
      </c>
      <c r="C1369">
        <v>38</v>
      </c>
    </row>
    <row r="1370" spans="1:3" x14ac:dyDescent="0.25">
      <c r="A1370" s="2">
        <v>36829</v>
      </c>
      <c r="B1370">
        <v>55</v>
      </c>
      <c r="C1370">
        <v>35</v>
      </c>
    </row>
    <row r="1371" spans="1:3" x14ac:dyDescent="0.25">
      <c r="A1371" s="2">
        <v>36830</v>
      </c>
      <c r="B1371">
        <v>61</v>
      </c>
      <c r="C1371">
        <v>41</v>
      </c>
    </row>
    <row r="1372" spans="1:3" x14ac:dyDescent="0.25">
      <c r="A1372" s="2">
        <v>36831</v>
      </c>
      <c r="B1372">
        <v>62</v>
      </c>
      <c r="C1372">
        <v>42</v>
      </c>
    </row>
    <row r="1373" spans="1:3" x14ac:dyDescent="0.25">
      <c r="A1373" s="2">
        <v>36832</v>
      </c>
      <c r="B1373">
        <v>66</v>
      </c>
      <c r="C1373">
        <v>44</v>
      </c>
    </row>
    <row r="1374" spans="1:3" x14ac:dyDescent="0.25">
      <c r="A1374" s="2">
        <v>36833</v>
      </c>
      <c r="B1374">
        <v>66</v>
      </c>
      <c r="C1374">
        <v>41</v>
      </c>
    </row>
    <row r="1375" spans="1:3" x14ac:dyDescent="0.25">
      <c r="A1375" s="2">
        <v>36834</v>
      </c>
      <c r="B1375">
        <v>66</v>
      </c>
      <c r="C1375">
        <v>48</v>
      </c>
    </row>
    <row r="1376" spans="1:3" x14ac:dyDescent="0.25">
      <c r="A1376" s="2">
        <v>36835</v>
      </c>
      <c r="B1376">
        <v>54</v>
      </c>
      <c r="C1376">
        <v>42</v>
      </c>
    </row>
    <row r="1377" spans="1:3" x14ac:dyDescent="0.25">
      <c r="A1377" s="2">
        <v>36836</v>
      </c>
      <c r="B1377">
        <v>57</v>
      </c>
      <c r="C1377">
        <v>38</v>
      </c>
    </row>
    <row r="1378" spans="1:3" x14ac:dyDescent="0.25">
      <c r="A1378" s="2">
        <v>36837</v>
      </c>
      <c r="B1378">
        <v>61</v>
      </c>
      <c r="C1378">
        <v>39</v>
      </c>
    </row>
    <row r="1379" spans="1:3" x14ac:dyDescent="0.25">
      <c r="A1379" s="2">
        <v>36838</v>
      </c>
      <c r="B1379">
        <v>61</v>
      </c>
      <c r="C1379">
        <v>45</v>
      </c>
    </row>
    <row r="1380" spans="1:3" x14ac:dyDescent="0.25">
      <c r="A1380" s="2">
        <v>36839</v>
      </c>
      <c r="B1380">
        <v>65</v>
      </c>
      <c r="C1380">
        <v>50</v>
      </c>
    </row>
    <row r="1381" spans="1:3" x14ac:dyDescent="0.25">
      <c r="A1381" s="2">
        <v>36840</v>
      </c>
      <c r="B1381">
        <v>67</v>
      </c>
      <c r="C1381">
        <v>51</v>
      </c>
    </row>
    <row r="1382" spans="1:3" x14ac:dyDescent="0.25">
      <c r="A1382" s="2">
        <v>36841</v>
      </c>
      <c r="B1382">
        <v>59</v>
      </c>
      <c r="C1382">
        <v>47</v>
      </c>
    </row>
    <row r="1383" spans="1:3" x14ac:dyDescent="0.25">
      <c r="A1383" s="2">
        <v>36842</v>
      </c>
      <c r="B1383">
        <v>54</v>
      </c>
      <c r="C1383">
        <v>44</v>
      </c>
    </row>
    <row r="1384" spans="1:3" x14ac:dyDescent="0.25">
      <c r="A1384" s="2">
        <v>36843</v>
      </c>
      <c r="B1384">
        <v>56</v>
      </c>
      <c r="C1384">
        <v>47</v>
      </c>
    </row>
    <row r="1385" spans="1:3" x14ac:dyDescent="0.25">
      <c r="A1385" s="2">
        <v>36844</v>
      </c>
      <c r="B1385">
        <v>53</v>
      </c>
      <c r="C1385">
        <v>39</v>
      </c>
    </row>
    <row r="1386" spans="1:3" x14ac:dyDescent="0.25">
      <c r="A1386" s="2">
        <v>36845</v>
      </c>
      <c r="B1386">
        <v>48</v>
      </c>
      <c r="C1386">
        <v>33</v>
      </c>
    </row>
    <row r="1387" spans="1:3" x14ac:dyDescent="0.25">
      <c r="A1387" s="2">
        <v>36846</v>
      </c>
      <c r="B1387">
        <v>49</v>
      </c>
      <c r="C1387">
        <v>31</v>
      </c>
    </row>
    <row r="1388" spans="1:3" x14ac:dyDescent="0.25">
      <c r="A1388" s="2">
        <v>36847</v>
      </c>
      <c r="B1388">
        <v>56</v>
      </c>
      <c r="C1388">
        <v>39</v>
      </c>
    </row>
    <row r="1389" spans="1:3" x14ac:dyDescent="0.25">
      <c r="A1389" s="2">
        <v>36848</v>
      </c>
      <c r="B1389">
        <v>47</v>
      </c>
      <c r="C1389">
        <v>31</v>
      </c>
    </row>
    <row r="1390" spans="1:3" x14ac:dyDescent="0.25">
      <c r="A1390" s="2">
        <v>36849</v>
      </c>
      <c r="B1390">
        <v>39</v>
      </c>
      <c r="C1390">
        <v>29</v>
      </c>
    </row>
    <row r="1391" spans="1:3" x14ac:dyDescent="0.25">
      <c r="A1391" s="2">
        <v>36850</v>
      </c>
      <c r="B1391">
        <v>47</v>
      </c>
      <c r="C1391">
        <v>25</v>
      </c>
    </row>
    <row r="1392" spans="1:3" x14ac:dyDescent="0.25">
      <c r="A1392" s="2">
        <v>36851</v>
      </c>
      <c r="B1392">
        <v>39</v>
      </c>
      <c r="C1392">
        <v>29</v>
      </c>
    </row>
    <row r="1393" spans="1:3" x14ac:dyDescent="0.25">
      <c r="A1393" s="2">
        <v>36852</v>
      </c>
      <c r="B1393">
        <v>35</v>
      </c>
      <c r="C1393">
        <v>27</v>
      </c>
    </row>
    <row r="1394" spans="1:3" x14ac:dyDescent="0.25">
      <c r="A1394" s="2">
        <v>36853</v>
      </c>
      <c r="B1394">
        <v>36</v>
      </c>
      <c r="C1394">
        <v>23</v>
      </c>
    </row>
    <row r="1395" spans="1:3" x14ac:dyDescent="0.25">
      <c r="A1395" s="2">
        <v>36854</v>
      </c>
      <c r="B1395">
        <v>38</v>
      </c>
      <c r="C1395">
        <v>24</v>
      </c>
    </row>
    <row r="1396" spans="1:3" x14ac:dyDescent="0.25">
      <c r="A1396" s="2">
        <v>36855</v>
      </c>
      <c r="B1396">
        <v>46</v>
      </c>
      <c r="C1396">
        <v>25</v>
      </c>
    </row>
    <row r="1397" spans="1:3" x14ac:dyDescent="0.25">
      <c r="A1397" s="2">
        <v>36856</v>
      </c>
      <c r="B1397">
        <v>63</v>
      </c>
      <c r="C1397">
        <v>44</v>
      </c>
    </row>
    <row r="1398" spans="1:3" x14ac:dyDescent="0.25">
      <c r="A1398" s="2">
        <v>36857</v>
      </c>
      <c r="B1398">
        <v>53</v>
      </c>
      <c r="C1398">
        <v>42</v>
      </c>
    </row>
    <row r="1399" spans="1:3" x14ac:dyDescent="0.25">
      <c r="A1399" s="2">
        <v>36858</v>
      </c>
      <c r="B1399">
        <v>54</v>
      </c>
      <c r="C1399">
        <v>40</v>
      </c>
    </row>
    <row r="1400" spans="1:3" x14ac:dyDescent="0.25">
      <c r="A1400" s="2">
        <v>36859</v>
      </c>
      <c r="B1400">
        <v>51</v>
      </c>
      <c r="C1400">
        <v>32</v>
      </c>
    </row>
    <row r="1401" spans="1:3" x14ac:dyDescent="0.25">
      <c r="A1401" s="2">
        <v>36860</v>
      </c>
      <c r="B1401">
        <v>46</v>
      </c>
      <c r="C1401">
        <v>36</v>
      </c>
    </row>
    <row r="1402" spans="1:3" x14ac:dyDescent="0.25">
      <c r="A1402" s="2">
        <v>36861</v>
      </c>
      <c r="B1402">
        <v>45</v>
      </c>
      <c r="C1402">
        <v>34</v>
      </c>
    </row>
    <row r="1403" spans="1:3" x14ac:dyDescent="0.25">
      <c r="A1403" s="2">
        <v>36862</v>
      </c>
      <c r="B1403">
        <v>37</v>
      </c>
      <c r="C1403">
        <v>27</v>
      </c>
    </row>
    <row r="1404" spans="1:3" x14ac:dyDescent="0.25">
      <c r="A1404" s="2">
        <v>36863</v>
      </c>
      <c r="B1404">
        <v>35</v>
      </c>
      <c r="C1404">
        <v>21</v>
      </c>
    </row>
    <row r="1405" spans="1:3" x14ac:dyDescent="0.25">
      <c r="A1405" s="2">
        <v>36864</v>
      </c>
      <c r="B1405">
        <v>47</v>
      </c>
      <c r="C1405">
        <v>23</v>
      </c>
    </row>
    <row r="1406" spans="1:3" x14ac:dyDescent="0.25">
      <c r="A1406" s="2">
        <v>36865</v>
      </c>
      <c r="B1406">
        <v>47</v>
      </c>
      <c r="C1406">
        <v>29</v>
      </c>
    </row>
    <row r="1407" spans="1:3" x14ac:dyDescent="0.25">
      <c r="A1407" s="2">
        <v>36866</v>
      </c>
      <c r="B1407">
        <v>33</v>
      </c>
      <c r="C1407">
        <v>23</v>
      </c>
    </row>
    <row r="1408" spans="1:3" x14ac:dyDescent="0.25">
      <c r="A1408" s="2">
        <v>36867</v>
      </c>
      <c r="B1408">
        <v>36</v>
      </c>
      <c r="C1408">
        <v>29</v>
      </c>
    </row>
    <row r="1409" spans="1:3" x14ac:dyDescent="0.25">
      <c r="A1409" s="2">
        <v>36868</v>
      </c>
      <c r="B1409">
        <v>39</v>
      </c>
      <c r="C1409">
        <v>31</v>
      </c>
    </row>
    <row r="1410" spans="1:3" x14ac:dyDescent="0.25">
      <c r="A1410" s="2">
        <v>36869</v>
      </c>
      <c r="B1410">
        <v>39</v>
      </c>
      <c r="C1410">
        <v>29</v>
      </c>
    </row>
    <row r="1411" spans="1:3" x14ac:dyDescent="0.25">
      <c r="A1411" s="2">
        <v>36870</v>
      </c>
      <c r="B1411">
        <v>42</v>
      </c>
      <c r="C1411">
        <v>28</v>
      </c>
    </row>
    <row r="1412" spans="1:3" x14ac:dyDescent="0.25">
      <c r="A1412" s="2">
        <v>36871</v>
      </c>
      <c r="B1412">
        <v>44</v>
      </c>
      <c r="C1412">
        <v>36</v>
      </c>
    </row>
    <row r="1413" spans="1:3" x14ac:dyDescent="0.25">
      <c r="A1413" s="2">
        <v>36872</v>
      </c>
      <c r="B1413">
        <v>52</v>
      </c>
      <c r="C1413">
        <v>29</v>
      </c>
    </row>
    <row r="1414" spans="1:3" x14ac:dyDescent="0.25">
      <c r="A1414" s="2">
        <v>36873</v>
      </c>
      <c r="B1414">
        <v>33</v>
      </c>
      <c r="C1414">
        <v>22</v>
      </c>
    </row>
    <row r="1415" spans="1:3" x14ac:dyDescent="0.25">
      <c r="A1415" s="2">
        <v>36874</v>
      </c>
      <c r="B1415">
        <v>47</v>
      </c>
      <c r="C1415">
        <v>32</v>
      </c>
    </row>
    <row r="1416" spans="1:3" x14ac:dyDescent="0.25">
      <c r="A1416" s="2">
        <v>36875</v>
      </c>
      <c r="B1416">
        <v>40</v>
      </c>
      <c r="C1416">
        <v>33</v>
      </c>
    </row>
    <row r="1417" spans="1:3" x14ac:dyDescent="0.25">
      <c r="A1417" s="2">
        <v>36876</v>
      </c>
      <c r="B1417">
        <v>55</v>
      </c>
      <c r="C1417">
        <v>32</v>
      </c>
    </row>
    <row r="1418" spans="1:3" x14ac:dyDescent="0.25">
      <c r="A1418" s="2">
        <v>36877</v>
      </c>
      <c r="B1418">
        <v>65</v>
      </c>
      <c r="C1418">
        <v>31</v>
      </c>
    </row>
    <row r="1419" spans="1:3" x14ac:dyDescent="0.25">
      <c r="A1419" s="2">
        <v>36878</v>
      </c>
      <c r="B1419">
        <v>34</v>
      </c>
      <c r="C1419">
        <v>27</v>
      </c>
    </row>
    <row r="1420" spans="1:3" x14ac:dyDescent="0.25">
      <c r="A1420" s="2">
        <v>36879</v>
      </c>
      <c r="B1420">
        <v>41</v>
      </c>
      <c r="C1420">
        <v>26</v>
      </c>
    </row>
    <row r="1421" spans="1:3" x14ac:dyDescent="0.25">
      <c r="A1421" s="2">
        <v>36880</v>
      </c>
      <c r="B1421">
        <v>29</v>
      </c>
      <c r="C1421">
        <v>22</v>
      </c>
    </row>
    <row r="1422" spans="1:3" x14ac:dyDescent="0.25">
      <c r="A1422" s="2">
        <v>36881</v>
      </c>
      <c r="B1422">
        <v>32</v>
      </c>
      <c r="C1422">
        <v>20</v>
      </c>
    </row>
    <row r="1423" spans="1:3" x14ac:dyDescent="0.25">
      <c r="A1423" s="2">
        <v>36882</v>
      </c>
      <c r="B1423">
        <v>33</v>
      </c>
      <c r="C1423">
        <v>14</v>
      </c>
    </row>
    <row r="1424" spans="1:3" x14ac:dyDescent="0.25">
      <c r="A1424" s="2">
        <v>36883</v>
      </c>
      <c r="B1424">
        <v>28</v>
      </c>
      <c r="C1424">
        <v>12</v>
      </c>
    </row>
    <row r="1425" spans="1:3" x14ac:dyDescent="0.25">
      <c r="A1425" s="2">
        <v>36884</v>
      </c>
      <c r="B1425">
        <v>34</v>
      </c>
      <c r="C1425">
        <v>20</v>
      </c>
    </row>
    <row r="1426" spans="1:3" x14ac:dyDescent="0.25">
      <c r="A1426" s="2">
        <v>36885</v>
      </c>
      <c r="B1426">
        <v>27</v>
      </c>
      <c r="C1426">
        <v>17</v>
      </c>
    </row>
    <row r="1427" spans="1:3" x14ac:dyDescent="0.25">
      <c r="A1427" s="2">
        <v>36886</v>
      </c>
      <c r="B1427">
        <v>27</v>
      </c>
      <c r="C1427">
        <v>14</v>
      </c>
    </row>
    <row r="1428" spans="1:3" x14ac:dyDescent="0.25">
      <c r="A1428" s="2">
        <v>36887</v>
      </c>
      <c r="B1428">
        <v>31</v>
      </c>
      <c r="C1428">
        <v>20</v>
      </c>
    </row>
    <row r="1429" spans="1:3" x14ac:dyDescent="0.25">
      <c r="A1429" s="2">
        <v>36888</v>
      </c>
      <c r="B1429">
        <v>28</v>
      </c>
      <c r="C1429">
        <v>20</v>
      </c>
    </row>
    <row r="1430" spans="1:3" x14ac:dyDescent="0.25">
      <c r="A1430" s="2">
        <v>36889</v>
      </c>
      <c r="B1430">
        <v>30</v>
      </c>
      <c r="C1430">
        <v>16</v>
      </c>
    </row>
    <row r="1431" spans="1:3" x14ac:dyDescent="0.25">
      <c r="A1431" s="2">
        <v>36890</v>
      </c>
      <c r="B1431">
        <v>29</v>
      </c>
      <c r="C1431">
        <v>24</v>
      </c>
    </row>
    <row r="1432" spans="1:3" x14ac:dyDescent="0.25">
      <c r="A1432" s="2">
        <v>36891</v>
      </c>
      <c r="B1432">
        <v>35</v>
      </c>
      <c r="C1432">
        <v>20</v>
      </c>
    </row>
    <row r="1433" spans="1:3" x14ac:dyDescent="0.25">
      <c r="A1433" s="2">
        <v>36892</v>
      </c>
      <c r="B1433">
        <v>35</v>
      </c>
      <c r="C1433">
        <v>19</v>
      </c>
    </row>
    <row r="1434" spans="1:3" x14ac:dyDescent="0.25">
      <c r="A1434" s="2">
        <v>36893</v>
      </c>
      <c r="B1434">
        <v>29</v>
      </c>
      <c r="C1434">
        <v>18</v>
      </c>
    </row>
    <row r="1435" spans="1:3" x14ac:dyDescent="0.25">
      <c r="A1435" s="2">
        <v>36894</v>
      </c>
      <c r="B1435">
        <v>31</v>
      </c>
      <c r="C1435">
        <v>15</v>
      </c>
    </row>
    <row r="1436" spans="1:3" x14ac:dyDescent="0.25">
      <c r="A1436" s="2">
        <v>36895</v>
      </c>
      <c r="B1436">
        <v>35</v>
      </c>
      <c r="C1436">
        <v>22</v>
      </c>
    </row>
    <row r="1437" spans="1:3" x14ac:dyDescent="0.25">
      <c r="A1437" s="2">
        <v>36896</v>
      </c>
      <c r="B1437">
        <v>32</v>
      </c>
      <c r="C1437">
        <v>19</v>
      </c>
    </row>
    <row r="1438" spans="1:3" x14ac:dyDescent="0.25">
      <c r="A1438" s="2">
        <v>36897</v>
      </c>
      <c r="B1438">
        <v>38</v>
      </c>
      <c r="C1438">
        <v>23</v>
      </c>
    </row>
    <row r="1439" spans="1:3" x14ac:dyDescent="0.25">
      <c r="A1439" s="2">
        <v>36898</v>
      </c>
      <c r="B1439">
        <v>42</v>
      </c>
      <c r="C1439">
        <v>23</v>
      </c>
    </row>
    <row r="1440" spans="1:3" x14ac:dyDescent="0.25">
      <c r="A1440" s="2">
        <v>36899</v>
      </c>
      <c r="B1440">
        <v>40</v>
      </c>
      <c r="C1440">
        <v>32</v>
      </c>
    </row>
    <row r="1441" spans="1:3" x14ac:dyDescent="0.25">
      <c r="A1441" s="2">
        <v>36900</v>
      </c>
      <c r="B1441">
        <v>32</v>
      </c>
      <c r="C1441">
        <v>25</v>
      </c>
    </row>
    <row r="1442" spans="1:3" x14ac:dyDescent="0.25">
      <c r="A1442" s="2">
        <v>36901</v>
      </c>
      <c r="B1442">
        <v>36</v>
      </c>
      <c r="C1442">
        <v>25</v>
      </c>
    </row>
    <row r="1443" spans="1:3" x14ac:dyDescent="0.25">
      <c r="A1443" s="2">
        <v>36902</v>
      </c>
      <c r="B1443">
        <v>50</v>
      </c>
      <c r="C1443">
        <v>26</v>
      </c>
    </row>
    <row r="1444" spans="1:3" x14ac:dyDescent="0.25">
      <c r="A1444" s="2">
        <v>36903</v>
      </c>
      <c r="B1444">
        <v>41</v>
      </c>
      <c r="C1444">
        <v>28</v>
      </c>
    </row>
    <row r="1445" spans="1:3" x14ac:dyDescent="0.25">
      <c r="A1445" s="2">
        <v>36904</v>
      </c>
      <c r="B1445">
        <v>41</v>
      </c>
      <c r="C1445">
        <v>22</v>
      </c>
    </row>
    <row r="1446" spans="1:3" x14ac:dyDescent="0.25">
      <c r="A1446" s="2">
        <v>36905</v>
      </c>
      <c r="B1446">
        <v>44</v>
      </c>
      <c r="C1446">
        <v>27</v>
      </c>
    </row>
    <row r="1447" spans="1:3" x14ac:dyDescent="0.25">
      <c r="A1447" s="2">
        <v>36906</v>
      </c>
      <c r="B1447">
        <v>39</v>
      </c>
      <c r="C1447">
        <v>36</v>
      </c>
    </row>
    <row r="1448" spans="1:3" x14ac:dyDescent="0.25">
      <c r="A1448" s="2">
        <v>36907</v>
      </c>
      <c r="B1448">
        <v>45</v>
      </c>
      <c r="C1448">
        <v>33</v>
      </c>
    </row>
    <row r="1449" spans="1:3" x14ac:dyDescent="0.25">
      <c r="A1449" s="2">
        <v>36908</v>
      </c>
      <c r="B1449">
        <v>43</v>
      </c>
      <c r="C1449">
        <v>30</v>
      </c>
    </row>
    <row r="1450" spans="1:3" x14ac:dyDescent="0.25">
      <c r="A1450" s="2">
        <v>36909</v>
      </c>
      <c r="B1450">
        <v>36</v>
      </c>
      <c r="C1450">
        <v>30</v>
      </c>
    </row>
    <row r="1451" spans="1:3" x14ac:dyDescent="0.25">
      <c r="A1451" s="2">
        <v>36910</v>
      </c>
      <c r="B1451">
        <v>42</v>
      </c>
      <c r="C1451">
        <v>35</v>
      </c>
    </row>
    <row r="1452" spans="1:3" x14ac:dyDescent="0.25">
      <c r="A1452" s="2">
        <v>36911</v>
      </c>
      <c r="B1452">
        <v>39</v>
      </c>
      <c r="C1452">
        <v>31</v>
      </c>
    </row>
    <row r="1453" spans="1:3" x14ac:dyDescent="0.25">
      <c r="A1453" s="2">
        <v>36912</v>
      </c>
      <c r="B1453">
        <v>31</v>
      </c>
      <c r="C1453">
        <v>21</v>
      </c>
    </row>
    <row r="1454" spans="1:3" x14ac:dyDescent="0.25">
      <c r="A1454" s="2">
        <v>36913</v>
      </c>
      <c r="B1454">
        <v>34</v>
      </c>
      <c r="C1454">
        <v>18</v>
      </c>
    </row>
    <row r="1455" spans="1:3" x14ac:dyDescent="0.25">
      <c r="A1455" s="2">
        <v>36914</v>
      </c>
      <c r="B1455">
        <v>37</v>
      </c>
      <c r="C1455">
        <v>17</v>
      </c>
    </row>
    <row r="1456" spans="1:3" x14ac:dyDescent="0.25">
      <c r="A1456" s="2">
        <v>36915</v>
      </c>
      <c r="B1456">
        <v>41</v>
      </c>
      <c r="C1456">
        <v>24</v>
      </c>
    </row>
    <row r="1457" spans="1:3" x14ac:dyDescent="0.25">
      <c r="A1457" s="2">
        <v>36916</v>
      </c>
      <c r="B1457">
        <v>39</v>
      </c>
      <c r="C1457">
        <v>26</v>
      </c>
    </row>
    <row r="1458" spans="1:3" x14ac:dyDescent="0.25">
      <c r="A1458" s="2">
        <v>36917</v>
      </c>
      <c r="B1458">
        <v>34</v>
      </c>
      <c r="C1458">
        <v>23</v>
      </c>
    </row>
    <row r="1459" spans="1:3" x14ac:dyDescent="0.25">
      <c r="A1459" s="2">
        <v>36918</v>
      </c>
      <c r="B1459">
        <v>42</v>
      </c>
      <c r="C1459">
        <v>29</v>
      </c>
    </row>
    <row r="1460" spans="1:3" x14ac:dyDescent="0.25">
      <c r="A1460" s="2">
        <v>36919</v>
      </c>
      <c r="B1460">
        <v>38</v>
      </c>
      <c r="C1460">
        <v>29</v>
      </c>
    </row>
    <row r="1461" spans="1:3" x14ac:dyDescent="0.25">
      <c r="A1461" s="2">
        <v>36920</v>
      </c>
      <c r="B1461">
        <v>38</v>
      </c>
      <c r="C1461">
        <v>24</v>
      </c>
    </row>
    <row r="1462" spans="1:3" x14ac:dyDescent="0.25">
      <c r="A1462" s="2">
        <v>36921</v>
      </c>
      <c r="B1462">
        <v>58</v>
      </c>
      <c r="C1462">
        <v>33</v>
      </c>
    </row>
    <row r="1463" spans="1:3" x14ac:dyDescent="0.25">
      <c r="A1463" s="2">
        <v>36922</v>
      </c>
      <c r="B1463">
        <v>52</v>
      </c>
      <c r="C1463">
        <v>31</v>
      </c>
    </row>
    <row r="1464" spans="1:3" x14ac:dyDescent="0.25">
      <c r="A1464" s="2">
        <v>36923</v>
      </c>
      <c r="B1464">
        <v>49</v>
      </c>
      <c r="C1464">
        <v>34</v>
      </c>
    </row>
    <row r="1465" spans="1:3" x14ac:dyDescent="0.25">
      <c r="A1465" s="2">
        <v>36924</v>
      </c>
      <c r="B1465">
        <v>45</v>
      </c>
      <c r="C1465">
        <v>31</v>
      </c>
    </row>
    <row r="1466" spans="1:3" x14ac:dyDescent="0.25">
      <c r="A1466" s="2">
        <v>36925</v>
      </c>
      <c r="B1466">
        <v>34</v>
      </c>
      <c r="C1466">
        <v>21</v>
      </c>
    </row>
    <row r="1467" spans="1:3" x14ac:dyDescent="0.25">
      <c r="A1467" s="2">
        <v>36926</v>
      </c>
      <c r="B1467">
        <v>43</v>
      </c>
      <c r="C1467">
        <v>25</v>
      </c>
    </row>
    <row r="1468" spans="1:3" x14ac:dyDescent="0.25">
      <c r="A1468" s="2">
        <v>36927</v>
      </c>
      <c r="B1468">
        <v>37</v>
      </c>
      <c r="C1468">
        <v>33</v>
      </c>
    </row>
    <row r="1469" spans="1:3" x14ac:dyDescent="0.25">
      <c r="A1469" s="2">
        <v>36928</v>
      </c>
      <c r="B1469">
        <v>42</v>
      </c>
      <c r="C1469">
        <v>33</v>
      </c>
    </row>
    <row r="1470" spans="1:3" x14ac:dyDescent="0.25">
      <c r="A1470" s="2">
        <v>36929</v>
      </c>
      <c r="B1470">
        <v>46</v>
      </c>
      <c r="C1470">
        <v>32</v>
      </c>
    </row>
    <row r="1471" spans="1:3" x14ac:dyDescent="0.25">
      <c r="A1471" s="2">
        <v>36930</v>
      </c>
      <c r="B1471">
        <v>47</v>
      </c>
      <c r="C1471">
        <v>29</v>
      </c>
    </row>
    <row r="1472" spans="1:3" x14ac:dyDescent="0.25">
      <c r="A1472" s="2">
        <v>36931</v>
      </c>
      <c r="B1472">
        <v>60</v>
      </c>
      <c r="C1472">
        <v>34</v>
      </c>
    </row>
    <row r="1473" spans="1:3" x14ac:dyDescent="0.25">
      <c r="A1473" s="2">
        <v>36932</v>
      </c>
      <c r="B1473">
        <v>61</v>
      </c>
      <c r="C1473">
        <v>27</v>
      </c>
    </row>
    <row r="1474" spans="1:3" x14ac:dyDescent="0.25">
      <c r="A1474" s="2">
        <v>36933</v>
      </c>
      <c r="B1474">
        <v>39</v>
      </c>
      <c r="C1474">
        <v>24</v>
      </c>
    </row>
    <row r="1475" spans="1:3" x14ac:dyDescent="0.25">
      <c r="A1475" s="2">
        <v>36934</v>
      </c>
      <c r="B1475">
        <v>37</v>
      </c>
      <c r="C1475">
        <v>20</v>
      </c>
    </row>
    <row r="1476" spans="1:3" x14ac:dyDescent="0.25">
      <c r="A1476" s="2">
        <v>36935</v>
      </c>
      <c r="B1476">
        <v>52</v>
      </c>
      <c r="C1476">
        <v>33</v>
      </c>
    </row>
    <row r="1477" spans="1:3" x14ac:dyDescent="0.25">
      <c r="A1477" s="2">
        <v>36936</v>
      </c>
      <c r="B1477">
        <v>47</v>
      </c>
      <c r="C1477">
        <v>36</v>
      </c>
    </row>
    <row r="1478" spans="1:3" x14ac:dyDescent="0.25">
      <c r="A1478" s="2">
        <v>36937</v>
      </c>
      <c r="B1478">
        <v>50</v>
      </c>
      <c r="C1478">
        <v>40</v>
      </c>
    </row>
    <row r="1479" spans="1:3" x14ac:dyDescent="0.25">
      <c r="A1479" s="2">
        <v>36938</v>
      </c>
      <c r="B1479">
        <v>42</v>
      </c>
      <c r="C1479">
        <v>39</v>
      </c>
    </row>
    <row r="1480" spans="1:3" x14ac:dyDescent="0.25">
      <c r="A1480" s="2">
        <v>36939</v>
      </c>
      <c r="B1480">
        <v>41</v>
      </c>
      <c r="C1480">
        <v>25</v>
      </c>
    </row>
    <row r="1481" spans="1:3" x14ac:dyDescent="0.25">
      <c r="A1481" s="2">
        <v>36940</v>
      </c>
      <c r="B1481">
        <v>33</v>
      </c>
      <c r="C1481">
        <v>20</v>
      </c>
    </row>
    <row r="1482" spans="1:3" x14ac:dyDescent="0.25">
      <c r="A1482" s="2">
        <v>36941</v>
      </c>
      <c r="B1482">
        <v>44</v>
      </c>
      <c r="C1482">
        <v>22</v>
      </c>
    </row>
    <row r="1483" spans="1:3" x14ac:dyDescent="0.25">
      <c r="A1483" s="2">
        <v>36942</v>
      </c>
      <c r="B1483">
        <v>60</v>
      </c>
      <c r="C1483">
        <v>37</v>
      </c>
    </row>
    <row r="1484" spans="1:3" x14ac:dyDescent="0.25">
      <c r="A1484" s="2">
        <v>36943</v>
      </c>
      <c r="B1484">
        <v>50</v>
      </c>
      <c r="C1484">
        <v>25</v>
      </c>
    </row>
    <row r="1485" spans="1:3" x14ac:dyDescent="0.25">
      <c r="A1485" s="2">
        <v>36944</v>
      </c>
      <c r="B1485">
        <v>25</v>
      </c>
      <c r="C1485">
        <v>19</v>
      </c>
    </row>
    <row r="1486" spans="1:3" x14ac:dyDescent="0.25">
      <c r="A1486" s="2">
        <v>36945</v>
      </c>
      <c r="B1486">
        <v>40</v>
      </c>
      <c r="C1486">
        <v>23</v>
      </c>
    </row>
    <row r="1487" spans="1:3" x14ac:dyDescent="0.25">
      <c r="A1487" s="2">
        <v>36946</v>
      </c>
      <c r="B1487">
        <v>36</v>
      </c>
      <c r="C1487">
        <v>26</v>
      </c>
    </row>
    <row r="1488" spans="1:3" x14ac:dyDescent="0.25">
      <c r="A1488" s="2">
        <v>36947</v>
      </c>
      <c r="B1488">
        <v>57</v>
      </c>
      <c r="C1488">
        <v>31</v>
      </c>
    </row>
    <row r="1489" spans="1:3" x14ac:dyDescent="0.25">
      <c r="A1489" s="2">
        <v>36948</v>
      </c>
      <c r="B1489">
        <v>54</v>
      </c>
      <c r="C1489">
        <v>38</v>
      </c>
    </row>
    <row r="1490" spans="1:3" x14ac:dyDescent="0.25">
      <c r="A1490" s="2">
        <v>36949</v>
      </c>
      <c r="B1490">
        <v>52</v>
      </c>
      <c r="C1490">
        <v>34</v>
      </c>
    </row>
    <row r="1491" spans="1:3" x14ac:dyDescent="0.25">
      <c r="A1491" s="2">
        <v>36950</v>
      </c>
      <c r="B1491">
        <v>42</v>
      </c>
      <c r="C1491">
        <v>31</v>
      </c>
    </row>
    <row r="1492" spans="1:3" x14ac:dyDescent="0.25">
      <c r="A1492" s="2">
        <v>36951</v>
      </c>
      <c r="B1492">
        <v>41</v>
      </c>
      <c r="C1492">
        <v>25</v>
      </c>
    </row>
    <row r="1493" spans="1:3" x14ac:dyDescent="0.25">
      <c r="A1493" s="2">
        <v>36952</v>
      </c>
      <c r="B1493">
        <v>50</v>
      </c>
      <c r="C1493">
        <v>33</v>
      </c>
    </row>
    <row r="1494" spans="1:3" x14ac:dyDescent="0.25">
      <c r="A1494" s="2">
        <v>36953</v>
      </c>
      <c r="B1494">
        <v>52</v>
      </c>
      <c r="C1494">
        <v>39</v>
      </c>
    </row>
    <row r="1495" spans="1:3" x14ac:dyDescent="0.25">
      <c r="A1495" s="2">
        <v>36954</v>
      </c>
      <c r="B1495">
        <v>41</v>
      </c>
      <c r="C1495">
        <v>32</v>
      </c>
    </row>
    <row r="1496" spans="1:3" x14ac:dyDescent="0.25">
      <c r="A1496" s="2">
        <v>36955</v>
      </c>
      <c r="B1496">
        <v>34</v>
      </c>
      <c r="C1496">
        <v>29</v>
      </c>
    </row>
    <row r="1497" spans="1:3" x14ac:dyDescent="0.25">
      <c r="A1497" s="2">
        <v>36956</v>
      </c>
      <c r="B1497">
        <v>38</v>
      </c>
      <c r="C1497">
        <v>23</v>
      </c>
    </row>
    <row r="1498" spans="1:3" x14ac:dyDescent="0.25">
      <c r="A1498" s="2">
        <v>36957</v>
      </c>
      <c r="B1498">
        <v>48</v>
      </c>
      <c r="C1498">
        <v>32</v>
      </c>
    </row>
    <row r="1499" spans="1:3" x14ac:dyDescent="0.25">
      <c r="A1499" s="2">
        <v>36958</v>
      </c>
      <c r="B1499">
        <v>47</v>
      </c>
      <c r="C1499">
        <v>29</v>
      </c>
    </row>
    <row r="1500" spans="1:3" x14ac:dyDescent="0.25">
      <c r="A1500" s="2">
        <v>36959</v>
      </c>
      <c r="B1500">
        <v>44</v>
      </c>
      <c r="C1500">
        <v>35</v>
      </c>
    </row>
    <row r="1501" spans="1:3" x14ac:dyDescent="0.25">
      <c r="A1501" s="2">
        <v>36960</v>
      </c>
      <c r="B1501">
        <v>45</v>
      </c>
      <c r="C1501">
        <v>32</v>
      </c>
    </row>
    <row r="1502" spans="1:3" x14ac:dyDescent="0.25">
      <c r="A1502" s="2">
        <v>36961</v>
      </c>
      <c r="B1502">
        <v>57</v>
      </c>
      <c r="C1502">
        <v>29</v>
      </c>
    </row>
    <row r="1503" spans="1:3" x14ac:dyDescent="0.25">
      <c r="A1503" s="2">
        <v>36962</v>
      </c>
      <c r="B1503">
        <v>55</v>
      </c>
      <c r="C1503">
        <v>31</v>
      </c>
    </row>
    <row r="1504" spans="1:3" x14ac:dyDescent="0.25">
      <c r="A1504" s="2">
        <v>36963</v>
      </c>
      <c r="B1504">
        <v>54</v>
      </c>
      <c r="C1504">
        <v>38</v>
      </c>
    </row>
    <row r="1505" spans="1:3" x14ac:dyDescent="0.25">
      <c r="A1505" s="2">
        <v>36964</v>
      </c>
      <c r="B1505">
        <v>52</v>
      </c>
      <c r="C1505">
        <v>41</v>
      </c>
    </row>
    <row r="1506" spans="1:3" x14ac:dyDescent="0.25">
      <c r="A1506" s="2">
        <v>36965</v>
      </c>
      <c r="B1506">
        <v>55</v>
      </c>
      <c r="C1506">
        <v>33</v>
      </c>
    </row>
    <row r="1507" spans="1:3" x14ac:dyDescent="0.25">
      <c r="A1507" s="2">
        <v>36966</v>
      </c>
      <c r="B1507">
        <v>48</v>
      </c>
      <c r="C1507">
        <v>40</v>
      </c>
    </row>
    <row r="1508" spans="1:3" x14ac:dyDescent="0.25">
      <c r="A1508" s="2">
        <v>36967</v>
      </c>
      <c r="B1508">
        <v>45</v>
      </c>
      <c r="C1508">
        <v>35</v>
      </c>
    </row>
    <row r="1509" spans="1:3" x14ac:dyDescent="0.25">
      <c r="A1509" s="2">
        <v>36968</v>
      </c>
      <c r="B1509">
        <v>46</v>
      </c>
      <c r="C1509">
        <v>32</v>
      </c>
    </row>
    <row r="1510" spans="1:3" x14ac:dyDescent="0.25">
      <c r="A1510" s="2">
        <v>36969</v>
      </c>
      <c r="B1510">
        <v>54</v>
      </c>
      <c r="C1510">
        <v>35</v>
      </c>
    </row>
    <row r="1511" spans="1:3" x14ac:dyDescent="0.25">
      <c r="A1511" s="2">
        <v>36970</v>
      </c>
      <c r="B1511">
        <v>56</v>
      </c>
      <c r="C1511">
        <v>35</v>
      </c>
    </row>
    <row r="1512" spans="1:3" x14ac:dyDescent="0.25">
      <c r="A1512" s="2">
        <v>36971</v>
      </c>
      <c r="B1512">
        <v>46</v>
      </c>
      <c r="C1512">
        <v>43</v>
      </c>
    </row>
    <row r="1513" spans="1:3" x14ac:dyDescent="0.25">
      <c r="A1513" s="2">
        <v>36972</v>
      </c>
      <c r="B1513">
        <v>46</v>
      </c>
      <c r="C1513">
        <v>39</v>
      </c>
    </row>
    <row r="1514" spans="1:3" x14ac:dyDescent="0.25">
      <c r="A1514" s="2">
        <v>36973</v>
      </c>
      <c r="B1514">
        <v>48</v>
      </c>
      <c r="C1514">
        <v>35</v>
      </c>
    </row>
    <row r="1515" spans="1:3" x14ac:dyDescent="0.25">
      <c r="A1515" s="2">
        <v>36974</v>
      </c>
      <c r="B1515">
        <v>51</v>
      </c>
      <c r="C1515">
        <v>33</v>
      </c>
    </row>
    <row r="1516" spans="1:3" x14ac:dyDescent="0.25">
      <c r="A1516" s="2">
        <v>36975</v>
      </c>
      <c r="B1516">
        <v>42</v>
      </c>
      <c r="C1516">
        <v>25</v>
      </c>
    </row>
    <row r="1517" spans="1:3" x14ac:dyDescent="0.25">
      <c r="A1517" s="2">
        <v>36976</v>
      </c>
      <c r="B1517">
        <v>34</v>
      </c>
      <c r="C1517">
        <v>22</v>
      </c>
    </row>
    <row r="1518" spans="1:3" x14ac:dyDescent="0.25">
      <c r="A1518" s="2">
        <v>36977</v>
      </c>
      <c r="B1518">
        <v>39</v>
      </c>
      <c r="C1518">
        <v>20</v>
      </c>
    </row>
    <row r="1519" spans="1:3" x14ac:dyDescent="0.25">
      <c r="A1519" s="2">
        <v>36978</v>
      </c>
      <c r="B1519">
        <v>44</v>
      </c>
      <c r="C1519">
        <v>27</v>
      </c>
    </row>
    <row r="1520" spans="1:3" x14ac:dyDescent="0.25">
      <c r="A1520" s="2">
        <v>36979</v>
      </c>
      <c r="B1520">
        <v>47</v>
      </c>
      <c r="C1520">
        <v>25</v>
      </c>
    </row>
    <row r="1521" spans="1:3" x14ac:dyDescent="0.25">
      <c r="A1521" s="2">
        <v>36980</v>
      </c>
      <c r="B1521">
        <v>38</v>
      </c>
      <c r="C1521">
        <v>32</v>
      </c>
    </row>
    <row r="1522" spans="1:3" x14ac:dyDescent="0.25">
      <c r="A1522" s="2">
        <v>36981</v>
      </c>
      <c r="B1522">
        <v>45</v>
      </c>
      <c r="C1522">
        <v>29</v>
      </c>
    </row>
    <row r="1523" spans="1:3" x14ac:dyDescent="0.25">
      <c r="A1523" s="2">
        <v>36982</v>
      </c>
      <c r="B1523">
        <v>51</v>
      </c>
      <c r="C1523">
        <v>40</v>
      </c>
    </row>
    <row r="1524" spans="1:3" x14ac:dyDescent="0.25">
      <c r="A1524" s="2">
        <v>36983</v>
      </c>
      <c r="B1524">
        <v>50</v>
      </c>
      <c r="C1524">
        <v>40</v>
      </c>
    </row>
    <row r="1525" spans="1:3" x14ac:dyDescent="0.25">
      <c r="A1525" s="2">
        <v>36984</v>
      </c>
      <c r="B1525">
        <v>59</v>
      </c>
      <c r="C1525">
        <v>34</v>
      </c>
    </row>
    <row r="1526" spans="1:3" x14ac:dyDescent="0.25">
      <c r="A1526" s="2">
        <v>36985</v>
      </c>
      <c r="B1526">
        <v>58</v>
      </c>
      <c r="C1526">
        <v>41</v>
      </c>
    </row>
    <row r="1527" spans="1:3" x14ac:dyDescent="0.25">
      <c r="A1527" s="2">
        <v>36986</v>
      </c>
      <c r="B1527">
        <v>63</v>
      </c>
      <c r="C1527">
        <v>36</v>
      </c>
    </row>
    <row r="1528" spans="1:3" x14ac:dyDescent="0.25">
      <c r="A1528" s="2">
        <v>36987</v>
      </c>
      <c r="B1528">
        <v>58</v>
      </c>
      <c r="C1528">
        <v>46</v>
      </c>
    </row>
    <row r="1529" spans="1:3" x14ac:dyDescent="0.25">
      <c r="A1529" s="2">
        <v>36988</v>
      </c>
      <c r="B1529">
        <v>58</v>
      </c>
      <c r="C1529">
        <v>44</v>
      </c>
    </row>
    <row r="1530" spans="1:3" x14ac:dyDescent="0.25">
      <c r="A1530" s="2">
        <v>36989</v>
      </c>
      <c r="B1530">
        <v>52</v>
      </c>
      <c r="C1530">
        <v>43</v>
      </c>
    </row>
    <row r="1531" spans="1:3" x14ac:dyDescent="0.25">
      <c r="A1531" s="2">
        <v>36990</v>
      </c>
      <c r="B1531">
        <v>83</v>
      </c>
      <c r="C1531">
        <v>46</v>
      </c>
    </row>
    <row r="1532" spans="1:3" x14ac:dyDescent="0.25">
      <c r="A1532" s="2">
        <v>36991</v>
      </c>
      <c r="B1532">
        <v>64</v>
      </c>
      <c r="C1532">
        <v>50</v>
      </c>
    </row>
    <row r="1533" spans="1:3" x14ac:dyDescent="0.25">
      <c r="A1533" s="2">
        <v>36992</v>
      </c>
      <c r="B1533">
        <v>52</v>
      </c>
      <c r="C1533">
        <v>48</v>
      </c>
    </row>
    <row r="1534" spans="1:3" x14ac:dyDescent="0.25">
      <c r="A1534" s="2">
        <v>36993</v>
      </c>
      <c r="B1534">
        <v>65</v>
      </c>
      <c r="C1534">
        <v>50</v>
      </c>
    </row>
    <row r="1535" spans="1:3" x14ac:dyDescent="0.25">
      <c r="A1535" s="2">
        <v>36994</v>
      </c>
      <c r="B1535">
        <v>74</v>
      </c>
      <c r="C1535">
        <v>56</v>
      </c>
    </row>
    <row r="1536" spans="1:3" x14ac:dyDescent="0.25">
      <c r="A1536" s="2">
        <v>36995</v>
      </c>
      <c r="B1536">
        <v>67</v>
      </c>
      <c r="C1536">
        <v>48</v>
      </c>
    </row>
    <row r="1537" spans="1:3" x14ac:dyDescent="0.25">
      <c r="A1537" s="2">
        <v>36996</v>
      </c>
      <c r="B1537">
        <v>68</v>
      </c>
      <c r="C1537">
        <v>46</v>
      </c>
    </row>
    <row r="1538" spans="1:3" x14ac:dyDescent="0.25">
      <c r="A1538" s="2">
        <v>36997</v>
      </c>
      <c r="B1538">
        <v>57</v>
      </c>
      <c r="C1538">
        <v>46</v>
      </c>
    </row>
    <row r="1539" spans="1:3" x14ac:dyDescent="0.25">
      <c r="A1539" s="2">
        <v>36998</v>
      </c>
      <c r="B1539">
        <v>51</v>
      </c>
      <c r="C1539">
        <v>39</v>
      </c>
    </row>
    <row r="1540" spans="1:3" x14ac:dyDescent="0.25">
      <c r="A1540" s="2">
        <v>36999</v>
      </c>
      <c r="B1540">
        <v>51</v>
      </c>
      <c r="C1540">
        <v>35</v>
      </c>
    </row>
    <row r="1541" spans="1:3" x14ac:dyDescent="0.25">
      <c r="A1541" s="2">
        <v>37000</v>
      </c>
      <c r="B1541">
        <v>57</v>
      </c>
      <c r="C1541">
        <v>33</v>
      </c>
    </row>
    <row r="1542" spans="1:3" x14ac:dyDescent="0.25">
      <c r="A1542" s="2">
        <v>37001</v>
      </c>
      <c r="B1542">
        <v>66</v>
      </c>
      <c r="C1542">
        <v>41</v>
      </c>
    </row>
    <row r="1543" spans="1:3" x14ac:dyDescent="0.25">
      <c r="A1543" s="2">
        <v>37002</v>
      </c>
      <c r="B1543">
        <v>72</v>
      </c>
      <c r="C1543">
        <v>54</v>
      </c>
    </row>
    <row r="1544" spans="1:3" x14ac:dyDescent="0.25">
      <c r="A1544" s="2">
        <v>37003</v>
      </c>
      <c r="B1544">
        <v>85</v>
      </c>
      <c r="C1544">
        <v>61</v>
      </c>
    </row>
    <row r="1545" spans="1:3" x14ac:dyDescent="0.25">
      <c r="A1545" s="2">
        <v>37004</v>
      </c>
      <c r="B1545">
        <v>88</v>
      </c>
      <c r="C1545">
        <v>58</v>
      </c>
    </row>
    <row r="1546" spans="1:3" x14ac:dyDescent="0.25">
      <c r="A1546" s="2">
        <v>37005</v>
      </c>
      <c r="B1546">
        <v>86</v>
      </c>
      <c r="C1546">
        <v>55</v>
      </c>
    </row>
    <row r="1547" spans="1:3" x14ac:dyDescent="0.25">
      <c r="A1547" s="2">
        <v>37006</v>
      </c>
      <c r="B1547">
        <v>56</v>
      </c>
      <c r="C1547">
        <v>45</v>
      </c>
    </row>
    <row r="1548" spans="1:3" x14ac:dyDescent="0.25">
      <c r="A1548" s="2">
        <v>37007</v>
      </c>
      <c r="B1548">
        <v>64</v>
      </c>
      <c r="C1548">
        <v>43</v>
      </c>
    </row>
    <row r="1549" spans="1:3" x14ac:dyDescent="0.25">
      <c r="A1549" s="2">
        <v>37008</v>
      </c>
      <c r="B1549">
        <v>75</v>
      </c>
      <c r="C1549">
        <v>41</v>
      </c>
    </row>
    <row r="1550" spans="1:3" x14ac:dyDescent="0.25">
      <c r="A1550" s="2">
        <v>37009</v>
      </c>
      <c r="B1550">
        <v>65</v>
      </c>
      <c r="C1550">
        <v>50</v>
      </c>
    </row>
    <row r="1551" spans="1:3" x14ac:dyDescent="0.25">
      <c r="A1551" s="2">
        <v>37010</v>
      </c>
      <c r="B1551">
        <v>65</v>
      </c>
      <c r="C1551">
        <v>43</v>
      </c>
    </row>
    <row r="1552" spans="1:3" x14ac:dyDescent="0.25">
      <c r="A1552" s="2">
        <v>37011</v>
      </c>
      <c r="B1552">
        <v>74</v>
      </c>
      <c r="C1552">
        <v>44</v>
      </c>
    </row>
    <row r="1553" spans="1:3" x14ac:dyDescent="0.25">
      <c r="A1553" s="2">
        <v>37012</v>
      </c>
      <c r="B1553">
        <v>84</v>
      </c>
      <c r="C1553">
        <v>50</v>
      </c>
    </row>
    <row r="1554" spans="1:3" x14ac:dyDescent="0.25">
      <c r="A1554" s="2">
        <v>37013</v>
      </c>
      <c r="B1554">
        <v>87</v>
      </c>
      <c r="C1554">
        <v>56</v>
      </c>
    </row>
    <row r="1555" spans="1:3" x14ac:dyDescent="0.25">
      <c r="A1555" s="2">
        <v>37014</v>
      </c>
      <c r="B1555">
        <v>90</v>
      </c>
      <c r="C1555">
        <v>60</v>
      </c>
    </row>
    <row r="1556" spans="1:3" x14ac:dyDescent="0.25">
      <c r="A1556" s="2">
        <v>37015</v>
      </c>
      <c r="B1556">
        <v>91</v>
      </c>
      <c r="C1556">
        <v>62</v>
      </c>
    </row>
    <row r="1557" spans="1:3" x14ac:dyDescent="0.25">
      <c r="A1557" s="2">
        <v>37016</v>
      </c>
      <c r="B1557">
        <v>77</v>
      </c>
      <c r="C1557">
        <v>56</v>
      </c>
    </row>
    <row r="1558" spans="1:3" x14ac:dyDescent="0.25">
      <c r="A1558" s="2">
        <v>37017</v>
      </c>
      <c r="B1558">
        <v>67</v>
      </c>
      <c r="C1558">
        <v>48</v>
      </c>
    </row>
    <row r="1559" spans="1:3" x14ac:dyDescent="0.25">
      <c r="A1559" s="2">
        <v>37018</v>
      </c>
      <c r="B1559">
        <v>69</v>
      </c>
      <c r="C1559">
        <v>45</v>
      </c>
    </row>
    <row r="1560" spans="1:3" x14ac:dyDescent="0.25">
      <c r="A1560" s="2">
        <v>37019</v>
      </c>
      <c r="B1560">
        <v>71</v>
      </c>
      <c r="C1560">
        <v>46</v>
      </c>
    </row>
    <row r="1561" spans="1:3" x14ac:dyDescent="0.25">
      <c r="A1561" s="2">
        <v>37020</v>
      </c>
      <c r="B1561">
        <v>76</v>
      </c>
      <c r="C1561">
        <v>51</v>
      </c>
    </row>
    <row r="1562" spans="1:3" x14ac:dyDescent="0.25">
      <c r="A1562" s="2">
        <v>37021</v>
      </c>
      <c r="B1562">
        <v>83</v>
      </c>
      <c r="C1562">
        <v>56</v>
      </c>
    </row>
    <row r="1563" spans="1:3" x14ac:dyDescent="0.25">
      <c r="A1563" s="2">
        <v>37022</v>
      </c>
      <c r="B1563">
        <v>87</v>
      </c>
      <c r="C1563">
        <v>58</v>
      </c>
    </row>
    <row r="1564" spans="1:3" x14ac:dyDescent="0.25">
      <c r="A1564" s="2">
        <v>37023</v>
      </c>
      <c r="B1564">
        <v>85</v>
      </c>
      <c r="C1564">
        <v>60</v>
      </c>
    </row>
    <row r="1565" spans="1:3" x14ac:dyDescent="0.25">
      <c r="A1565" s="2">
        <v>37024</v>
      </c>
      <c r="B1565">
        <v>72</v>
      </c>
      <c r="C1565">
        <v>55</v>
      </c>
    </row>
    <row r="1566" spans="1:3" x14ac:dyDescent="0.25">
      <c r="A1566" s="2">
        <v>37025</v>
      </c>
      <c r="B1566">
        <v>70</v>
      </c>
      <c r="C1566">
        <v>50</v>
      </c>
    </row>
    <row r="1567" spans="1:3" x14ac:dyDescent="0.25">
      <c r="A1567" s="2">
        <v>37026</v>
      </c>
      <c r="B1567">
        <v>74</v>
      </c>
      <c r="C1567">
        <v>50</v>
      </c>
    </row>
    <row r="1568" spans="1:3" x14ac:dyDescent="0.25">
      <c r="A1568" s="2">
        <v>37027</v>
      </c>
      <c r="B1568">
        <v>70</v>
      </c>
      <c r="C1568">
        <v>52</v>
      </c>
    </row>
    <row r="1569" spans="1:3" x14ac:dyDescent="0.25">
      <c r="A1569" s="2">
        <v>37028</v>
      </c>
      <c r="B1569">
        <v>67</v>
      </c>
      <c r="C1569">
        <v>53</v>
      </c>
    </row>
    <row r="1570" spans="1:3" x14ac:dyDescent="0.25">
      <c r="A1570" s="2">
        <v>37029</v>
      </c>
      <c r="B1570">
        <v>62</v>
      </c>
      <c r="C1570">
        <v>56</v>
      </c>
    </row>
    <row r="1571" spans="1:3" x14ac:dyDescent="0.25">
      <c r="A1571" s="2">
        <v>37030</v>
      </c>
      <c r="B1571">
        <v>79</v>
      </c>
      <c r="C1571">
        <v>60</v>
      </c>
    </row>
    <row r="1572" spans="1:3" x14ac:dyDescent="0.25">
      <c r="A1572" s="2">
        <v>37031</v>
      </c>
      <c r="B1572">
        <v>69</v>
      </c>
      <c r="C1572">
        <v>53</v>
      </c>
    </row>
    <row r="1573" spans="1:3" x14ac:dyDescent="0.25">
      <c r="A1573" s="2">
        <v>37032</v>
      </c>
      <c r="B1573">
        <v>60</v>
      </c>
      <c r="C1573">
        <v>53</v>
      </c>
    </row>
    <row r="1574" spans="1:3" x14ac:dyDescent="0.25">
      <c r="A1574" s="2">
        <v>37033</v>
      </c>
      <c r="B1574">
        <v>74</v>
      </c>
      <c r="C1574">
        <v>59</v>
      </c>
    </row>
    <row r="1575" spans="1:3" x14ac:dyDescent="0.25">
      <c r="A1575" s="2">
        <v>37034</v>
      </c>
      <c r="B1575">
        <v>74</v>
      </c>
      <c r="C1575">
        <v>59</v>
      </c>
    </row>
    <row r="1576" spans="1:3" x14ac:dyDescent="0.25">
      <c r="A1576" s="2">
        <v>37035</v>
      </c>
      <c r="B1576">
        <v>78</v>
      </c>
      <c r="C1576">
        <v>61</v>
      </c>
    </row>
    <row r="1577" spans="1:3" x14ac:dyDescent="0.25">
      <c r="A1577" s="2">
        <v>37036</v>
      </c>
      <c r="B1577">
        <v>68</v>
      </c>
      <c r="C1577">
        <v>59</v>
      </c>
    </row>
    <row r="1578" spans="1:3" x14ac:dyDescent="0.25">
      <c r="A1578" s="2">
        <v>37037</v>
      </c>
      <c r="B1578">
        <v>62</v>
      </c>
      <c r="C1578">
        <v>58</v>
      </c>
    </row>
    <row r="1579" spans="1:3" x14ac:dyDescent="0.25">
      <c r="A1579" s="2">
        <v>37038</v>
      </c>
      <c r="B1579">
        <v>74</v>
      </c>
      <c r="C1579">
        <v>60</v>
      </c>
    </row>
    <row r="1580" spans="1:3" x14ac:dyDescent="0.25">
      <c r="A1580" s="2">
        <v>37039</v>
      </c>
      <c r="B1580">
        <v>76</v>
      </c>
      <c r="C1580">
        <v>58</v>
      </c>
    </row>
    <row r="1581" spans="1:3" x14ac:dyDescent="0.25">
      <c r="A1581" s="2">
        <v>37040</v>
      </c>
      <c r="B1581">
        <v>75</v>
      </c>
      <c r="C1581">
        <v>55</v>
      </c>
    </row>
    <row r="1582" spans="1:3" x14ac:dyDescent="0.25">
      <c r="A1582" s="2">
        <v>37041</v>
      </c>
      <c r="B1582">
        <v>69</v>
      </c>
      <c r="C1582">
        <v>57</v>
      </c>
    </row>
    <row r="1583" spans="1:3" x14ac:dyDescent="0.25">
      <c r="A1583" s="2">
        <v>37042</v>
      </c>
      <c r="B1583">
        <v>70</v>
      </c>
      <c r="C1583">
        <v>50</v>
      </c>
    </row>
    <row r="1584" spans="1:3" x14ac:dyDescent="0.25">
      <c r="A1584" s="2">
        <v>37043</v>
      </c>
      <c r="B1584">
        <v>70</v>
      </c>
      <c r="C1584">
        <v>52</v>
      </c>
    </row>
    <row r="1585" spans="1:3" x14ac:dyDescent="0.25">
      <c r="A1585" s="2">
        <v>37044</v>
      </c>
      <c r="B1585">
        <v>74</v>
      </c>
      <c r="C1585">
        <v>63</v>
      </c>
    </row>
    <row r="1586" spans="1:3" x14ac:dyDescent="0.25">
      <c r="A1586" s="2">
        <v>37045</v>
      </c>
      <c r="B1586">
        <v>72</v>
      </c>
      <c r="C1586">
        <v>58</v>
      </c>
    </row>
    <row r="1587" spans="1:3" x14ac:dyDescent="0.25">
      <c r="A1587" s="2">
        <v>37046</v>
      </c>
      <c r="B1587">
        <v>75</v>
      </c>
      <c r="C1587">
        <v>55</v>
      </c>
    </row>
    <row r="1588" spans="1:3" x14ac:dyDescent="0.25">
      <c r="A1588" s="2">
        <v>37047</v>
      </c>
      <c r="B1588">
        <v>80</v>
      </c>
      <c r="C1588">
        <v>63</v>
      </c>
    </row>
    <row r="1589" spans="1:3" x14ac:dyDescent="0.25">
      <c r="A1589" s="2">
        <v>37048</v>
      </c>
      <c r="B1589">
        <v>75</v>
      </c>
      <c r="C1589">
        <v>67</v>
      </c>
    </row>
    <row r="1590" spans="1:3" x14ac:dyDescent="0.25">
      <c r="A1590" s="2">
        <v>37049</v>
      </c>
      <c r="B1590">
        <v>79</v>
      </c>
      <c r="C1590">
        <v>65</v>
      </c>
    </row>
    <row r="1591" spans="1:3" x14ac:dyDescent="0.25">
      <c r="A1591" s="2">
        <v>37050</v>
      </c>
      <c r="B1591">
        <v>81</v>
      </c>
      <c r="C1591">
        <v>60</v>
      </c>
    </row>
    <row r="1592" spans="1:3" x14ac:dyDescent="0.25">
      <c r="A1592" s="2">
        <v>37051</v>
      </c>
      <c r="B1592">
        <v>82</v>
      </c>
      <c r="C1592">
        <v>60</v>
      </c>
    </row>
    <row r="1593" spans="1:3" x14ac:dyDescent="0.25">
      <c r="A1593" s="2">
        <v>37052</v>
      </c>
      <c r="B1593">
        <v>83</v>
      </c>
      <c r="C1593">
        <v>60</v>
      </c>
    </row>
    <row r="1594" spans="1:3" x14ac:dyDescent="0.25">
      <c r="A1594" s="2">
        <v>37053</v>
      </c>
      <c r="B1594">
        <v>87</v>
      </c>
      <c r="C1594">
        <v>65</v>
      </c>
    </row>
    <row r="1595" spans="1:3" x14ac:dyDescent="0.25">
      <c r="A1595" s="2">
        <v>37054</v>
      </c>
      <c r="B1595">
        <v>86</v>
      </c>
      <c r="C1595">
        <v>67</v>
      </c>
    </row>
    <row r="1596" spans="1:3" x14ac:dyDescent="0.25">
      <c r="A1596" s="2">
        <v>37055</v>
      </c>
      <c r="B1596">
        <v>91</v>
      </c>
      <c r="C1596">
        <v>70</v>
      </c>
    </row>
    <row r="1597" spans="1:3" x14ac:dyDescent="0.25">
      <c r="A1597" s="2">
        <v>37056</v>
      </c>
      <c r="B1597">
        <v>88</v>
      </c>
      <c r="C1597">
        <v>69</v>
      </c>
    </row>
    <row r="1598" spans="1:3" x14ac:dyDescent="0.25">
      <c r="A1598" s="2">
        <v>37057</v>
      </c>
      <c r="B1598">
        <v>84</v>
      </c>
      <c r="C1598">
        <v>72</v>
      </c>
    </row>
    <row r="1599" spans="1:3" x14ac:dyDescent="0.25">
      <c r="A1599" s="2">
        <v>37058</v>
      </c>
      <c r="B1599">
        <v>83</v>
      </c>
      <c r="C1599">
        <v>73</v>
      </c>
    </row>
    <row r="1600" spans="1:3" x14ac:dyDescent="0.25">
      <c r="A1600" s="2">
        <v>37059</v>
      </c>
      <c r="B1600">
        <v>86</v>
      </c>
      <c r="C1600">
        <v>66</v>
      </c>
    </row>
    <row r="1601" spans="1:3" x14ac:dyDescent="0.25">
      <c r="A1601" s="2">
        <v>37060</v>
      </c>
      <c r="B1601">
        <v>85</v>
      </c>
      <c r="C1601">
        <v>67</v>
      </c>
    </row>
    <row r="1602" spans="1:3" x14ac:dyDescent="0.25">
      <c r="A1602" s="2">
        <v>37061</v>
      </c>
      <c r="B1602">
        <v>88</v>
      </c>
      <c r="C1602">
        <v>68</v>
      </c>
    </row>
    <row r="1603" spans="1:3" x14ac:dyDescent="0.25">
      <c r="A1603" s="2">
        <v>37062</v>
      </c>
      <c r="B1603">
        <v>90</v>
      </c>
      <c r="C1603">
        <v>69</v>
      </c>
    </row>
    <row r="1604" spans="1:3" x14ac:dyDescent="0.25">
      <c r="A1604" s="2">
        <v>37063</v>
      </c>
      <c r="B1604">
        <v>84</v>
      </c>
      <c r="C1604">
        <v>70</v>
      </c>
    </row>
    <row r="1605" spans="1:3" x14ac:dyDescent="0.25">
      <c r="A1605" s="2">
        <v>37064</v>
      </c>
      <c r="B1605">
        <v>84</v>
      </c>
      <c r="C1605">
        <v>69</v>
      </c>
    </row>
    <row r="1606" spans="1:3" x14ac:dyDescent="0.25">
      <c r="A1606" s="2">
        <v>37065</v>
      </c>
      <c r="B1606">
        <v>85</v>
      </c>
      <c r="C1606">
        <v>68</v>
      </c>
    </row>
    <row r="1607" spans="1:3" x14ac:dyDescent="0.25">
      <c r="A1607" s="2">
        <v>37066</v>
      </c>
      <c r="B1607">
        <v>78</v>
      </c>
      <c r="C1607">
        <v>63</v>
      </c>
    </row>
    <row r="1608" spans="1:3" x14ac:dyDescent="0.25">
      <c r="A1608" s="2">
        <v>37067</v>
      </c>
      <c r="B1608">
        <v>86</v>
      </c>
      <c r="C1608">
        <v>65</v>
      </c>
    </row>
    <row r="1609" spans="1:3" x14ac:dyDescent="0.25">
      <c r="A1609" s="2">
        <v>37068</v>
      </c>
      <c r="B1609">
        <v>90</v>
      </c>
      <c r="C1609">
        <v>68</v>
      </c>
    </row>
    <row r="1610" spans="1:3" x14ac:dyDescent="0.25">
      <c r="A1610" s="2">
        <v>37069</v>
      </c>
      <c r="B1610">
        <v>93</v>
      </c>
      <c r="C1610">
        <v>72</v>
      </c>
    </row>
    <row r="1611" spans="1:3" x14ac:dyDescent="0.25">
      <c r="A1611" s="2">
        <v>37070</v>
      </c>
      <c r="B1611">
        <v>94</v>
      </c>
      <c r="C1611">
        <v>76</v>
      </c>
    </row>
    <row r="1612" spans="1:3" x14ac:dyDescent="0.25">
      <c r="A1612" s="2">
        <v>37071</v>
      </c>
      <c r="B1612">
        <v>93</v>
      </c>
      <c r="C1612">
        <v>74</v>
      </c>
    </row>
    <row r="1613" spans="1:3" x14ac:dyDescent="0.25">
      <c r="A1613" s="2">
        <v>37072</v>
      </c>
      <c r="B1613">
        <v>94</v>
      </c>
      <c r="C1613">
        <v>76</v>
      </c>
    </row>
    <row r="1614" spans="1:3" x14ac:dyDescent="0.25">
      <c r="A1614" s="2">
        <v>37073</v>
      </c>
      <c r="B1614">
        <v>91</v>
      </c>
      <c r="C1614">
        <v>71</v>
      </c>
    </row>
    <row r="1615" spans="1:3" x14ac:dyDescent="0.25">
      <c r="A1615" s="2">
        <v>37074</v>
      </c>
      <c r="B1615">
        <v>74</v>
      </c>
      <c r="C1615">
        <v>58</v>
      </c>
    </row>
    <row r="1616" spans="1:3" x14ac:dyDescent="0.25">
      <c r="A1616" s="2">
        <v>37075</v>
      </c>
      <c r="B1616">
        <v>79</v>
      </c>
      <c r="C1616">
        <v>59</v>
      </c>
    </row>
    <row r="1617" spans="1:3" x14ac:dyDescent="0.25">
      <c r="A1617" s="2">
        <v>37076</v>
      </c>
      <c r="B1617">
        <v>85</v>
      </c>
      <c r="C1617">
        <v>70</v>
      </c>
    </row>
    <row r="1618" spans="1:3" x14ac:dyDescent="0.25">
      <c r="A1618" s="2">
        <v>37077</v>
      </c>
      <c r="B1618">
        <v>86</v>
      </c>
      <c r="C1618">
        <v>68</v>
      </c>
    </row>
    <row r="1619" spans="1:3" x14ac:dyDescent="0.25">
      <c r="A1619" s="2">
        <v>37078</v>
      </c>
      <c r="B1619">
        <v>78</v>
      </c>
      <c r="C1619">
        <v>63</v>
      </c>
    </row>
    <row r="1620" spans="1:3" x14ac:dyDescent="0.25">
      <c r="A1620" s="2">
        <v>37079</v>
      </c>
      <c r="B1620">
        <v>83</v>
      </c>
      <c r="C1620">
        <v>60</v>
      </c>
    </row>
    <row r="1621" spans="1:3" x14ac:dyDescent="0.25">
      <c r="A1621" s="2">
        <v>37080</v>
      </c>
      <c r="B1621">
        <v>78</v>
      </c>
      <c r="C1621">
        <v>68</v>
      </c>
    </row>
    <row r="1622" spans="1:3" x14ac:dyDescent="0.25">
      <c r="A1622" s="2">
        <v>37081</v>
      </c>
      <c r="B1622">
        <v>90</v>
      </c>
      <c r="C1622">
        <v>72</v>
      </c>
    </row>
    <row r="1623" spans="1:3" x14ac:dyDescent="0.25">
      <c r="A1623" s="2">
        <v>37082</v>
      </c>
      <c r="B1623">
        <v>93</v>
      </c>
      <c r="C1623">
        <v>71</v>
      </c>
    </row>
    <row r="1624" spans="1:3" x14ac:dyDescent="0.25">
      <c r="A1624" s="2">
        <v>37083</v>
      </c>
      <c r="B1624">
        <v>85</v>
      </c>
      <c r="C1624">
        <v>71</v>
      </c>
    </row>
    <row r="1625" spans="1:3" x14ac:dyDescent="0.25">
      <c r="A1625" s="2">
        <v>37084</v>
      </c>
      <c r="B1625">
        <v>82</v>
      </c>
      <c r="C1625">
        <v>64</v>
      </c>
    </row>
    <row r="1626" spans="1:3" x14ac:dyDescent="0.25">
      <c r="A1626" s="2">
        <v>37085</v>
      </c>
      <c r="B1626">
        <v>80</v>
      </c>
      <c r="C1626">
        <v>63</v>
      </c>
    </row>
    <row r="1627" spans="1:3" x14ac:dyDescent="0.25">
      <c r="A1627" s="2">
        <v>37086</v>
      </c>
      <c r="B1627">
        <v>82</v>
      </c>
      <c r="C1627">
        <v>63</v>
      </c>
    </row>
    <row r="1628" spans="1:3" x14ac:dyDescent="0.25">
      <c r="A1628" s="2">
        <v>37087</v>
      </c>
      <c r="B1628">
        <v>86</v>
      </c>
      <c r="C1628">
        <v>62</v>
      </c>
    </row>
    <row r="1629" spans="1:3" x14ac:dyDescent="0.25">
      <c r="A1629" s="2">
        <v>37088</v>
      </c>
      <c r="B1629">
        <v>88</v>
      </c>
      <c r="C1629">
        <v>68</v>
      </c>
    </row>
    <row r="1630" spans="1:3" x14ac:dyDescent="0.25">
      <c r="A1630" s="2">
        <v>37089</v>
      </c>
      <c r="B1630">
        <v>92</v>
      </c>
      <c r="C1630">
        <v>73</v>
      </c>
    </row>
    <row r="1631" spans="1:3" x14ac:dyDescent="0.25">
      <c r="A1631" s="2">
        <v>37090</v>
      </c>
      <c r="B1631">
        <v>82</v>
      </c>
      <c r="C1631">
        <v>70</v>
      </c>
    </row>
    <row r="1632" spans="1:3" x14ac:dyDescent="0.25">
      <c r="A1632" s="2">
        <v>37091</v>
      </c>
      <c r="B1632">
        <v>82</v>
      </c>
      <c r="C1632">
        <v>67</v>
      </c>
    </row>
    <row r="1633" spans="1:3" x14ac:dyDescent="0.25">
      <c r="A1633" s="2">
        <v>37092</v>
      </c>
      <c r="B1633">
        <v>83</v>
      </c>
      <c r="C1633">
        <v>64</v>
      </c>
    </row>
    <row r="1634" spans="1:3" x14ac:dyDescent="0.25">
      <c r="A1634" s="2">
        <v>37093</v>
      </c>
      <c r="B1634">
        <v>88</v>
      </c>
      <c r="C1634">
        <v>61</v>
      </c>
    </row>
    <row r="1635" spans="1:3" x14ac:dyDescent="0.25">
      <c r="A1635" s="2">
        <v>37094</v>
      </c>
      <c r="B1635">
        <v>86</v>
      </c>
      <c r="C1635">
        <v>65</v>
      </c>
    </row>
    <row r="1636" spans="1:3" x14ac:dyDescent="0.25">
      <c r="A1636" s="2">
        <v>37095</v>
      </c>
      <c r="B1636">
        <v>90</v>
      </c>
      <c r="C1636">
        <v>69</v>
      </c>
    </row>
    <row r="1637" spans="1:3" x14ac:dyDescent="0.25">
      <c r="A1637" s="2">
        <v>37096</v>
      </c>
      <c r="B1637">
        <v>92</v>
      </c>
      <c r="C1637">
        <v>75</v>
      </c>
    </row>
    <row r="1638" spans="1:3" x14ac:dyDescent="0.25">
      <c r="A1638" s="2">
        <v>37097</v>
      </c>
      <c r="B1638">
        <v>94</v>
      </c>
      <c r="C1638">
        <v>78</v>
      </c>
    </row>
    <row r="1639" spans="1:3" x14ac:dyDescent="0.25">
      <c r="A1639" s="2">
        <v>37098</v>
      </c>
      <c r="B1639">
        <v>81</v>
      </c>
      <c r="C1639">
        <v>72</v>
      </c>
    </row>
    <row r="1640" spans="1:3" x14ac:dyDescent="0.25">
      <c r="A1640" s="2">
        <v>37099</v>
      </c>
      <c r="B1640">
        <v>79</v>
      </c>
      <c r="C1640">
        <v>63</v>
      </c>
    </row>
    <row r="1641" spans="1:3" x14ac:dyDescent="0.25">
      <c r="A1641" s="2">
        <v>37100</v>
      </c>
      <c r="B1641">
        <v>81</v>
      </c>
      <c r="C1641">
        <v>62</v>
      </c>
    </row>
    <row r="1642" spans="1:3" x14ac:dyDescent="0.25">
      <c r="A1642" s="2">
        <v>37101</v>
      </c>
      <c r="B1642">
        <v>82</v>
      </c>
      <c r="C1642">
        <v>65</v>
      </c>
    </row>
    <row r="1643" spans="1:3" x14ac:dyDescent="0.25">
      <c r="A1643" s="2">
        <v>37102</v>
      </c>
      <c r="B1643">
        <v>79</v>
      </c>
      <c r="C1643">
        <v>66</v>
      </c>
    </row>
    <row r="1644" spans="1:3" x14ac:dyDescent="0.25">
      <c r="A1644" s="2">
        <v>37103</v>
      </c>
      <c r="B1644">
        <v>85</v>
      </c>
      <c r="C1644">
        <v>63</v>
      </c>
    </row>
    <row r="1645" spans="1:3" x14ac:dyDescent="0.25">
      <c r="A1645" s="2">
        <v>37104</v>
      </c>
      <c r="B1645">
        <v>88</v>
      </c>
      <c r="C1645">
        <v>64</v>
      </c>
    </row>
    <row r="1646" spans="1:3" x14ac:dyDescent="0.25">
      <c r="A1646" s="2">
        <v>37105</v>
      </c>
      <c r="B1646">
        <v>89</v>
      </c>
      <c r="C1646">
        <v>67</v>
      </c>
    </row>
    <row r="1647" spans="1:3" x14ac:dyDescent="0.25">
      <c r="A1647" s="2">
        <v>37106</v>
      </c>
      <c r="B1647">
        <v>89</v>
      </c>
      <c r="C1647">
        <v>68</v>
      </c>
    </row>
    <row r="1648" spans="1:3" x14ac:dyDescent="0.25">
      <c r="A1648" s="2">
        <v>37107</v>
      </c>
      <c r="B1648">
        <v>85</v>
      </c>
      <c r="C1648">
        <v>72</v>
      </c>
    </row>
    <row r="1649" spans="1:3" x14ac:dyDescent="0.25">
      <c r="A1649" s="2">
        <v>37108</v>
      </c>
      <c r="B1649">
        <v>91</v>
      </c>
      <c r="C1649">
        <v>71</v>
      </c>
    </row>
    <row r="1650" spans="1:3" x14ac:dyDescent="0.25">
      <c r="A1650" s="2">
        <v>37109</v>
      </c>
      <c r="B1650">
        <v>94</v>
      </c>
      <c r="C1650">
        <v>74</v>
      </c>
    </row>
    <row r="1651" spans="1:3" x14ac:dyDescent="0.25">
      <c r="A1651" s="2">
        <v>37110</v>
      </c>
      <c r="B1651">
        <v>99</v>
      </c>
      <c r="C1651">
        <v>76</v>
      </c>
    </row>
    <row r="1652" spans="1:3" x14ac:dyDescent="0.25">
      <c r="A1652" s="2">
        <v>37111</v>
      </c>
      <c r="B1652">
        <v>100</v>
      </c>
      <c r="C1652">
        <v>82</v>
      </c>
    </row>
    <row r="1653" spans="1:3" x14ac:dyDescent="0.25">
      <c r="A1653" s="2">
        <v>37112</v>
      </c>
      <c r="B1653">
        <v>101</v>
      </c>
      <c r="C1653">
        <v>77</v>
      </c>
    </row>
    <row r="1654" spans="1:3" x14ac:dyDescent="0.25">
      <c r="A1654" s="2">
        <v>37113</v>
      </c>
      <c r="B1654">
        <v>98</v>
      </c>
      <c r="C1654">
        <v>77</v>
      </c>
    </row>
    <row r="1655" spans="1:3" x14ac:dyDescent="0.25">
      <c r="A1655" s="2">
        <v>37114</v>
      </c>
      <c r="B1655">
        <v>80</v>
      </c>
      <c r="C1655">
        <v>74</v>
      </c>
    </row>
    <row r="1656" spans="1:3" x14ac:dyDescent="0.25">
      <c r="A1656" s="2">
        <v>37115</v>
      </c>
      <c r="B1656">
        <v>81</v>
      </c>
      <c r="C1656">
        <v>74</v>
      </c>
    </row>
    <row r="1657" spans="1:3" x14ac:dyDescent="0.25">
      <c r="A1657" s="2">
        <v>37116</v>
      </c>
      <c r="B1657">
        <v>85</v>
      </c>
      <c r="C1657">
        <v>72</v>
      </c>
    </row>
    <row r="1658" spans="1:3" x14ac:dyDescent="0.25">
      <c r="A1658" s="2">
        <v>37117</v>
      </c>
      <c r="B1658">
        <v>88</v>
      </c>
      <c r="C1658">
        <v>70</v>
      </c>
    </row>
    <row r="1659" spans="1:3" x14ac:dyDescent="0.25">
      <c r="A1659" s="2">
        <v>37118</v>
      </c>
      <c r="B1659">
        <v>88</v>
      </c>
      <c r="C1659">
        <v>69</v>
      </c>
    </row>
    <row r="1660" spans="1:3" x14ac:dyDescent="0.25">
      <c r="A1660" s="2">
        <v>37119</v>
      </c>
      <c r="B1660">
        <v>88</v>
      </c>
      <c r="C1660">
        <v>67</v>
      </c>
    </row>
    <row r="1661" spans="1:3" x14ac:dyDescent="0.25">
      <c r="A1661" s="2">
        <v>37120</v>
      </c>
      <c r="B1661">
        <v>89</v>
      </c>
      <c r="C1661">
        <v>73</v>
      </c>
    </row>
    <row r="1662" spans="1:3" x14ac:dyDescent="0.25">
      <c r="A1662" s="2">
        <v>37121</v>
      </c>
      <c r="B1662">
        <v>87</v>
      </c>
      <c r="C1662">
        <v>70</v>
      </c>
    </row>
    <row r="1663" spans="1:3" x14ac:dyDescent="0.25">
      <c r="A1663" s="2">
        <v>37122</v>
      </c>
      <c r="B1663">
        <v>84</v>
      </c>
      <c r="C1663">
        <v>73</v>
      </c>
    </row>
    <row r="1664" spans="1:3" x14ac:dyDescent="0.25">
      <c r="A1664" s="2">
        <v>37123</v>
      </c>
      <c r="B1664">
        <v>87</v>
      </c>
      <c r="C1664">
        <v>74</v>
      </c>
    </row>
    <row r="1665" spans="1:3" x14ac:dyDescent="0.25">
      <c r="A1665" s="2">
        <v>37124</v>
      </c>
      <c r="B1665">
        <v>85</v>
      </c>
      <c r="C1665">
        <v>71</v>
      </c>
    </row>
    <row r="1666" spans="1:3" x14ac:dyDescent="0.25">
      <c r="A1666" s="2">
        <v>37125</v>
      </c>
      <c r="B1666">
        <v>88</v>
      </c>
      <c r="C1666">
        <v>68</v>
      </c>
    </row>
    <row r="1667" spans="1:3" x14ac:dyDescent="0.25">
      <c r="A1667" s="2">
        <v>37126</v>
      </c>
      <c r="B1667">
        <v>84</v>
      </c>
      <c r="C1667">
        <v>70</v>
      </c>
    </row>
    <row r="1668" spans="1:3" x14ac:dyDescent="0.25">
      <c r="A1668" s="2">
        <v>37127</v>
      </c>
      <c r="B1668">
        <v>87</v>
      </c>
      <c r="C1668">
        <v>68</v>
      </c>
    </row>
    <row r="1669" spans="1:3" x14ac:dyDescent="0.25">
      <c r="A1669" s="2">
        <v>37128</v>
      </c>
      <c r="B1669">
        <v>85</v>
      </c>
      <c r="C1669">
        <v>67</v>
      </c>
    </row>
    <row r="1670" spans="1:3" x14ac:dyDescent="0.25">
      <c r="A1670" s="2">
        <v>37129</v>
      </c>
      <c r="B1670">
        <v>85</v>
      </c>
      <c r="C1670">
        <v>64</v>
      </c>
    </row>
    <row r="1671" spans="1:3" x14ac:dyDescent="0.25">
      <c r="A1671" s="2">
        <v>37130</v>
      </c>
      <c r="B1671">
        <v>89</v>
      </c>
      <c r="C1671">
        <v>71</v>
      </c>
    </row>
    <row r="1672" spans="1:3" x14ac:dyDescent="0.25">
      <c r="A1672" s="2">
        <v>37131</v>
      </c>
      <c r="B1672">
        <v>90</v>
      </c>
      <c r="C1672">
        <v>72</v>
      </c>
    </row>
    <row r="1673" spans="1:3" x14ac:dyDescent="0.25">
      <c r="A1673" s="2">
        <v>37132</v>
      </c>
      <c r="B1673">
        <v>87</v>
      </c>
      <c r="C1673">
        <v>70</v>
      </c>
    </row>
    <row r="1674" spans="1:3" x14ac:dyDescent="0.25">
      <c r="A1674" s="2">
        <v>37133</v>
      </c>
      <c r="B1674">
        <v>84</v>
      </c>
      <c r="C1674">
        <v>70</v>
      </c>
    </row>
    <row r="1675" spans="1:3" x14ac:dyDescent="0.25">
      <c r="A1675" s="2">
        <v>37134</v>
      </c>
      <c r="B1675">
        <v>88</v>
      </c>
      <c r="C1675">
        <v>73</v>
      </c>
    </row>
    <row r="1676" spans="1:3" x14ac:dyDescent="0.25">
      <c r="A1676" s="2">
        <v>37135</v>
      </c>
      <c r="B1676">
        <v>82</v>
      </c>
      <c r="C1676">
        <v>64</v>
      </c>
    </row>
    <row r="1677" spans="1:3" x14ac:dyDescent="0.25">
      <c r="A1677" s="2">
        <v>37136</v>
      </c>
      <c r="B1677">
        <v>78</v>
      </c>
      <c r="C1677">
        <v>58</v>
      </c>
    </row>
    <row r="1678" spans="1:3" x14ac:dyDescent="0.25">
      <c r="A1678" s="2">
        <v>37137</v>
      </c>
      <c r="B1678">
        <v>82</v>
      </c>
      <c r="C1678">
        <v>61</v>
      </c>
    </row>
    <row r="1679" spans="1:3" x14ac:dyDescent="0.25">
      <c r="A1679" s="2">
        <v>37138</v>
      </c>
      <c r="B1679">
        <v>86</v>
      </c>
      <c r="C1679">
        <v>67</v>
      </c>
    </row>
    <row r="1680" spans="1:3" x14ac:dyDescent="0.25">
      <c r="A1680" s="2">
        <v>37139</v>
      </c>
      <c r="B1680">
        <v>78</v>
      </c>
      <c r="C1680">
        <v>63</v>
      </c>
    </row>
    <row r="1681" spans="1:3" x14ac:dyDescent="0.25">
      <c r="A1681" s="2">
        <v>37140</v>
      </c>
      <c r="B1681">
        <v>80</v>
      </c>
      <c r="C1681">
        <v>61</v>
      </c>
    </row>
    <row r="1682" spans="1:3" x14ac:dyDescent="0.25">
      <c r="A1682" s="2">
        <v>37141</v>
      </c>
      <c r="B1682">
        <v>84</v>
      </c>
      <c r="C1682">
        <v>62</v>
      </c>
    </row>
    <row r="1683" spans="1:3" x14ac:dyDescent="0.25">
      <c r="A1683" s="2">
        <v>37142</v>
      </c>
      <c r="B1683">
        <v>84</v>
      </c>
      <c r="C1683">
        <v>64</v>
      </c>
    </row>
    <row r="1684" spans="1:3" x14ac:dyDescent="0.25">
      <c r="A1684" s="2">
        <v>37143</v>
      </c>
      <c r="B1684">
        <v>85</v>
      </c>
      <c r="C1684">
        <v>67</v>
      </c>
    </row>
    <row r="1685" spans="1:3" x14ac:dyDescent="0.25">
      <c r="A1685" s="2">
        <v>37144</v>
      </c>
      <c r="B1685">
        <v>86</v>
      </c>
      <c r="C1685">
        <v>71</v>
      </c>
    </row>
    <row r="1686" spans="1:3" x14ac:dyDescent="0.25">
      <c r="A1686" s="2">
        <v>37145</v>
      </c>
      <c r="B1686">
        <v>82</v>
      </c>
      <c r="C1686">
        <v>64</v>
      </c>
    </row>
    <row r="1687" spans="1:3" x14ac:dyDescent="0.25">
      <c r="A1687" s="2">
        <v>37146</v>
      </c>
      <c r="B1687">
        <v>80</v>
      </c>
      <c r="C1687">
        <v>62</v>
      </c>
    </row>
    <row r="1688" spans="1:3" x14ac:dyDescent="0.25">
      <c r="A1688" s="2">
        <v>37147</v>
      </c>
      <c r="B1688">
        <v>85</v>
      </c>
      <c r="C1688">
        <v>62</v>
      </c>
    </row>
    <row r="1689" spans="1:3" x14ac:dyDescent="0.25">
      <c r="A1689" s="2">
        <v>37148</v>
      </c>
      <c r="B1689">
        <v>71</v>
      </c>
      <c r="C1689">
        <v>54</v>
      </c>
    </row>
    <row r="1690" spans="1:3" x14ac:dyDescent="0.25">
      <c r="A1690" s="2">
        <v>37149</v>
      </c>
      <c r="B1690">
        <v>70</v>
      </c>
      <c r="C1690">
        <v>51</v>
      </c>
    </row>
    <row r="1691" spans="1:3" x14ac:dyDescent="0.25">
      <c r="A1691" s="2">
        <v>37150</v>
      </c>
      <c r="B1691">
        <v>75</v>
      </c>
      <c r="C1691">
        <v>50</v>
      </c>
    </row>
    <row r="1692" spans="1:3" x14ac:dyDescent="0.25">
      <c r="A1692" s="2">
        <v>37151</v>
      </c>
      <c r="B1692">
        <v>77</v>
      </c>
      <c r="C1692">
        <v>54</v>
      </c>
    </row>
    <row r="1693" spans="1:3" x14ac:dyDescent="0.25">
      <c r="A1693" s="2">
        <v>37152</v>
      </c>
      <c r="B1693">
        <v>78</v>
      </c>
      <c r="C1693">
        <v>57</v>
      </c>
    </row>
    <row r="1694" spans="1:3" x14ac:dyDescent="0.25">
      <c r="A1694" s="2">
        <v>37153</v>
      </c>
      <c r="B1694">
        <v>81</v>
      </c>
      <c r="C1694">
        <v>59</v>
      </c>
    </row>
    <row r="1695" spans="1:3" x14ac:dyDescent="0.25">
      <c r="A1695" s="2">
        <v>37154</v>
      </c>
      <c r="B1695">
        <v>73</v>
      </c>
      <c r="C1695">
        <v>67</v>
      </c>
    </row>
    <row r="1696" spans="1:3" x14ac:dyDescent="0.25">
      <c r="A1696" s="2">
        <v>37155</v>
      </c>
      <c r="B1696">
        <v>80</v>
      </c>
      <c r="C1696">
        <v>67</v>
      </c>
    </row>
    <row r="1697" spans="1:3" x14ac:dyDescent="0.25">
      <c r="A1697" s="2">
        <v>37156</v>
      </c>
      <c r="B1697">
        <v>83</v>
      </c>
      <c r="C1697">
        <v>65</v>
      </c>
    </row>
    <row r="1698" spans="1:3" x14ac:dyDescent="0.25">
      <c r="A1698" s="2">
        <v>37157</v>
      </c>
      <c r="B1698">
        <v>81</v>
      </c>
      <c r="C1698">
        <v>66</v>
      </c>
    </row>
    <row r="1699" spans="1:3" x14ac:dyDescent="0.25">
      <c r="A1699" s="2">
        <v>37158</v>
      </c>
      <c r="B1699">
        <v>82</v>
      </c>
      <c r="C1699">
        <v>68</v>
      </c>
    </row>
    <row r="1700" spans="1:3" x14ac:dyDescent="0.25">
      <c r="A1700" s="2">
        <v>37159</v>
      </c>
      <c r="B1700">
        <v>73</v>
      </c>
      <c r="C1700">
        <v>55</v>
      </c>
    </row>
    <row r="1701" spans="1:3" x14ac:dyDescent="0.25">
      <c r="A1701" s="2">
        <v>37160</v>
      </c>
      <c r="B1701">
        <v>65</v>
      </c>
      <c r="C1701">
        <v>46</v>
      </c>
    </row>
    <row r="1702" spans="1:3" x14ac:dyDescent="0.25">
      <c r="A1702" s="2">
        <v>37161</v>
      </c>
      <c r="B1702">
        <v>67</v>
      </c>
      <c r="C1702">
        <v>52</v>
      </c>
    </row>
    <row r="1703" spans="1:3" x14ac:dyDescent="0.25">
      <c r="A1703" s="2">
        <v>37162</v>
      </c>
      <c r="B1703">
        <v>63</v>
      </c>
      <c r="C1703">
        <v>49</v>
      </c>
    </row>
    <row r="1704" spans="1:3" x14ac:dyDescent="0.25">
      <c r="A1704" s="2">
        <v>37163</v>
      </c>
      <c r="B1704">
        <v>67</v>
      </c>
      <c r="C1704">
        <v>52</v>
      </c>
    </row>
    <row r="1705" spans="1:3" x14ac:dyDescent="0.25">
      <c r="A1705" s="2">
        <v>37164</v>
      </c>
      <c r="B1705">
        <v>57</v>
      </c>
      <c r="C1705">
        <v>50</v>
      </c>
    </row>
    <row r="1706" spans="1:3" x14ac:dyDescent="0.25">
      <c r="A1706" s="2">
        <v>37165</v>
      </c>
      <c r="B1706">
        <v>60</v>
      </c>
      <c r="C1706">
        <v>50</v>
      </c>
    </row>
    <row r="1707" spans="1:3" x14ac:dyDescent="0.25">
      <c r="A1707" s="2">
        <v>37166</v>
      </c>
      <c r="B1707">
        <v>77</v>
      </c>
      <c r="C1707">
        <v>48</v>
      </c>
    </row>
    <row r="1708" spans="1:3" x14ac:dyDescent="0.25">
      <c r="A1708" s="2">
        <v>37167</v>
      </c>
      <c r="B1708">
        <v>82</v>
      </c>
      <c r="C1708">
        <v>58</v>
      </c>
    </row>
    <row r="1709" spans="1:3" x14ac:dyDescent="0.25">
      <c r="A1709" s="2">
        <v>37168</v>
      </c>
      <c r="B1709">
        <v>83</v>
      </c>
      <c r="C1709">
        <v>60</v>
      </c>
    </row>
    <row r="1710" spans="1:3" x14ac:dyDescent="0.25">
      <c r="A1710" s="2">
        <v>37169</v>
      </c>
      <c r="B1710">
        <v>81</v>
      </c>
      <c r="C1710">
        <v>58</v>
      </c>
    </row>
    <row r="1711" spans="1:3" x14ac:dyDescent="0.25">
      <c r="A1711" s="2">
        <v>37170</v>
      </c>
      <c r="B1711">
        <v>71</v>
      </c>
      <c r="C1711">
        <v>49</v>
      </c>
    </row>
    <row r="1712" spans="1:3" x14ac:dyDescent="0.25">
      <c r="A1712" s="2">
        <v>37171</v>
      </c>
      <c r="B1712">
        <v>57</v>
      </c>
      <c r="C1712">
        <v>44</v>
      </c>
    </row>
    <row r="1713" spans="1:3" x14ac:dyDescent="0.25">
      <c r="A1713" s="2">
        <v>37172</v>
      </c>
      <c r="B1713">
        <v>56</v>
      </c>
      <c r="C1713">
        <v>41</v>
      </c>
    </row>
    <row r="1714" spans="1:3" x14ac:dyDescent="0.25">
      <c r="A1714" s="2">
        <v>37173</v>
      </c>
      <c r="B1714">
        <v>62</v>
      </c>
      <c r="C1714">
        <v>38</v>
      </c>
    </row>
    <row r="1715" spans="1:3" x14ac:dyDescent="0.25">
      <c r="A1715" s="2">
        <v>37174</v>
      </c>
      <c r="B1715">
        <v>71</v>
      </c>
      <c r="C1715">
        <v>45</v>
      </c>
    </row>
    <row r="1716" spans="1:3" x14ac:dyDescent="0.25">
      <c r="A1716" s="2">
        <v>37175</v>
      </c>
      <c r="B1716">
        <v>77</v>
      </c>
      <c r="C1716">
        <v>54</v>
      </c>
    </row>
    <row r="1717" spans="1:3" x14ac:dyDescent="0.25">
      <c r="A1717" s="2">
        <v>37176</v>
      </c>
      <c r="B1717">
        <v>77</v>
      </c>
      <c r="C1717">
        <v>53</v>
      </c>
    </row>
    <row r="1718" spans="1:3" x14ac:dyDescent="0.25">
      <c r="A1718" s="2">
        <v>37177</v>
      </c>
      <c r="B1718">
        <v>79</v>
      </c>
      <c r="C1718">
        <v>58</v>
      </c>
    </row>
    <row r="1719" spans="1:3" x14ac:dyDescent="0.25">
      <c r="A1719" s="2">
        <v>37178</v>
      </c>
      <c r="B1719">
        <v>74</v>
      </c>
      <c r="C1719">
        <v>60</v>
      </c>
    </row>
    <row r="1720" spans="1:3" x14ac:dyDescent="0.25">
      <c r="A1720" s="2">
        <v>37179</v>
      </c>
      <c r="B1720">
        <v>69</v>
      </c>
      <c r="C1720">
        <v>52</v>
      </c>
    </row>
    <row r="1721" spans="1:3" x14ac:dyDescent="0.25">
      <c r="A1721" s="2">
        <v>37180</v>
      </c>
      <c r="B1721">
        <v>70</v>
      </c>
      <c r="C1721">
        <v>48</v>
      </c>
    </row>
    <row r="1722" spans="1:3" x14ac:dyDescent="0.25">
      <c r="A1722" s="2">
        <v>37181</v>
      </c>
      <c r="B1722">
        <v>60</v>
      </c>
      <c r="C1722">
        <v>47</v>
      </c>
    </row>
    <row r="1723" spans="1:3" x14ac:dyDescent="0.25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3.2" x14ac:dyDescent="0.25"/>
  <cols>
    <col min="1" max="1" width="12.88671875" bestFit="1" customWidth="1"/>
    <col min="6" max="6" width="11.5546875" bestFit="1" customWidth="1"/>
    <col min="7" max="7" width="9.88671875" bestFit="1" customWidth="1"/>
  </cols>
  <sheetData>
    <row r="1" spans="1:16" x14ac:dyDescent="0.25">
      <c r="A1" s="3" t="s">
        <v>17</v>
      </c>
    </row>
    <row r="2" spans="1:16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5">
      <c r="A4" s="3" t="s">
        <v>84</v>
      </c>
    </row>
    <row r="5" spans="1:16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8" thickBot="1" x14ac:dyDescent="0.3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5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5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5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5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5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5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8" thickBot="1" x14ac:dyDescent="0.3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5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5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5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5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5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5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5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5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5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5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5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5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5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5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5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8" thickBot="1" x14ac:dyDescent="0.3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8" thickBot="1" x14ac:dyDescent="0.3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5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5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5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3.2" x14ac:dyDescent="0.25"/>
  <cols>
    <col min="1" max="1" width="7.109375" bestFit="1" customWidth="1"/>
    <col min="2" max="2" width="13" bestFit="1" customWidth="1"/>
    <col min="3" max="3" width="12.88671875" bestFit="1" customWidth="1"/>
    <col min="4" max="4" width="12.6640625" bestFit="1" customWidth="1"/>
    <col min="5" max="5" width="12.88671875" bestFit="1" customWidth="1"/>
    <col min="6" max="6" width="13" bestFit="1" customWidth="1"/>
    <col min="7" max="7" width="12.88671875" bestFit="1" customWidth="1"/>
  </cols>
  <sheetData>
    <row r="1" spans="1:7" ht="13.8" thickBot="1" x14ac:dyDescent="0.3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8" thickBot="1" x14ac:dyDescent="0.3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5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5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5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5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5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5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5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5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5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5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5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5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5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5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5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8" thickBot="1" x14ac:dyDescent="0.3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8" thickBot="1" x14ac:dyDescent="0.3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Havlíček Jan</cp:lastModifiedBy>
  <cp:lastPrinted>2001-11-28T15:46:28Z</cp:lastPrinted>
  <dcterms:created xsi:type="dcterms:W3CDTF">2000-07-26T18:42:40Z</dcterms:created>
  <dcterms:modified xsi:type="dcterms:W3CDTF">2023-09-10T11:55:32Z</dcterms:modified>
</cp:coreProperties>
</file>