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5192" windowHeight="8820"/>
  </bookViews>
  <sheets>
    <sheet name="Main" sheetId="1" r:id="rId1"/>
    <sheet name="Gen" sheetId="2" r:id="rId2"/>
    <sheet name="Kevin Forecast" sheetId="4" r:id="rId3"/>
    <sheet name="Diff" sheetId="3" r:id="rId4"/>
  </sheets>
  <definedNames>
    <definedName name="_xlnm.Print_Area" localSheetId="0">Main!$A$3:$N$32</definedName>
  </definedNames>
  <calcPr calcId="92512"/>
</workbook>
</file>

<file path=xl/calcChain.xml><?xml version="1.0" encoding="utf-8"?>
<calcChain xmlns="http://schemas.openxmlformats.org/spreadsheetml/2006/main">
  <c r="S3" i="3" l="1"/>
  <c r="AF3" i="3"/>
  <c r="AG3" i="3"/>
  <c r="AH3" i="3"/>
  <c r="S4" i="3"/>
  <c r="AF4" i="3"/>
  <c r="AG4" i="3"/>
  <c r="AH4" i="3"/>
  <c r="S5" i="3"/>
  <c r="AF5" i="3"/>
  <c r="AG5" i="3"/>
  <c r="AH5" i="3"/>
  <c r="S6" i="3"/>
  <c r="AF6" i="3"/>
  <c r="AG6" i="3"/>
  <c r="AH6" i="3"/>
  <c r="S7" i="3"/>
  <c r="AF7" i="3"/>
  <c r="AG7" i="3"/>
  <c r="AH7" i="3"/>
  <c r="S8" i="3"/>
  <c r="AF8" i="3"/>
  <c r="AG8" i="3"/>
  <c r="AH8" i="3"/>
  <c r="S9" i="3"/>
  <c r="AF9" i="3"/>
  <c r="AG9" i="3"/>
  <c r="AH9" i="3"/>
  <c r="S10" i="3"/>
  <c r="AF10" i="3"/>
  <c r="AG10" i="3"/>
  <c r="AH10" i="3"/>
  <c r="S11" i="3"/>
  <c r="AF11" i="3"/>
  <c r="AG11" i="3"/>
  <c r="AH11" i="3"/>
  <c r="S12" i="3"/>
  <c r="AF12" i="3"/>
  <c r="AG12" i="3"/>
  <c r="AH12" i="3"/>
  <c r="S13" i="3"/>
  <c r="AF13" i="3"/>
  <c r="AG13" i="3"/>
  <c r="AH13" i="3"/>
  <c r="S14" i="3"/>
  <c r="AF14" i="3"/>
  <c r="AG14" i="3"/>
  <c r="AH14" i="3"/>
  <c r="S15" i="3"/>
  <c r="AF15" i="3"/>
  <c r="AG15" i="3"/>
  <c r="AH15" i="3"/>
  <c r="S16" i="3"/>
  <c r="AF16" i="3"/>
  <c r="AG16" i="3"/>
  <c r="AH16" i="3"/>
  <c r="S17" i="3"/>
  <c r="AF17" i="3"/>
  <c r="AG17" i="3"/>
  <c r="AH17" i="3"/>
  <c r="S18" i="3"/>
  <c r="AF18" i="3"/>
  <c r="AG18" i="3"/>
  <c r="AH18" i="3"/>
  <c r="S19" i="3"/>
  <c r="AF19" i="3"/>
  <c r="AG19" i="3"/>
  <c r="AH19" i="3"/>
  <c r="S20" i="3"/>
  <c r="AF20" i="3"/>
  <c r="AG20" i="3"/>
  <c r="AH20" i="3"/>
  <c r="S21" i="3"/>
  <c r="AF21" i="3"/>
  <c r="AG21" i="3"/>
  <c r="AH21" i="3"/>
  <c r="S22" i="3"/>
  <c r="AF22" i="3"/>
  <c r="AG22" i="3"/>
  <c r="AH22" i="3"/>
  <c r="S23" i="3"/>
  <c r="AF23" i="3"/>
  <c r="AG23" i="3"/>
  <c r="AH23" i="3"/>
  <c r="S24" i="3"/>
  <c r="AF24" i="3"/>
  <c r="AG24" i="3"/>
  <c r="AH24" i="3"/>
  <c r="S25" i="3"/>
  <c r="AF25" i="3"/>
  <c r="AG25" i="3"/>
  <c r="AH25" i="3"/>
  <c r="S26" i="3"/>
  <c r="AF26" i="3"/>
  <c r="AG26" i="3"/>
  <c r="AH26" i="3"/>
  <c r="S27" i="3"/>
  <c r="AF27" i="3"/>
  <c r="AG27" i="3"/>
  <c r="AH27" i="3"/>
  <c r="S28" i="3"/>
  <c r="AF28" i="3"/>
  <c r="AG28" i="3"/>
  <c r="AH28" i="3"/>
  <c r="S29" i="3"/>
  <c r="AF29" i="3"/>
  <c r="AG29" i="3"/>
  <c r="AH29" i="3"/>
  <c r="S30" i="3"/>
  <c r="AF30" i="3"/>
  <c r="AG30" i="3"/>
  <c r="AH30" i="3"/>
  <c r="S31" i="3"/>
  <c r="AF31" i="3"/>
  <c r="AG31" i="3"/>
  <c r="AH31" i="3"/>
  <c r="S32" i="3"/>
  <c r="AF32" i="3"/>
  <c r="AG32" i="3"/>
  <c r="AH32" i="3"/>
  <c r="S33" i="3"/>
  <c r="AF33" i="3"/>
  <c r="AG33" i="3"/>
  <c r="AH33" i="3"/>
  <c r="S34" i="3"/>
  <c r="AF34" i="3"/>
  <c r="AG34" i="3"/>
  <c r="AH34" i="3"/>
  <c r="S35" i="3"/>
  <c r="AF35" i="3"/>
  <c r="AG35" i="3"/>
  <c r="AH35" i="3"/>
  <c r="S36" i="3"/>
  <c r="AF36" i="3"/>
  <c r="AG36" i="3"/>
  <c r="AH36" i="3"/>
  <c r="S37" i="3"/>
  <c r="AF37" i="3"/>
  <c r="AG37" i="3"/>
  <c r="AH37" i="3"/>
  <c r="S38" i="3"/>
  <c r="AF38" i="3"/>
  <c r="AG38" i="3"/>
  <c r="AH38" i="3"/>
  <c r="S39" i="3"/>
  <c r="AF39" i="3"/>
  <c r="AG39" i="3"/>
  <c r="AH39" i="3"/>
  <c r="S40" i="3"/>
  <c r="AF40" i="3"/>
  <c r="AG40" i="3"/>
  <c r="AH40" i="3"/>
  <c r="S41" i="3"/>
  <c r="AF41" i="3"/>
  <c r="AG41" i="3"/>
  <c r="AH41" i="3"/>
  <c r="S42" i="3"/>
  <c r="AF42" i="3"/>
  <c r="AG42" i="3"/>
  <c r="AH42" i="3"/>
  <c r="S43" i="3"/>
  <c r="AF43" i="3"/>
  <c r="AG43" i="3"/>
  <c r="AH43" i="3"/>
  <c r="S44" i="3"/>
  <c r="AF44" i="3"/>
  <c r="AG44" i="3"/>
  <c r="AH44" i="3"/>
  <c r="S45" i="3"/>
  <c r="AF45" i="3"/>
  <c r="AG45" i="3"/>
  <c r="AH45" i="3"/>
  <c r="S46" i="3"/>
  <c r="AF46" i="3"/>
  <c r="AG46" i="3"/>
  <c r="AH46" i="3"/>
  <c r="S47" i="3"/>
  <c r="AF47" i="3"/>
  <c r="AG47" i="3"/>
  <c r="AH47" i="3"/>
  <c r="S48" i="3"/>
  <c r="AF48" i="3"/>
  <c r="AG48" i="3"/>
  <c r="AH48" i="3"/>
  <c r="S49" i="3"/>
  <c r="AF49" i="3"/>
  <c r="AG49" i="3"/>
  <c r="AH49" i="3"/>
  <c r="S50" i="3"/>
  <c r="AF50" i="3"/>
  <c r="AG50" i="3"/>
  <c r="AH50" i="3"/>
  <c r="S51" i="3"/>
  <c r="AF51" i="3"/>
  <c r="AG51" i="3"/>
  <c r="AH51" i="3"/>
  <c r="S52" i="3"/>
  <c r="AF52" i="3"/>
  <c r="AG52" i="3"/>
  <c r="AH52" i="3"/>
  <c r="S53" i="3"/>
  <c r="AF53" i="3"/>
  <c r="AG53" i="3"/>
  <c r="AH53" i="3"/>
  <c r="S54" i="3"/>
  <c r="AF54" i="3"/>
  <c r="AG54" i="3"/>
  <c r="AH54" i="3"/>
  <c r="S55" i="3"/>
  <c r="AF55" i="3"/>
  <c r="AG55" i="3"/>
  <c r="AH55" i="3"/>
  <c r="S56" i="3"/>
  <c r="AF56" i="3"/>
  <c r="AG56" i="3"/>
  <c r="AH56" i="3"/>
  <c r="S57" i="3"/>
  <c r="AF57" i="3"/>
  <c r="AG57" i="3"/>
  <c r="AH57" i="3"/>
  <c r="S58" i="3"/>
  <c r="AF58" i="3"/>
  <c r="AG58" i="3"/>
  <c r="AH58" i="3"/>
  <c r="S59" i="3"/>
  <c r="AF59" i="3"/>
  <c r="AG59" i="3"/>
  <c r="AH59" i="3"/>
  <c r="S60" i="3"/>
  <c r="AF60" i="3"/>
  <c r="AG60" i="3"/>
  <c r="AH60" i="3"/>
  <c r="S61" i="3"/>
  <c r="AF61" i="3"/>
  <c r="AG61" i="3"/>
  <c r="AH61" i="3"/>
  <c r="S62" i="3"/>
  <c r="AF62" i="3"/>
  <c r="AG62" i="3"/>
  <c r="AH62" i="3"/>
  <c r="S63" i="3"/>
  <c r="AF63" i="3"/>
  <c r="AG63" i="3"/>
  <c r="AH63" i="3"/>
  <c r="S64" i="3"/>
  <c r="AF64" i="3"/>
  <c r="AG64" i="3"/>
  <c r="AH64" i="3"/>
  <c r="S65" i="3"/>
  <c r="AF65" i="3"/>
  <c r="AG65" i="3"/>
  <c r="AH65" i="3"/>
  <c r="S66" i="3"/>
  <c r="AF66" i="3"/>
  <c r="AG66" i="3"/>
  <c r="AH66" i="3"/>
  <c r="S67" i="3"/>
  <c r="AF67" i="3"/>
  <c r="AG67" i="3"/>
  <c r="AH67" i="3"/>
  <c r="S68" i="3"/>
  <c r="AF68" i="3"/>
  <c r="AG68" i="3"/>
  <c r="AH68" i="3"/>
  <c r="S69" i="3"/>
  <c r="AF69" i="3"/>
  <c r="AG69" i="3"/>
  <c r="AH69" i="3"/>
  <c r="S70" i="3"/>
  <c r="AF70" i="3"/>
  <c r="AG70" i="3"/>
  <c r="AH70" i="3"/>
  <c r="S71" i="3"/>
  <c r="AF71" i="3"/>
  <c r="AG71" i="3"/>
  <c r="AH71" i="3"/>
  <c r="S72" i="3"/>
  <c r="AF72" i="3"/>
  <c r="AG72" i="3"/>
  <c r="AH72" i="3"/>
  <c r="S73" i="3"/>
  <c r="AF73" i="3"/>
  <c r="AG73" i="3"/>
  <c r="AH73" i="3"/>
  <c r="S74" i="3"/>
  <c r="AF74" i="3"/>
  <c r="AG74" i="3"/>
  <c r="AH74" i="3"/>
  <c r="S75" i="3"/>
  <c r="AF75" i="3"/>
  <c r="AG75" i="3"/>
  <c r="AH75" i="3"/>
  <c r="S76" i="3"/>
  <c r="AF76" i="3"/>
  <c r="AG76" i="3"/>
  <c r="AH76" i="3"/>
  <c r="S77" i="3"/>
  <c r="AF77" i="3"/>
  <c r="AG77" i="3"/>
  <c r="AH77" i="3"/>
  <c r="S78" i="3"/>
  <c r="AF78" i="3"/>
  <c r="AG78" i="3"/>
  <c r="AH78" i="3"/>
  <c r="S79" i="3"/>
  <c r="AF79" i="3"/>
  <c r="AG79" i="3"/>
  <c r="AH79" i="3"/>
  <c r="S80" i="3"/>
  <c r="AF80" i="3"/>
  <c r="AG80" i="3"/>
  <c r="AH80" i="3"/>
  <c r="S81" i="3"/>
  <c r="AF81" i="3"/>
  <c r="AG81" i="3"/>
  <c r="AH81" i="3"/>
  <c r="S82" i="3"/>
  <c r="AF82" i="3"/>
  <c r="AG82" i="3"/>
  <c r="AH82" i="3"/>
  <c r="S83" i="3"/>
  <c r="AF83" i="3"/>
  <c r="AG83" i="3"/>
  <c r="AH83" i="3"/>
  <c r="S84" i="3"/>
  <c r="AF84" i="3"/>
  <c r="AG84" i="3"/>
  <c r="AH84" i="3"/>
  <c r="S85" i="3"/>
  <c r="AF85" i="3"/>
  <c r="AG85" i="3"/>
  <c r="AH85" i="3"/>
  <c r="S86" i="3"/>
  <c r="AF86" i="3"/>
  <c r="AG86" i="3"/>
  <c r="AH86" i="3"/>
  <c r="S87" i="3"/>
  <c r="AF87" i="3"/>
  <c r="AG87" i="3"/>
  <c r="AH87" i="3"/>
  <c r="S88" i="3"/>
  <c r="AF88" i="3"/>
  <c r="AG88" i="3"/>
  <c r="AH88" i="3"/>
  <c r="S89" i="3"/>
  <c r="AF89" i="3"/>
  <c r="AG89" i="3"/>
  <c r="AH89" i="3"/>
  <c r="S90" i="3"/>
  <c r="AF90" i="3"/>
  <c r="AG90" i="3"/>
  <c r="AH90" i="3"/>
  <c r="S91" i="3"/>
  <c r="AF91" i="3"/>
  <c r="AG91" i="3"/>
  <c r="AH91" i="3"/>
  <c r="S92" i="3"/>
  <c r="AF92" i="3"/>
  <c r="AG92" i="3"/>
  <c r="AH92" i="3"/>
  <c r="S93" i="3"/>
  <c r="AF93" i="3"/>
  <c r="AG93" i="3"/>
  <c r="AH93" i="3"/>
  <c r="S94" i="3"/>
  <c r="AF94" i="3"/>
  <c r="AG94" i="3"/>
  <c r="AH94" i="3"/>
  <c r="S95" i="3"/>
  <c r="AF95" i="3"/>
  <c r="AG95" i="3"/>
  <c r="AH95" i="3"/>
  <c r="S96" i="3"/>
  <c r="AF96" i="3"/>
  <c r="AG96" i="3"/>
  <c r="AH96" i="3"/>
  <c r="S97" i="3"/>
  <c r="AF97" i="3"/>
  <c r="AG97" i="3"/>
  <c r="AH97" i="3"/>
  <c r="S98" i="3"/>
  <c r="AF98" i="3"/>
  <c r="AG98" i="3"/>
  <c r="AH98" i="3"/>
  <c r="S99" i="3"/>
  <c r="AF99" i="3"/>
  <c r="AG99" i="3"/>
  <c r="AH99" i="3"/>
  <c r="S100" i="3"/>
  <c r="AF100" i="3"/>
  <c r="AG100" i="3"/>
  <c r="AH100" i="3"/>
  <c r="S101" i="3"/>
  <c r="AF101" i="3"/>
  <c r="AG101" i="3"/>
  <c r="AH101" i="3"/>
  <c r="S102" i="3"/>
  <c r="AF102" i="3"/>
  <c r="AG102" i="3"/>
  <c r="AH102" i="3"/>
  <c r="S103" i="3"/>
  <c r="AF103" i="3"/>
  <c r="AG103" i="3"/>
  <c r="AH103" i="3"/>
  <c r="S104" i="3"/>
  <c r="AF104" i="3"/>
  <c r="AG104" i="3"/>
  <c r="AH104" i="3"/>
  <c r="S105" i="3"/>
  <c r="AF105" i="3"/>
  <c r="AG105" i="3"/>
  <c r="AH105" i="3"/>
  <c r="S106" i="3"/>
  <c r="AF106" i="3"/>
  <c r="AG106" i="3"/>
  <c r="AH106" i="3"/>
  <c r="S107" i="3"/>
  <c r="AF107" i="3"/>
  <c r="AG107" i="3"/>
  <c r="AH107" i="3"/>
  <c r="S108" i="3"/>
  <c r="AF108" i="3"/>
  <c r="AG108" i="3"/>
  <c r="AH108" i="3"/>
  <c r="S109" i="3"/>
  <c r="AF109" i="3"/>
  <c r="AG109" i="3"/>
  <c r="AH109" i="3"/>
  <c r="S110" i="3"/>
  <c r="AF110" i="3"/>
  <c r="AG110" i="3"/>
  <c r="AH110" i="3"/>
  <c r="S111" i="3"/>
  <c r="AF111" i="3"/>
  <c r="AG111" i="3"/>
  <c r="AH111" i="3"/>
  <c r="S112" i="3"/>
  <c r="AF112" i="3"/>
  <c r="AG112" i="3"/>
  <c r="AH112" i="3"/>
  <c r="S113" i="3"/>
  <c r="AF113" i="3"/>
  <c r="AG113" i="3"/>
  <c r="AH113" i="3"/>
  <c r="S114" i="3"/>
  <c r="AF114" i="3"/>
  <c r="AG114" i="3"/>
  <c r="AH114" i="3"/>
  <c r="S115" i="3"/>
  <c r="AF115" i="3"/>
  <c r="AG115" i="3"/>
  <c r="AH115" i="3"/>
  <c r="S116" i="3"/>
  <c r="AF116" i="3"/>
  <c r="AG116" i="3"/>
  <c r="AH116" i="3"/>
  <c r="S117" i="3"/>
  <c r="AF117" i="3"/>
  <c r="AG117" i="3"/>
  <c r="AH117" i="3"/>
  <c r="S118" i="3"/>
  <c r="AF118" i="3"/>
  <c r="AG118" i="3"/>
  <c r="AH118" i="3"/>
  <c r="S119" i="3"/>
  <c r="AF119" i="3"/>
  <c r="AG119" i="3"/>
  <c r="AH119" i="3"/>
  <c r="S120" i="3"/>
  <c r="AF120" i="3"/>
  <c r="AG120" i="3"/>
  <c r="AH120" i="3"/>
  <c r="S121" i="3"/>
  <c r="AF121" i="3"/>
  <c r="AG121" i="3"/>
  <c r="AH121" i="3"/>
  <c r="S122" i="3"/>
  <c r="AF122" i="3"/>
  <c r="AG122" i="3"/>
  <c r="AH122" i="3"/>
  <c r="S123" i="3"/>
  <c r="AF123" i="3"/>
  <c r="AG123" i="3"/>
  <c r="AH123" i="3"/>
  <c r="S124" i="3"/>
  <c r="AF124" i="3"/>
  <c r="AG124" i="3"/>
  <c r="AH124" i="3"/>
  <c r="S125" i="3"/>
  <c r="AF125" i="3"/>
  <c r="AG125" i="3"/>
  <c r="AH125" i="3"/>
  <c r="S126" i="3"/>
  <c r="AF126" i="3"/>
  <c r="AG126" i="3"/>
  <c r="AH126" i="3"/>
  <c r="S127" i="3"/>
  <c r="AF127" i="3"/>
  <c r="AG127" i="3"/>
  <c r="AH127" i="3"/>
  <c r="S128" i="3"/>
  <c r="AF128" i="3"/>
  <c r="AG128" i="3"/>
  <c r="AH128" i="3"/>
  <c r="S129" i="3"/>
  <c r="AF129" i="3"/>
  <c r="AG129" i="3"/>
  <c r="AH129" i="3"/>
  <c r="S130" i="3"/>
  <c r="AF130" i="3"/>
  <c r="AG130" i="3"/>
  <c r="AH130" i="3"/>
  <c r="S131" i="3"/>
  <c r="AF131" i="3"/>
  <c r="AG131" i="3"/>
  <c r="AH131" i="3"/>
  <c r="S132" i="3"/>
  <c r="AF132" i="3"/>
  <c r="AG132" i="3"/>
  <c r="AH132" i="3"/>
  <c r="S133" i="3"/>
  <c r="AF133" i="3"/>
  <c r="AG133" i="3"/>
  <c r="AH133" i="3"/>
  <c r="S134" i="3"/>
  <c r="AF134" i="3"/>
  <c r="AG134" i="3"/>
  <c r="AH134" i="3"/>
  <c r="S135" i="3"/>
  <c r="AF135" i="3"/>
  <c r="AG135" i="3"/>
  <c r="AH135" i="3"/>
  <c r="S136" i="3"/>
  <c r="AF136" i="3"/>
  <c r="AG136" i="3"/>
  <c r="AH136" i="3"/>
  <c r="S137" i="3"/>
  <c r="AF137" i="3"/>
  <c r="AG137" i="3"/>
  <c r="AH137" i="3"/>
  <c r="S138" i="3"/>
  <c r="AF138" i="3"/>
  <c r="AG138" i="3"/>
  <c r="AH138" i="3"/>
  <c r="S139" i="3"/>
  <c r="AF139" i="3"/>
  <c r="AG139" i="3"/>
  <c r="AH139" i="3"/>
  <c r="S140" i="3"/>
  <c r="AF140" i="3"/>
  <c r="AG140" i="3"/>
  <c r="AH140" i="3"/>
  <c r="S141" i="3"/>
  <c r="AF141" i="3"/>
  <c r="AG141" i="3"/>
  <c r="AH141" i="3"/>
  <c r="S142" i="3"/>
  <c r="AF142" i="3"/>
  <c r="AG142" i="3"/>
  <c r="AH142" i="3"/>
  <c r="S143" i="3"/>
  <c r="AF143" i="3"/>
  <c r="AG143" i="3"/>
  <c r="AH143" i="3"/>
  <c r="S144" i="3"/>
  <c r="AF144" i="3"/>
  <c r="AG144" i="3"/>
  <c r="AH144" i="3"/>
  <c r="S145" i="3"/>
  <c r="AF145" i="3"/>
  <c r="AG145" i="3"/>
  <c r="AH145" i="3"/>
  <c r="S146" i="3"/>
  <c r="AF146" i="3"/>
  <c r="AG146" i="3"/>
  <c r="AH146" i="3"/>
  <c r="D2" i="2"/>
  <c r="D3" i="2"/>
  <c r="D4" i="2"/>
  <c r="D5" i="2"/>
  <c r="D6" i="2"/>
  <c r="AC3" i="4"/>
  <c r="AD3" i="4"/>
  <c r="AF3" i="4"/>
  <c r="AG3" i="4"/>
  <c r="AC4" i="4"/>
  <c r="AD4" i="4"/>
  <c r="AF4" i="4"/>
  <c r="AG4" i="4"/>
  <c r="AC5" i="4"/>
  <c r="AD5" i="4"/>
  <c r="AF5" i="4"/>
  <c r="AG5" i="4"/>
  <c r="AC6" i="4"/>
  <c r="AD6" i="4"/>
  <c r="AF6" i="4"/>
  <c r="AG6" i="4"/>
  <c r="AC7" i="4"/>
  <c r="AD7" i="4"/>
  <c r="AF7" i="4"/>
  <c r="AG7" i="4"/>
  <c r="AC8" i="4"/>
  <c r="AD8" i="4"/>
  <c r="AF8" i="4"/>
  <c r="AG8" i="4"/>
  <c r="AC9" i="4"/>
  <c r="AD9" i="4"/>
  <c r="AF9" i="4"/>
  <c r="AG9" i="4"/>
  <c r="AC10" i="4"/>
  <c r="AD10" i="4"/>
  <c r="AF10" i="4"/>
  <c r="AG10" i="4"/>
  <c r="AC11" i="4"/>
  <c r="AD11" i="4"/>
  <c r="AF11" i="4"/>
  <c r="AG11" i="4"/>
  <c r="AC12" i="4"/>
  <c r="AD12" i="4"/>
  <c r="AF12" i="4"/>
  <c r="AG12" i="4"/>
  <c r="AC13" i="4"/>
  <c r="AD13" i="4"/>
  <c r="AF13" i="4"/>
  <c r="AG13" i="4"/>
  <c r="AC14" i="4"/>
  <c r="AD14" i="4"/>
  <c r="AF14" i="4"/>
  <c r="AG14" i="4"/>
  <c r="AC15" i="4"/>
  <c r="AD15" i="4"/>
  <c r="AF15" i="4"/>
  <c r="AG15" i="4"/>
  <c r="AC16" i="4"/>
  <c r="AD16" i="4"/>
  <c r="AF16" i="4"/>
  <c r="AG16" i="4"/>
  <c r="AC17" i="4"/>
  <c r="AD17" i="4"/>
  <c r="AF17" i="4"/>
  <c r="AG17" i="4"/>
  <c r="AC18" i="4"/>
  <c r="AD18" i="4"/>
  <c r="AF18" i="4"/>
  <c r="AG18" i="4"/>
  <c r="AC19" i="4"/>
  <c r="AD19" i="4"/>
  <c r="AF19" i="4"/>
  <c r="AG19" i="4"/>
  <c r="AC20" i="4"/>
  <c r="AD20" i="4"/>
  <c r="AF20" i="4"/>
  <c r="AG20" i="4"/>
  <c r="AC21" i="4"/>
  <c r="AD21" i="4"/>
  <c r="AF21" i="4"/>
  <c r="AG21" i="4"/>
  <c r="AC22" i="4"/>
  <c r="AD22" i="4"/>
  <c r="AF22" i="4"/>
  <c r="AG22" i="4"/>
  <c r="AC23" i="4"/>
  <c r="AD23" i="4"/>
  <c r="AF23" i="4"/>
  <c r="AG23" i="4"/>
  <c r="AC24" i="4"/>
  <c r="AD24" i="4"/>
  <c r="AF24" i="4"/>
  <c r="AG24" i="4"/>
  <c r="AC25" i="4"/>
  <c r="AD25" i="4"/>
  <c r="AF25" i="4"/>
  <c r="AG25" i="4"/>
  <c r="AC26" i="4"/>
  <c r="AD26" i="4"/>
  <c r="AF26" i="4"/>
  <c r="AG26" i="4"/>
  <c r="AC27" i="4"/>
  <c r="AD27" i="4"/>
  <c r="AE27" i="4"/>
  <c r="AF27" i="4"/>
  <c r="AG27" i="4"/>
  <c r="AC28" i="4"/>
  <c r="AD28" i="4"/>
  <c r="AE28" i="4"/>
  <c r="AF28" i="4"/>
  <c r="AG28" i="4"/>
  <c r="AC29" i="4"/>
  <c r="AD29" i="4"/>
  <c r="AE29" i="4"/>
  <c r="AF29" i="4"/>
  <c r="AG29" i="4"/>
  <c r="AC30" i="4"/>
  <c r="AD30" i="4"/>
  <c r="AE30" i="4"/>
  <c r="AF30" i="4"/>
  <c r="AG30" i="4"/>
  <c r="AC31" i="4"/>
  <c r="AD31" i="4"/>
  <c r="AE31" i="4"/>
  <c r="AF31" i="4"/>
  <c r="AG31" i="4"/>
  <c r="AC32" i="4"/>
  <c r="AD32" i="4"/>
  <c r="AE32" i="4"/>
  <c r="AF32" i="4"/>
  <c r="AG32" i="4"/>
  <c r="AC33" i="4"/>
  <c r="AD33" i="4"/>
  <c r="AE33" i="4"/>
  <c r="AF33" i="4"/>
  <c r="AG33" i="4"/>
  <c r="AC34" i="4"/>
  <c r="AD34" i="4"/>
  <c r="AE34" i="4"/>
  <c r="AF34" i="4"/>
  <c r="AG34" i="4"/>
  <c r="AC35" i="4"/>
  <c r="AD35" i="4"/>
  <c r="AE35" i="4"/>
  <c r="AF35" i="4"/>
  <c r="AG35" i="4"/>
  <c r="AC36" i="4"/>
  <c r="AD36" i="4"/>
  <c r="AE36" i="4"/>
  <c r="AF36" i="4"/>
  <c r="AG36" i="4"/>
  <c r="AC37" i="4"/>
  <c r="AD37" i="4"/>
  <c r="AE37" i="4"/>
  <c r="AF37" i="4"/>
  <c r="AG37" i="4"/>
  <c r="AC38" i="4"/>
  <c r="AD38" i="4"/>
  <c r="AE38" i="4"/>
  <c r="AF38" i="4"/>
  <c r="AG38" i="4"/>
  <c r="AC39" i="4"/>
  <c r="AD39" i="4"/>
  <c r="AE39" i="4"/>
  <c r="AF39" i="4"/>
  <c r="AG39" i="4"/>
  <c r="AC40" i="4"/>
  <c r="AD40" i="4"/>
  <c r="AE40" i="4"/>
  <c r="AF40" i="4"/>
  <c r="AG40" i="4"/>
  <c r="AC41" i="4"/>
  <c r="AD41" i="4"/>
  <c r="AE41" i="4"/>
  <c r="AF41" i="4"/>
  <c r="AG41" i="4"/>
  <c r="AC42" i="4"/>
  <c r="AD42" i="4"/>
  <c r="AE42" i="4"/>
  <c r="AF42" i="4"/>
  <c r="AG42" i="4"/>
  <c r="AC43" i="4"/>
  <c r="AD43" i="4"/>
  <c r="AE43" i="4"/>
  <c r="AF43" i="4"/>
  <c r="AG43" i="4"/>
  <c r="AC44" i="4"/>
  <c r="AD44" i="4"/>
  <c r="AE44" i="4"/>
  <c r="AF44" i="4"/>
  <c r="AG44" i="4"/>
  <c r="AC45" i="4"/>
  <c r="AD45" i="4"/>
  <c r="AE45" i="4"/>
  <c r="AF45" i="4"/>
  <c r="AG45" i="4"/>
  <c r="AC46" i="4"/>
  <c r="AD46" i="4"/>
  <c r="AE46" i="4"/>
  <c r="AF46" i="4"/>
  <c r="AG46" i="4"/>
  <c r="AC47" i="4"/>
  <c r="AD47" i="4"/>
  <c r="AE47" i="4"/>
  <c r="AF47" i="4"/>
  <c r="AG47" i="4"/>
  <c r="AC48" i="4"/>
  <c r="AD48" i="4"/>
  <c r="AE48" i="4"/>
  <c r="AF48" i="4"/>
  <c r="AG48" i="4"/>
  <c r="AC49" i="4"/>
  <c r="AD49" i="4"/>
  <c r="AE49" i="4"/>
  <c r="AF49" i="4"/>
  <c r="AG49" i="4"/>
  <c r="AC50" i="4"/>
  <c r="AD50" i="4"/>
  <c r="AE50" i="4"/>
  <c r="AF50" i="4"/>
  <c r="AG50" i="4"/>
  <c r="AC51" i="4"/>
  <c r="AD51" i="4"/>
  <c r="AE51" i="4"/>
  <c r="AF51" i="4"/>
  <c r="AG51" i="4"/>
  <c r="AC52" i="4"/>
  <c r="AD52" i="4"/>
  <c r="AE52" i="4"/>
  <c r="AF52" i="4"/>
  <c r="AG52" i="4"/>
  <c r="AC53" i="4"/>
  <c r="AD53" i="4"/>
  <c r="AE53" i="4"/>
  <c r="AF53" i="4"/>
  <c r="AG53" i="4"/>
  <c r="AC54" i="4"/>
  <c r="AD54" i="4"/>
  <c r="AE54" i="4"/>
  <c r="AF54" i="4"/>
  <c r="AG54" i="4"/>
  <c r="AC55" i="4"/>
  <c r="AD55" i="4"/>
  <c r="AE55" i="4"/>
  <c r="AF55" i="4"/>
  <c r="AG55" i="4"/>
  <c r="AC56" i="4"/>
  <c r="AD56" i="4"/>
  <c r="AE56" i="4"/>
  <c r="AF56" i="4"/>
  <c r="AG56" i="4"/>
  <c r="AC57" i="4"/>
  <c r="AD57" i="4"/>
  <c r="AE57" i="4"/>
  <c r="AF57" i="4"/>
  <c r="AG57" i="4"/>
  <c r="AC58" i="4"/>
  <c r="AD58" i="4"/>
  <c r="AE58" i="4"/>
  <c r="AF58" i="4"/>
  <c r="AG58" i="4"/>
  <c r="AC59" i="4"/>
  <c r="AD59" i="4"/>
  <c r="AE59" i="4"/>
  <c r="AF59" i="4"/>
  <c r="AG59" i="4"/>
  <c r="AC60" i="4"/>
  <c r="AD60" i="4"/>
  <c r="AE60" i="4"/>
  <c r="AF60" i="4"/>
  <c r="AG60" i="4"/>
  <c r="AC61" i="4"/>
  <c r="AD61" i="4"/>
  <c r="AE61" i="4"/>
  <c r="AF61" i="4"/>
  <c r="AG61" i="4"/>
  <c r="AC62" i="4"/>
  <c r="AD62" i="4"/>
  <c r="AE62" i="4"/>
  <c r="AF62" i="4"/>
  <c r="AG62" i="4"/>
  <c r="AC63" i="4"/>
  <c r="AD63" i="4"/>
  <c r="AE63" i="4"/>
  <c r="AF63" i="4"/>
  <c r="AG63" i="4"/>
  <c r="AC64" i="4"/>
  <c r="AD64" i="4"/>
  <c r="AE64" i="4"/>
  <c r="AF64" i="4"/>
  <c r="AG64" i="4"/>
  <c r="AC65" i="4"/>
  <c r="AD65" i="4"/>
  <c r="AE65" i="4"/>
  <c r="AF65" i="4"/>
  <c r="AG65" i="4"/>
  <c r="AC66" i="4"/>
  <c r="AD66" i="4"/>
  <c r="AE66" i="4"/>
  <c r="AF66" i="4"/>
  <c r="AG66" i="4"/>
  <c r="AC67" i="4"/>
  <c r="AD67" i="4"/>
  <c r="AE67" i="4"/>
  <c r="AF67" i="4"/>
  <c r="AG67" i="4"/>
  <c r="AC68" i="4"/>
  <c r="AD68" i="4"/>
  <c r="AE68" i="4"/>
  <c r="AF68" i="4"/>
  <c r="AG68" i="4"/>
  <c r="AC69" i="4"/>
  <c r="AD69" i="4"/>
  <c r="AE69" i="4"/>
  <c r="AF69" i="4"/>
  <c r="AG69" i="4"/>
  <c r="AC70" i="4"/>
  <c r="AD70" i="4"/>
  <c r="AE70" i="4"/>
  <c r="AF70" i="4"/>
  <c r="AG70" i="4"/>
  <c r="AC71" i="4"/>
  <c r="AD71" i="4"/>
  <c r="AE71" i="4"/>
  <c r="AF71" i="4"/>
  <c r="AG71" i="4"/>
  <c r="AC72" i="4"/>
  <c r="AD72" i="4"/>
  <c r="AE72" i="4"/>
  <c r="AF72" i="4"/>
  <c r="AG72" i="4"/>
  <c r="AC73" i="4"/>
  <c r="AD73" i="4"/>
  <c r="AE73" i="4"/>
  <c r="AF73" i="4"/>
  <c r="AG73" i="4"/>
  <c r="AC74" i="4"/>
  <c r="AD74" i="4"/>
  <c r="AE74" i="4"/>
  <c r="AF74" i="4"/>
  <c r="AG74" i="4"/>
  <c r="AC75" i="4"/>
  <c r="AD75" i="4"/>
  <c r="AE75" i="4"/>
  <c r="AF75" i="4"/>
  <c r="AG75" i="4"/>
  <c r="AC76" i="4"/>
  <c r="AD76" i="4"/>
  <c r="AE76" i="4"/>
  <c r="AF76" i="4"/>
  <c r="AG76" i="4"/>
  <c r="AC77" i="4"/>
  <c r="AD77" i="4"/>
  <c r="AE77" i="4"/>
  <c r="AF77" i="4"/>
  <c r="AG77" i="4"/>
  <c r="AC78" i="4"/>
  <c r="AD78" i="4"/>
  <c r="AE78" i="4"/>
  <c r="AF78" i="4"/>
  <c r="AG78" i="4"/>
  <c r="AC79" i="4"/>
  <c r="AD79" i="4"/>
  <c r="AE79" i="4"/>
  <c r="AF79" i="4"/>
  <c r="AG79" i="4"/>
  <c r="AC80" i="4"/>
  <c r="AD80" i="4"/>
  <c r="AE80" i="4"/>
  <c r="AF80" i="4"/>
  <c r="AG80" i="4"/>
  <c r="AC81" i="4"/>
  <c r="AD81" i="4"/>
  <c r="AE81" i="4"/>
  <c r="AF81" i="4"/>
  <c r="AG81" i="4"/>
  <c r="AC82" i="4"/>
  <c r="AD82" i="4"/>
  <c r="AE82" i="4"/>
  <c r="AF82" i="4"/>
  <c r="AG82" i="4"/>
  <c r="AC83" i="4"/>
  <c r="AD83" i="4"/>
  <c r="AE83" i="4"/>
  <c r="AF83" i="4"/>
  <c r="AG83" i="4"/>
  <c r="AC84" i="4"/>
  <c r="AD84" i="4"/>
  <c r="AE84" i="4"/>
  <c r="AF84" i="4"/>
  <c r="AG84" i="4"/>
  <c r="AC85" i="4"/>
  <c r="AD85" i="4"/>
  <c r="AE85" i="4"/>
  <c r="AF85" i="4"/>
  <c r="AG85" i="4"/>
  <c r="AC86" i="4"/>
  <c r="AD86" i="4"/>
  <c r="AE86" i="4"/>
  <c r="AF86" i="4"/>
  <c r="AG86" i="4"/>
  <c r="AC87" i="4"/>
  <c r="AD87" i="4"/>
  <c r="AE87" i="4"/>
  <c r="AF87" i="4"/>
  <c r="AG87" i="4"/>
  <c r="AC88" i="4"/>
  <c r="AD88" i="4"/>
  <c r="AE88" i="4"/>
  <c r="AF88" i="4"/>
  <c r="AG88" i="4"/>
  <c r="AC89" i="4"/>
  <c r="AD89" i="4"/>
  <c r="AE89" i="4"/>
  <c r="AF89" i="4"/>
  <c r="AG89" i="4"/>
  <c r="AC90" i="4"/>
  <c r="AD90" i="4"/>
  <c r="AE90" i="4"/>
  <c r="AF90" i="4"/>
  <c r="AG90" i="4"/>
  <c r="AC91" i="4"/>
  <c r="AD91" i="4"/>
  <c r="AE91" i="4"/>
  <c r="AF91" i="4"/>
  <c r="AG91" i="4"/>
  <c r="AC92" i="4"/>
  <c r="AD92" i="4"/>
  <c r="AE92" i="4"/>
  <c r="AF92" i="4"/>
  <c r="AG92" i="4"/>
  <c r="AC93" i="4"/>
  <c r="AD93" i="4"/>
  <c r="AE93" i="4"/>
  <c r="AF93" i="4"/>
  <c r="AG93" i="4"/>
  <c r="AC94" i="4"/>
  <c r="AD94" i="4"/>
  <c r="AE94" i="4"/>
  <c r="AF94" i="4"/>
  <c r="AG94" i="4"/>
  <c r="AC95" i="4"/>
  <c r="AD95" i="4"/>
  <c r="AE95" i="4"/>
  <c r="AF95" i="4"/>
  <c r="AG95" i="4"/>
  <c r="AC96" i="4"/>
  <c r="AD96" i="4"/>
  <c r="AE96" i="4"/>
  <c r="AF96" i="4"/>
  <c r="AG96" i="4"/>
  <c r="AC97" i="4"/>
  <c r="AD97" i="4"/>
  <c r="AE97" i="4"/>
  <c r="AF97" i="4"/>
  <c r="AG97" i="4"/>
  <c r="AC98" i="4"/>
  <c r="AD98" i="4"/>
  <c r="AE98" i="4"/>
  <c r="AF98" i="4"/>
  <c r="AG98" i="4"/>
  <c r="AC99" i="4"/>
  <c r="AD99" i="4"/>
  <c r="AE99" i="4"/>
  <c r="AF99" i="4"/>
  <c r="AG99" i="4"/>
  <c r="AC100" i="4"/>
  <c r="AD100" i="4"/>
  <c r="AE100" i="4"/>
  <c r="AF100" i="4"/>
  <c r="AG100" i="4"/>
  <c r="AC101" i="4"/>
  <c r="AD101" i="4"/>
  <c r="AE101" i="4"/>
  <c r="AF101" i="4"/>
  <c r="AG101" i="4"/>
  <c r="AC102" i="4"/>
  <c r="AD102" i="4"/>
  <c r="AE102" i="4"/>
  <c r="AF102" i="4"/>
  <c r="AG102" i="4"/>
  <c r="AC103" i="4"/>
  <c r="AD103" i="4"/>
  <c r="AE103" i="4"/>
  <c r="AF103" i="4"/>
  <c r="AG103" i="4"/>
  <c r="AC104" i="4"/>
  <c r="AD104" i="4"/>
  <c r="AE104" i="4"/>
  <c r="AF104" i="4"/>
  <c r="AG104" i="4"/>
  <c r="AC105" i="4"/>
  <c r="AD105" i="4"/>
  <c r="AE105" i="4"/>
  <c r="AF105" i="4"/>
  <c r="AG105" i="4"/>
  <c r="AC106" i="4"/>
  <c r="AD106" i="4"/>
  <c r="AE106" i="4"/>
  <c r="AF106" i="4"/>
  <c r="AG106" i="4"/>
  <c r="AC107" i="4"/>
  <c r="AD107" i="4"/>
  <c r="AE107" i="4"/>
  <c r="AF107" i="4"/>
  <c r="AG107" i="4"/>
  <c r="AC108" i="4"/>
  <c r="AD108" i="4"/>
  <c r="AE108" i="4"/>
  <c r="AF108" i="4"/>
  <c r="AG108" i="4"/>
  <c r="AC109" i="4"/>
  <c r="AD109" i="4"/>
  <c r="AE109" i="4"/>
  <c r="AF109" i="4"/>
  <c r="AG109" i="4"/>
  <c r="AC110" i="4"/>
  <c r="AD110" i="4"/>
  <c r="AE110" i="4"/>
  <c r="AF110" i="4"/>
  <c r="AG110" i="4"/>
  <c r="AC111" i="4"/>
  <c r="AD111" i="4"/>
  <c r="AE111" i="4"/>
  <c r="AF111" i="4"/>
  <c r="AG111" i="4"/>
  <c r="AC112" i="4"/>
  <c r="AD112" i="4"/>
  <c r="AE112" i="4"/>
  <c r="AF112" i="4"/>
  <c r="AG112" i="4"/>
  <c r="AC113" i="4"/>
  <c r="AD113" i="4"/>
  <c r="AE113" i="4"/>
  <c r="AF113" i="4"/>
  <c r="AG113" i="4"/>
  <c r="AC114" i="4"/>
  <c r="AD114" i="4"/>
  <c r="AE114" i="4"/>
  <c r="AF114" i="4"/>
  <c r="AG114" i="4"/>
  <c r="AC115" i="4"/>
  <c r="AD115" i="4"/>
  <c r="AE115" i="4"/>
  <c r="AF115" i="4"/>
  <c r="AG115" i="4"/>
  <c r="AC116" i="4"/>
  <c r="AD116" i="4"/>
  <c r="AE116" i="4"/>
  <c r="AF116" i="4"/>
  <c r="AG116" i="4"/>
  <c r="AC117" i="4"/>
  <c r="AD117" i="4"/>
  <c r="AE117" i="4"/>
  <c r="AF117" i="4"/>
  <c r="AG117" i="4"/>
  <c r="AC118" i="4"/>
  <c r="AD118" i="4"/>
  <c r="AE118" i="4"/>
  <c r="AF118" i="4"/>
  <c r="AG118" i="4"/>
  <c r="AC119" i="4"/>
  <c r="AD119" i="4"/>
  <c r="AE119" i="4"/>
  <c r="AF119" i="4"/>
  <c r="AG119" i="4"/>
  <c r="AC120" i="4"/>
  <c r="AD120" i="4"/>
  <c r="AE120" i="4"/>
  <c r="AF120" i="4"/>
  <c r="AG120" i="4"/>
  <c r="AC121" i="4"/>
  <c r="AD121" i="4"/>
  <c r="AE121" i="4"/>
  <c r="AF121" i="4"/>
  <c r="AG121" i="4"/>
  <c r="AC122" i="4"/>
  <c r="AD122" i="4"/>
  <c r="AE122" i="4"/>
  <c r="AF122" i="4"/>
  <c r="AG122" i="4"/>
  <c r="AC123" i="4"/>
  <c r="AD123" i="4"/>
  <c r="AE123" i="4"/>
  <c r="AF123" i="4"/>
  <c r="AG123" i="4"/>
  <c r="AC124" i="4"/>
  <c r="AD124" i="4"/>
  <c r="AE124" i="4"/>
  <c r="AF124" i="4"/>
  <c r="AG124" i="4"/>
  <c r="AC125" i="4"/>
  <c r="AD125" i="4"/>
  <c r="AE125" i="4"/>
  <c r="AF125" i="4"/>
  <c r="AG125" i="4"/>
  <c r="AC126" i="4"/>
  <c r="AD126" i="4"/>
  <c r="AE126" i="4"/>
  <c r="AF126" i="4"/>
  <c r="AG126" i="4"/>
  <c r="AC127" i="4"/>
  <c r="AD127" i="4"/>
  <c r="AE127" i="4"/>
  <c r="AF127" i="4"/>
  <c r="AG127" i="4"/>
  <c r="AC128" i="4"/>
  <c r="AD128" i="4"/>
  <c r="AE128" i="4"/>
  <c r="AF128" i="4"/>
  <c r="AG128" i="4"/>
  <c r="AC129" i="4"/>
  <c r="AD129" i="4"/>
  <c r="AE129" i="4"/>
  <c r="AF129" i="4"/>
  <c r="AG129" i="4"/>
  <c r="AC130" i="4"/>
  <c r="AD130" i="4"/>
  <c r="AE130" i="4"/>
  <c r="AF130" i="4"/>
  <c r="AG130" i="4"/>
  <c r="AC131" i="4"/>
  <c r="AD131" i="4"/>
  <c r="AE131" i="4"/>
  <c r="AF131" i="4"/>
  <c r="AG131" i="4"/>
  <c r="AC132" i="4"/>
  <c r="AD132" i="4"/>
  <c r="AE132" i="4"/>
  <c r="AF132" i="4"/>
  <c r="AG132" i="4"/>
  <c r="AC133" i="4"/>
  <c r="AD133" i="4"/>
  <c r="AE133" i="4"/>
  <c r="AF133" i="4"/>
  <c r="AG133" i="4"/>
  <c r="AC134" i="4"/>
  <c r="AD134" i="4"/>
  <c r="AE134" i="4"/>
  <c r="AF134" i="4"/>
  <c r="AG134" i="4"/>
  <c r="AC135" i="4"/>
  <c r="AD135" i="4"/>
  <c r="AE135" i="4"/>
  <c r="AF135" i="4"/>
  <c r="AG135" i="4"/>
  <c r="AC136" i="4"/>
  <c r="AD136" i="4"/>
  <c r="AE136" i="4"/>
  <c r="AF136" i="4"/>
  <c r="AG136" i="4"/>
  <c r="AC137" i="4"/>
  <c r="AD137" i="4"/>
  <c r="AE137" i="4"/>
  <c r="AF137" i="4"/>
  <c r="AG137" i="4"/>
  <c r="AC138" i="4"/>
  <c r="AD138" i="4"/>
  <c r="AE138" i="4"/>
  <c r="AF138" i="4"/>
  <c r="AG138" i="4"/>
  <c r="AC139" i="4"/>
  <c r="AD139" i="4"/>
  <c r="AE139" i="4"/>
  <c r="AF139" i="4"/>
  <c r="AG139" i="4"/>
  <c r="AC140" i="4"/>
  <c r="AD140" i="4"/>
  <c r="AE140" i="4"/>
  <c r="AF140" i="4"/>
  <c r="AG140" i="4"/>
  <c r="AC141" i="4"/>
  <c r="AD141" i="4"/>
  <c r="AE141" i="4"/>
  <c r="AF141" i="4"/>
  <c r="AG141" i="4"/>
  <c r="AC142" i="4"/>
  <c r="AD142" i="4"/>
  <c r="AE142" i="4"/>
  <c r="AF142" i="4"/>
  <c r="AG142" i="4"/>
  <c r="AC143" i="4"/>
  <c r="AD143" i="4"/>
  <c r="AE143" i="4"/>
  <c r="AF143" i="4"/>
  <c r="AG143" i="4"/>
  <c r="AC144" i="4"/>
  <c r="AD144" i="4"/>
  <c r="AE144" i="4"/>
  <c r="AF144" i="4"/>
  <c r="AG144" i="4"/>
  <c r="AC145" i="4"/>
  <c r="AD145" i="4"/>
  <c r="AE145" i="4"/>
  <c r="AF145" i="4"/>
  <c r="AG145" i="4"/>
  <c r="AC146" i="4"/>
  <c r="AD146" i="4"/>
  <c r="AE146" i="4"/>
  <c r="AF146" i="4"/>
  <c r="AG146" i="4"/>
  <c r="AC147" i="4"/>
  <c r="AD147" i="4"/>
  <c r="AE147" i="4"/>
  <c r="AF147" i="4"/>
  <c r="AG147" i="4"/>
  <c r="AC148" i="4"/>
  <c r="AD148" i="4"/>
  <c r="AE148" i="4"/>
  <c r="AF148" i="4"/>
  <c r="AG148" i="4"/>
  <c r="AC149" i="4"/>
  <c r="AD149" i="4"/>
  <c r="AE149" i="4"/>
  <c r="AF149" i="4"/>
  <c r="AG149" i="4"/>
  <c r="AC150" i="4"/>
  <c r="AD150" i="4"/>
  <c r="AE150" i="4"/>
  <c r="AF150" i="4"/>
  <c r="AG150" i="4"/>
  <c r="AC151" i="4"/>
  <c r="AD151" i="4"/>
  <c r="AE151" i="4"/>
  <c r="AF151" i="4"/>
  <c r="AG151" i="4"/>
  <c r="AC152" i="4"/>
  <c r="AD152" i="4"/>
  <c r="AE152" i="4"/>
  <c r="AF152" i="4"/>
  <c r="AG152" i="4"/>
  <c r="AC153" i="4"/>
  <c r="AD153" i="4"/>
  <c r="AE153" i="4"/>
  <c r="AF153" i="4"/>
  <c r="AG153" i="4"/>
  <c r="AC154" i="4"/>
  <c r="AD154" i="4"/>
  <c r="AE154" i="4"/>
  <c r="AF154" i="4"/>
  <c r="AG154" i="4"/>
  <c r="AC155" i="4"/>
  <c r="AD155" i="4"/>
  <c r="AE155" i="4"/>
  <c r="AF155" i="4"/>
  <c r="AG155" i="4"/>
  <c r="AC156" i="4"/>
  <c r="AD156" i="4"/>
  <c r="AE156" i="4"/>
  <c r="AF156" i="4"/>
  <c r="AG156" i="4"/>
  <c r="AC157" i="4"/>
  <c r="AD157" i="4"/>
  <c r="AE157" i="4"/>
  <c r="AF157" i="4"/>
  <c r="AG157" i="4"/>
  <c r="AC158" i="4"/>
  <c r="AD158" i="4"/>
  <c r="AE158" i="4"/>
  <c r="AF158" i="4"/>
  <c r="AG158" i="4"/>
  <c r="AC159" i="4"/>
  <c r="AD159" i="4"/>
  <c r="AE159" i="4"/>
  <c r="AF159" i="4"/>
  <c r="AG159" i="4"/>
  <c r="AC160" i="4"/>
  <c r="AD160" i="4"/>
  <c r="AE160" i="4"/>
  <c r="AF160" i="4"/>
  <c r="AG160" i="4"/>
  <c r="AC161" i="4"/>
  <c r="AD161" i="4"/>
  <c r="AE161" i="4"/>
  <c r="AF161" i="4"/>
  <c r="AG161" i="4"/>
  <c r="AC162" i="4"/>
  <c r="AD162" i="4"/>
  <c r="AE162" i="4"/>
  <c r="AF162" i="4"/>
  <c r="AG162" i="4"/>
  <c r="AC163" i="4"/>
  <c r="AD163" i="4"/>
  <c r="AE163" i="4"/>
  <c r="AF163" i="4"/>
  <c r="AG163" i="4"/>
  <c r="AC164" i="4"/>
  <c r="AD164" i="4"/>
  <c r="AE164" i="4"/>
  <c r="AF164" i="4"/>
  <c r="AG164" i="4"/>
  <c r="AC165" i="4"/>
  <c r="AD165" i="4"/>
  <c r="AE165" i="4"/>
  <c r="AF165" i="4"/>
  <c r="AG165" i="4"/>
  <c r="AC166" i="4"/>
  <c r="AD166" i="4"/>
  <c r="AE166" i="4"/>
  <c r="AF166" i="4"/>
  <c r="AG166" i="4"/>
  <c r="AC167" i="4"/>
  <c r="AD167" i="4"/>
  <c r="AE167" i="4"/>
  <c r="AF167" i="4"/>
  <c r="AG167" i="4"/>
  <c r="AC168" i="4"/>
  <c r="AD168" i="4"/>
  <c r="AE168" i="4"/>
  <c r="AF168" i="4"/>
  <c r="AG168" i="4"/>
  <c r="AC169" i="4"/>
  <c r="AD169" i="4"/>
  <c r="AE169" i="4"/>
  <c r="AF169" i="4"/>
  <c r="AG169" i="4"/>
  <c r="AC170" i="4"/>
  <c r="AD170" i="4"/>
  <c r="AE170" i="4"/>
  <c r="AF170" i="4"/>
  <c r="AG170" i="4"/>
  <c r="O3" i="1"/>
  <c r="O4" i="1"/>
  <c r="R4" i="1"/>
  <c r="S4" i="1"/>
  <c r="T4" i="1"/>
  <c r="U4" i="1"/>
  <c r="V4" i="1"/>
  <c r="O5" i="1"/>
  <c r="R5" i="1"/>
  <c r="S5" i="1"/>
  <c r="T5" i="1"/>
  <c r="U5" i="1"/>
  <c r="V5" i="1"/>
  <c r="O6" i="1"/>
  <c r="R6" i="1"/>
  <c r="S6" i="1"/>
  <c r="T6" i="1"/>
  <c r="U6" i="1"/>
  <c r="V6" i="1"/>
  <c r="O7" i="1"/>
  <c r="R7" i="1"/>
  <c r="S7" i="1"/>
  <c r="T7" i="1"/>
  <c r="U7" i="1"/>
  <c r="V7" i="1"/>
  <c r="O8" i="1"/>
  <c r="R8" i="1"/>
  <c r="S8" i="1"/>
  <c r="T8" i="1"/>
  <c r="U8" i="1"/>
  <c r="V8" i="1"/>
  <c r="O9" i="1"/>
  <c r="R9" i="1"/>
  <c r="S9" i="1"/>
  <c r="T9" i="1"/>
  <c r="U9" i="1"/>
  <c r="V9" i="1"/>
  <c r="O10" i="1"/>
  <c r="R10" i="1"/>
  <c r="S10" i="1"/>
  <c r="T10" i="1"/>
  <c r="U10" i="1"/>
  <c r="V10" i="1"/>
  <c r="O11" i="1"/>
  <c r="R11" i="1"/>
  <c r="S11" i="1"/>
  <c r="T11" i="1"/>
  <c r="U11" i="1"/>
  <c r="V11" i="1"/>
  <c r="O12" i="1"/>
  <c r="R12" i="1"/>
  <c r="S12" i="1"/>
  <c r="T12" i="1"/>
  <c r="U12" i="1"/>
  <c r="V12" i="1"/>
  <c r="O13" i="1"/>
  <c r="R13" i="1"/>
  <c r="S13" i="1"/>
  <c r="T13" i="1"/>
  <c r="U13" i="1"/>
  <c r="V13" i="1"/>
  <c r="O14" i="1"/>
  <c r="R14" i="1"/>
  <c r="S14" i="1"/>
  <c r="T14" i="1"/>
  <c r="U14" i="1"/>
  <c r="V14" i="1"/>
  <c r="O15" i="1"/>
  <c r="R15" i="1"/>
  <c r="S15" i="1"/>
  <c r="T15" i="1"/>
  <c r="U15" i="1"/>
  <c r="V15" i="1"/>
  <c r="O16" i="1"/>
  <c r="R16" i="1"/>
  <c r="S16" i="1"/>
  <c r="T16" i="1"/>
  <c r="U16" i="1"/>
  <c r="V16" i="1"/>
  <c r="O17" i="1"/>
  <c r="R17" i="1"/>
  <c r="S17" i="1"/>
  <c r="T17" i="1"/>
  <c r="U17" i="1"/>
  <c r="V17" i="1"/>
  <c r="O18" i="1"/>
  <c r="R18" i="1"/>
  <c r="S18" i="1"/>
  <c r="T18" i="1"/>
  <c r="U18" i="1"/>
  <c r="V18" i="1"/>
  <c r="O19" i="1"/>
  <c r="R19" i="1"/>
  <c r="S19" i="1"/>
  <c r="T19" i="1"/>
  <c r="U19" i="1"/>
  <c r="V19" i="1"/>
  <c r="O20" i="1"/>
  <c r="R20" i="1"/>
  <c r="S20" i="1"/>
  <c r="T20" i="1"/>
  <c r="U20" i="1"/>
  <c r="V20" i="1"/>
  <c r="O21" i="1"/>
  <c r="R21" i="1"/>
  <c r="S21" i="1"/>
  <c r="T21" i="1"/>
  <c r="U21" i="1"/>
  <c r="V21" i="1"/>
  <c r="O22" i="1"/>
  <c r="R22" i="1"/>
  <c r="S22" i="1"/>
  <c r="T22" i="1"/>
  <c r="U22" i="1"/>
  <c r="V22" i="1"/>
  <c r="O23" i="1"/>
  <c r="R23" i="1"/>
  <c r="S23" i="1"/>
  <c r="T23" i="1"/>
  <c r="U23" i="1"/>
  <c r="V23" i="1"/>
  <c r="O24" i="1"/>
  <c r="R24" i="1"/>
  <c r="S24" i="1"/>
  <c r="T24" i="1"/>
  <c r="U24" i="1"/>
  <c r="V24" i="1"/>
  <c r="O25" i="1"/>
  <c r="R25" i="1"/>
  <c r="S25" i="1"/>
  <c r="T25" i="1"/>
  <c r="U25" i="1"/>
  <c r="V25" i="1"/>
  <c r="O26" i="1"/>
  <c r="R26" i="1"/>
  <c r="S26" i="1"/>
  <c r="T26" i="1"/>
  <c r="U26" i="1"/>
  <c r="V26" i="1"/>
  <c r="O27" i="1"/>
  <c r="O28" i="1"/>
  <c r="R28" i="1"/>
  <c r="S28" i="1"/>
  <c r="T28" i="1"/>
  <c r="U28" i="1"/>
  <c r="V28" i="1"/>
  <c r="O29" i="1"/>
  <c r="R29" i="1"/>
  <c r="S29" i="1"/>
  <c r="T29" i="1"/>
  <c r="U29" i="1"/>
  <c r="V29" i="1"/>
  <c r="O30" i="1"/>
  <c r="R30" i="1"/>
  <c r="S30" i="1"/>
  <c r="T30" i="1"/>
  <c r="U30" i="1"/>
  <c r="V30" i="1"/>
  <c r="O31" i="1"/>
  <c r="R31" i="1"/>
  <c r="S31" i="1"/>
  <c r="T31" i="1"/>
  <c r="U31" i="1"/>
  <c r="V31" i="1"/>
  <c r="O32" i="1"/>
  <c r="R32" i="1"/>
  <c r="S32" i="1"/>
  <c r="T32" i="1"/>
  <c r="U32" i="1"/>
  <c r="V32" i="1"/>
  <c r="O33" i="1"/>
  <c r="R33" i="1"/>
  <c r="S33" i="1"/>
  <c r="T33" i="1"/>
  <c r="U33" i="1"/>
  <c r="V33" i="1"/>
  <c r="O34" i="1"/>
  <c r="R34" i="1"/>
  <c r="S34" i="1"/>
  <c r="T34" i="1"/>
  <c r="U34" i="1"/>
  <c r="V34" i="1"/>
  <c r="O35" i="1"/>
  <c r="R35" i="1"/>
  <c r="S35" i="1"/>
  <c r="T35" i="1"/>
  <c r="U35" i="1"/>
  <c r="V35" i="1"/>
  <c r="O36" i="1"/>
  <c r="R36" i="1"/>
  <c r="S36" i="1"/>
  <c r="T36" i="1"/>
  <c r="U36" i="1"/>
  <c r="V36" i="1"/>
  <c r="O37" i="1"/>
  <c r="R37" i="1"/>
  <c r="S37" i="1"/>
  <c r="T37" i="1"/>
  <c r="U37" i="1"/>
  <c r="V37" i="1"/>
  <c r="O38" i="1"/>
  <c r="R38" i="1"/>
  <c r="S38" i="1"/>
  <c r="T38" i="1"/>
  <c r="U38" i="1"/>
  <c r="V38" i="1"/>
  <c r="O39" i="1"/>
  <c r="R39" i="1"/>
  <c r="S39" i="1"/>
  <c r="T39" i="1"/>
  <c r="U39" i="1"/>
  <c r="V39" i="1"/>
  <c r="O40" i="1"/>
  <c r="R40" i="1"/>
  <c r="S40" i="1"/>
  <c r="T40" i="1"/>
  <c r="U40" i="1"/>
  <c r="V40" i="1"/>
  <c r="O41" i="1"/>
  <c r="R41" i="1"/>
  <c r="S41" i="1"/>
  <c r="T41" i="1"/>
  <c r="U41" i="1"/>
  <c r="V41" i="1"/>
  <c r="O42" i="1"/>
  <c r="R42" i="1"/>
  <c r="S42" i="1"/>
  <c r="T42" i="1"/>
  <c r="U42" i="1"/>
  <c r="V42" i="1"/>
  <c r="O43" i="1"/>
  <c r="R43" i="1"/>
  <c r="S43" i="1"/>
  <c r="T43" i="1"/>
  <c r="U43" i="1"/>
  <c r="V43" i="1"/>
  <c r="O44" i="1"/>
  <c r="R44" i="1"/>
  <c r="S44" i="1"/>
  <c r="T44" i="1"/>
  <c r="U44" i="1"/>
  <c r="V44" i="1"/>
  <c r="O45" i="1"/>
  <c r="R45" i="1"/>
  <c r="S45" i="1"/>
  <c r="T45" i="1"/>
  <c r="U45" i="1"/>
  <c r="V45" i="1"/>
  <c r="O46" i="1"/>
  <c r="R46" i="1"/>
  <c r="S46" i="1"/>
  <c r="T46" i="1"/>
  <c r="U46" i="1"/>
  <c r="V46" i="1"/>
  <c r="O47" i="1"/>
  <c r="R47" i="1"/>
  <c r="S47" i="1"/>
  <c r="T47" i="1"/>
  <c r="U47" i="1"/>
  <c r="V47" i="1"/>
  <c r="O48" i="1"/>
  <c r="R48" i="1"/>
  <c r="S48" i="1"/>
  <c r="T48" i="1"/>
  <c r="U48" i="1"/>
  <c r="V48" i="1"/>
  <c r="O49" i="1"/>
  <c r="R49" i="1"/>
  <c r="S49" i="1"/>
  <c r="T49" i="1"/>
  <c r="U49" i="1"/>
  <c r="V49" i="1"/>
  <c r="O50" i="1"/>
  <c r="R50" i="1"/>
  <c r="S50" i="1"/>
  <c r="T50" i="1"/>
  <c r="U50" i="1"/>
  <c r="V50" i="1"/>
  <c r="O51" i="1"/>
  <c r="O52" i="1"/>
  <c r="R52" i="1"/>
  <c r="S52" i="1"/>
  <c r="T52" i="1"/>
  <c r="U52" i="1"/>
  <c r="V52" i="1"/>
  <c r="O53" i="1"/>
  <c r="R53" i="1"/>
  <c r="S53" i="1"/>
  <c r="T53" i="1"/>
  <c r="U53" i="1"/>
  <c r="V53" i="1"/>
  <c r="O54" i="1"/>
  <c r="R54" i="1"/>
  <c r="S54" i="1"/>
  <c r="T54" i="1"/>
  <c r="U54" i="1"/>
  <c r="V54" i="1"/>
  <c r="O55" i="1"/>
  <c r="R55" i="1"/>
  <c r="S55" i="1"/>
  <c r="T55" i="1"/>
  <c r="U55" i="1"/>
  <c r="V55" i="1"/>
  <c r="O56" i="1"/>
  <c r="R56" i="1"/>
  <c r="S56" i="1"/>
  <c r="T56" i="1"/>
  <c r="U56" i="1"/>
  <c r="V56" i="1"/>
  <c r="O57" i="1"/>
  <c r="R57" i="1"/>
  <c r="S57" i="1"/>
  <c r="T57" i="1"/>
  <c r="U57" i="1"/>
  <c r="V57" i="1"/>
  <c r="O58" i="1"/>
  <c r="R58" i="1"/>
  <c r="S58" i="1"/>
  <c r="T58" i="1"/>
  <c r="U58" i="1"/>
  <c r="V58" i="1"/>
  <c r="O59" i="1"/>
  <c r="R59" i="1"/>
  <c r="S59" i="1"/>
  <c r="T59" i="1"/>
  <c r="U59" i="1"/>
  <c r="V59" i="1"/>
  <c r="O60" i="1"/>
  <c r="R60" i="1"/>
  <c r="S60" i="1"/>
  <c r="T60" i="1"/>
  <c r="U60" i="1"/>
  <c r="V60" i="1"/>
  <c r="O61" i="1"/>
  <c r="R61" i="1"/>
  <c r="S61" i="1"/>
  <c r="T61" i="1"/>
  <c r="U61" i="1"/>
  <c r="V61" i="1"/>
  <c r="O62" i="1"/>
  <c r="R62" i="1"/>
  <c r="S62" i="1"/>
  <c r="T62" i="1"/>
  <c r="U62" i="1"/>
  <c r="V62" i="1"/>
  <c r="O63" i="1"/>
  <c r="R63" i="1"/>
  <c r="S63" i="1"/>
  <c r="T63" i="1"/>
  <c r="U63" i="1"/>
  <c r="V63" i="1"/>
  <c r="O64" i="1"/>
  <c r="R64" i="1"/>
  <c r="S64" i="1"/>
  <c r="T64" i="1"/>
  <c r="U64" i="1"/>
  <c r="V64" i="1"/>
  <c r="O65" i="1"/>
  <c r="R65" i="1"/>
  <c r="S65" i="1"/>
  <c r="T65" i="1"/>
  <c r="U65" i="1"/>
  <c r="V65" i="1"/>
  <c r="O66" i="1"/>
  <c r="R66" i="1"/>
  <c r="S66" i="1"/>
  <c r="T66" i="1"/>
  <c r="U66" i="1"/>
  <c r="V66" i="1"/>
  <c r="O67" i="1"/>
  <c r="R67" i="1"/>
  <c r="S67" i="1"/>
  <c r="T67" i="1"/>
  <c r="U67" i="1"/>
  <c r="V67" i="1"/>
  <c r="O68" i="1"/>
  <c r="R68" i="1"/>
  <c r="S68" i="1"/>
  <c r="T68" i="1"/>
  <c r="U68" i="1"/>
  <c r="V68" i="1"/>
  <c r="O69" i="1"/>
  <c r="R69" i="1"/>
  <c r="S69" i="1"/>
  <c r="T69" i="1"/>
  <c r="U69" i="1"/>
  <c r="V69" i="1"/>
  <c r="O70" i="1"/>
  <c r="R70" i="1"/>
  <c r="S70" i="1"/>
  <c r="T70" i="1"/>
  <c r="U70" i="1"/>
  <c r="V70" i="1"/>
  <c r="O71" i="1"/>
  <c r="R71" i="1"/>
  <c r="S71" i="1"/>
  <c r="T71" i="1"/>
  <c r="U71" i="1"/>
  <c r="V71" i="1"/>
  <c r="O72" i="1"/>
  <c r="R72" i="1"/>
  <c r="S72" i="1"/>
  <c r="T72" i="1"/>
  <c r="U72" i="1"/>
  <c r="V72" i="1"/>
  <c r="O73" i="1"/>
  <c r="R73" i="1"/>
  <c r="S73" i="1"/>
  <c r="T73" i="1"/>
  <c r="U73" i="1"/>
  <c r="V73" i="1"/>
  <c r="O74" i="1"/>
  <c r="R74" i="1"/>
  <c r="S74" i="1"/>
  <c r="T74" i="1"/>
  <c r="U74" i="1"/>
  <c r="V74" i="1"/>
  <c r="O75" i="1"/>
  <c r="O76" i="1"/>
  <c r="R76" i="1"/>
  <c r="S76" i="1"/>
  <c r="T76" i="1"/>
  <c r="U76" i="1"/>
  <c r="V76" i="1"/>
  <c r="O77" i="1"/>
  <c r="R77" i="1"/>
  <c r="S77" i="1"/>
  <c r="T77" i="1"/>
  <c r="U77" i="1"/>
  <c r="V77" i="1"/>
  <c r="O78" i="1"/>
  <c r="R78" i="1"/>
  <c r="S78" i="1"/>
  <c r="T78" i="1"/>
  <c r="U78" i="1"/>
  <c r="V78" i="1"/>
  <c r="O79" i="1"/>
  <c r="R79" i="1"/>
  <c r="S79" i="1"/>
  <c r="T79" i="1"/>
  <c r="U79" i="1"/>
  <c r="V79" i="1"/>
  <c r="O80" i="1"/>
  <c r="R80" i="1"/>
  <c r="S80" i="1"/>
  <c r="T80" i="1"/>
  <c r="U80" i="1"/>
  <c r="V80" i="1"/>
  <c r="O81" i="1"/>
  <c r="R81" i="1"/>
  <c r="S81" i="1"/>
  <c r="T81" i="1"/>
  <c r="U81" i="1"/>
  <c r="V81" i="1"/>
  <c r="O82" i="1"/>
  <c r="R82" i="1"/>
  <c r="S82" i="1"/>
  <c r="T82" i="1"/>
  <c r="U82" i="1"/>
  <c r="V82" i="1"/>
  <c r="O83" i="1"/>
  <c r="R83" i="1"/>
  <c r="S83" i="1"/>
  <c r="T83" i="1"/>
  <c r="U83" i="1"/>
  <c r="V83" i="1"/>
  <c r="O84" i="1"/>
  <c r="R84" i="1"/>
  <c r="S84" i="1"/>
  <c r="T84" i="1"/>
  <c r="U84" i="1"/>
  <c r="V84" i="1"/>
  <c r="O85" i="1"/>
  <c r="R85" i="1"/>
  <c r="S85" i="1"/>
  <c r="T85" i="1"/>
  <c r="U85" i="1"/>
  <c r="V85" i="1"/>
  <c r="O86" i="1"/>
  <c r="R86" i="1"/>
  <c r="S86" i="1"/>
  <c r="T86" i="1"/>
  <c r="U86" i="1"/>
  <c r="V86" i="1"/>
  <c r="O87" i="1"/>
  <c r="R87" i="1"/>
  <c r="S87" i="1"/>
  <c r="T87" i="1"/>
  <c r="U87" i="1"/>
  <c r="V87" i="1"/>
  <c r="O88" i="1"/>
  <c r="R88" i="1"/>
  <c r="S88" i="1"/>
  <c r="T88" i="1"/>
  <c r="U88" i="1"/>
  <c r="V88" i="1"/>
  <c r="O89" i="1"/>
  <c r="R89" i="1"/>
  <c r="S89" i="1"/>
  <c r="T89" i="1"/>
  <c r="U89" i="1"/>
  <c r="V89" i="1"/>
  <c r="O90" i="1"/>
  <c r="R90" i="1"/>
  <c r="S90" i="1"/>
  <c r="T90" i="1"/>
  <c r="U90" i="1"/>
  <c r="V90" i="1"/>
  <c r="O91" i="1"/>
  <c r="R91" i="1"/>
  <c r="S91" i="1"/>
  <c r="T91" i="1"/>
  <c r="U91" i="1"/>
  <c r="V91" i="1"/>
  <c r="O92" i="1"/>
  <c r="R92" i="1"/>
  <c r="S92" i="1"/>
  <c r="T92" i="1"/>
  <c r="U92" i="1"/>
  <c r="V92" i="1"/>
  <c r="O93" i="1"/>
  <c r="R93" i="1"/>
  <c r="S93" i="1"/>
  <c r="T93" i="1"/>
  <c r="U93" i="1"/>
  <c r="V93" i="1"/>
  <c r="O94" i="1"/>
  <c r="R94" i="1"/>
  <c r="S94" i="1"/>
  <c r="T94" i="1"/>
  <c r="U94" i="1"/>
  <c r="V94" i="1"/>
  <c r="O95" i="1"/>
  <c r="R95" i="1"/>
  <c r="S95" i="1"/>
  <c r="T95" i="1"/>
  <c r="U95" i="1"/>
  <c r="V95" i="1"/>
  <c r="O96" i="1"/>
  <c r="R96" i="1"/>
  <c r="S96" i="1"/>
  <c r="T96" i="1"/>
  <c r="U96" i="1"/>
  <c r="V96" i="1"/>
  <c r="O97" i="1"/>
  <c r="R97" i="1"/>
  <c r="S97" i="1"/>
  <c r="T97" i="1"/>
  <c r="U97" i="1"/>
  <c r="V97" i="1"/>
  <c r="O98" i="1"/>
  <c r="R98" i="1"/>
  <c r="S98" i="1"/>
  <c r="T98" i="1"/>
  <c r="U98" i="1"/>
  <c r="V98" i="1"/>
  <c r="O99" i="1"/>
  <c r="O100" i="1"/>
  <c r="R100" i="1"/>
  <c r="S100" i="1"/>
  <c r="T100" i="1"/>
  <c r="U100" i="1"/>
  <c r="V100" i="1"/>
  <c r="O101" i="1"/>
  <c r="R101" i="1"/>
  <c r="S101" i="1"/>
  <c r="T101" i="1"/>
  <c r="U101" i="1"/>
  <c r="V101" i="1"/>
  <c r="O102" i="1"/>
  <c r="R102" i="1"/>
  <c r="S102" i="1"/>
  <c r="T102" i="1"/>
  <c r="U102" i="1"/>
  <c r="V102" i="1"/>
  <c r="O103" i="1"/>
  <c r="R103" i="1"/>
  <c r="S103" i="1"/>
  <c r="T103" i="1"/>
  <c r="U103" i="1"/>
  <c r="V103" i="1"/>
  <c r="O104" i="1"/>
  <c r="R104" i="1"/>
  <c r="S104" i="1"/>
  <c r="T104" i="1"/>
  <c r="U104" i="1"/>
  <c r="V104" i="1"/>
  <c r="O105" i="1"/>
  <c r="R105" i="1"/>
  <c r="S105" i="1"/>
  <c r="T105" i="1"/>
  <c r="U105" i="1"/>
  <c r="V105" i="1"/>
  <c r="O106" i="1"/>
  <c r="R106" i="1"/>
  <c r="S106" i="1"/>
  <c r="T106" i="1"/>
  <c r="U106" i="1"/>
  <c r="V106" i="1"/>
  <c r="O107" i="1"/>
  <c r="R107" i="1"/>
  <c r="S107" i="1"/>
  <c r="T107" i="1"/>
  <c r="U107" i="1"/>
  <c r="V107" i="1"/>
  <c r="O108" i="1"/>
  <c r="R108" i="1"/>
  <c r="S108" i="1"/>
  <c r="T108" i="1"/>
  <c r="U108" i="1"/>
  <c r="V108" i="1"/>
  <c r="O109" i="1"/>
  <c r="R109" i="1"/>
  <c r="S109" i="1"/>
  <c r="T109" i="1"/>
  <c r="U109" i="1"/>
  <c r="V109" i="1"/>
  <c r="O110" i="1"/>
  <c r="R110" i="1"/>
  <c r="S110" i="1"/>
  <c r="T110" i="1"/>
  <c r="U110" i="1"/>
  <c r="V110" i="1"/>
  <c r="O111" i="1"/>
  <c r="R111" i="1"/>
  <c r="S111" i="1"/>
  <c r="T111" i="1"/>
  <c r="U111" i="1"/>
  <c r="V111" i="1"/>
  <c r="O112" i="1"/>
  <c r="R112" i="1"/>
  <c r="S112" i="1"/>
  <c r="T112" i="1"/>
  <c r="U112" i="1"/>
  <c r="V112" i="1"/>
  <c r="O113" i="1"/>
  <c r="R113" i="1"/>
  <c r="S113" i="1"/>
  <c r="T113" i="1"/>
  <c r="U113" i="1"/>
  <c r="V113" i="1"/>
  <c r="O114" i="1"/>
  <c r="R114" i="1"/>
  <c r="S114" i="1"/>
  <c r="T114" i="1"/>
  <c r="U114" i="1"/>
  <c r="V114" i="1"/>
  <c r="O115" i="1"/>
  <c r="R115" i="1"/>
  <c r="S115" i="1"/>
  <c r="T115" i="1"/>
  <c r="U115" i="1"/>
  <c r="V115" i="1"/>
  <c r="O116" i="1"/>
  <c r="R116" i="1"/>
  <c r="S116" i="1"/>
  <c r="T116" i="1"/>
  <c r="U116" i="1"/>
  <c r="V116" i="1"/>
  <c r="O117" i="1"/>
  <c r="R117" i="1"/>
  <c r="S117" i="1"/>
  <c r="T117" i="1"/>
  <c r="U117" i="1"/>
  <c r="V117" i="1"/>
  <c r="O118" i="1"/>
  <c r="R118" i="1"/>
  <c r="S118" i="1"/>
  <c r="T118" i="1"/>
  <c r="U118" i="1"/>
  <c r="V118" i="1"/>
  <c r="O119" i="1"/>
  <c r="R119" i="1"/>
  <c r="S119" i="1"/>
  <c r="T119" i="1"/>
  <c r="U119" i="1"/>
  <c r="V119" i="1"/>
  <c r="O120" i="1"/>
  <c r="R120" i="1"/>
  <c r="S120" i="1"/>
  <c r="T120" i="1"/>
  <c r="U120" i="1"/>
  <c r="V120" i="1"/>
  <c r="O121" i="1"/>
  <c r="R121" i="1"/>
  <c r="S121" i="1"/>
  <c r="T121" i="1"/>
  <c r="U121" i="1"/>
  <c r="V121" i="1"/>
  <c r="O122" i="1"/>
  <c r="R122" i="1"/>
  <c r="S122" i="1"/>
  <c r="T122" i="1"/>
  <c r="U122" i="1"/>
  <c r="V122" i="1"/>
  <c r="O123" i="1"/>
  <c r="O124" i="1"/>
  <c r="R124" i="1"/>
  <c r="S124" i="1"/>
  <c r="T124" i="1"/>
  <c r="U124" i="1"/>
  <c r="V124" i="1"/>
  <c r="O125" i="1"/>
  <c r="R125" i="1"/>
  <c r="S125" i="1"/>
  <c r="T125" i="1"/>
  <c r="U125" i="1"/>
  <c r="V125" i="1"/>
  <c r="O126" i="1"/>
  <c r="R126" i="1"/>
  <c r="S126" i="1"/>
  <c r="T126" i="1"/>
  <c r="U126" i="1"/>
  <c r="V126" i="1"/>
  <c r="O127" i="1"/>
  <c r="R127" i="1"/>
  <c r="S127" i="1"/>
  <c r="T127" i="1"/>
  <c r="U127" i="1"/>
  <c r="V127" i="1"/>
  <c r="O128" i="1"/>
  <c r="R128" i="1"/>
  <c r="S128" i="1"/>
  <c r="T128" i="1"/>
  <c r="U128" i="1"/>
  <c r="V128" i="1"/>
  <c r="O129" i="1"/>
  <c r="R129" i="1"/>
  <c r="S129" i="1"/>
  <c r="T129" i="1"/>
  <c r="U129" i="1"/>
  <c r="V129" i="1"/>
  <c r="O130" i="1"/>
  <c r="R130" i="1"/>
  <c r="S130" i="1"/>
  <c r="T130" i="1"/>
  <c r="U130" i="1"/>
  <c r="V130" i="1"/>
  <c r="O131" i="1"/>
  <c r="R131" i="1"/>
  <c r="S131" i="1"/>
  <c r="T131" i="1"/>
  <c r="U131" i="1"/>
  <c r="V131" i="1"/>
  <c r="O132" i="1"/>
  <c r="R132" i="1"/>
  <c r="S132" i="1"/>
  <c r="T132" i="1"/>
  <c r="U132" i="1"/>
  <c r="V132" i="1"/>
  <c r="O133" i="1"/>
  <c r="R133" i="1"/>
  <c r="S133" i="1"/>
  <c r="T133" i="1"/>
  <c r="U133" i="1"/>
  <c r="V133" i="1"/>
  <c r="O134" i="1"/>
  <c r="R134" i="1"/>
  <c r="S134" i="1"/>
  <c r="T134" i="1"/>
  <c r="U134" i="1"/>
  <c r="V134" i="1"/>
  <c r="O135" i="1"/>
  <c r="R135" i="1"/>
  <c r="S135" i="1"/>
  <c r="T135" i="1"/>
  <c r="U135" i="1"/>
  <c r="V135" i="1"/>
  <c r="O136" i="1"/>
  <c r="R136" i="1"/>
  <c r="S136" i="1"/>
  <c r="T136" i="1"/>
  <c r="U136" i="1"/>
  <c r="V136" i="1"/>
  <c r="O137" i="1"/>
  <c r="R137" i="1"/>
  <c r="S137" i="1"/>
  <c r="T137" i="1"/>
  <c r="U137" i="1"/>
  <c r="V137" i="1"/>
  <c r="O138" i="1"/>
  <c r="R138" i="1"/>
  <c r="S138" i="1"/>
  <c r="T138" i="1"/>
  <c r="U138" i="1"/>
  <c r="V138" i="1"/>
  <c r="O139" i="1"/>
  <c r="R139" i="1"/>
  <c r="S139" i="1"/>
  <c r="T139" i="1"/>
  <c r="U139" i="1"/>
  <c r="V139" i="1"/>
  <c r="O140" i="1"/>
  <c r="R140" i="1"/>
  <c r="S140" i="1"/>
  <c r="T140" i="1"/>
  <c r="U140" i="1"/>
  <c r="V140" i="1"/>
  <c r="O141" i="1"/>
  <c r="R141" i="1"/>
  <c r="S141" i="1"/>
  <c r="T141" i="1"/>
  <c r="U141" i="1"/>
  <c r="V141" i="1"/>
  <c r="O142" i="1"/>
  <c r="R142" i="1"/>
  <c r="S142" i="1"/>
  <c r="T142" i="1"/>
  <c r="U142" i="1"/>
  <c r="V142" i="1"/>
  <c r="O143" i="1"/>
  <c r="R143" i="1"/>
  <c r="S143" i="1"/>
  <c r="T143" i="1"/>
  <c r="U143" i="1"/>
  <c r="V143" i="1"/>
  <c r="O144" i="1"/>
  <c r="R144" i="1"/>
  <c r="S144" i="1"/>
  <c r="T144" i="1"/>
  <c r="U144" i="1"/>
  <c r="V144" i="1"/>
  <c r="O145" i="1"/>
  <c r="R145" i="1"/>
  <c r="S145" i="1"/>
  <c r="T145" i="1"/>
  <c r="U145" i="1"/>
  <c r="V145" i="1"/>
  <c r="O146" i="1"/>
  <c r="R146" i="1"/>
  <c r="S146" i="1"/>
  <c r="T146" i="1"/>
  <c r="U146" i="1"/>
  <c r="V146" i="1"/>
</calcChain>
</file>

<file path=xl/sharedStrings.xml><?xml version="1.0" encoding="utf-8"?>
<sst xmlns="http://schemas.openxmlformats.org/spreadsheetml/2006/main" count="94" uniqueCount="80">
  <si>
    <t xml:space="preserve">NY-ISO Load Forecast for </t>
  </si>
  <si>
    <t>Time Stamp</t>
  </si>
  <si>
    <t>NYISO</t>
  </si>
  <si>
    <t>Time</t>
  </si>
  <si>
    <t>Coal</t>
  </si>
  <si>
    <t>Gas</t>
  </si>
  <si>
    <t>Hydro</t>
  </si>
  <si>
    <t>Oil</t>
  </si>
  <si>
    <t>Nuclear</t>
  </si>
  <si>
    <t>F</t>
  </si>
  <si>
    <t>C</t>
  </si>
  <si>
    <t>I</t>
  </si>
  <si>
    <t>B</t>
  </si>
  <si>
    <t>G</t>
  </si>
  <si>
    <t>K</t>
  </si>
  <si>
    <t>E</t>
  </si>
  <si>
    <t>H</t>
  </si>
  <si>
    <t>J</t>
  </si>
  <si>
    <t>D</t>
  </si>
  <si>
    <t>A</t>
  </si>
  <si>
    <t>RED</t>
  </si>
  <si>
    <t>BLUE</t>
  </si>
  <si>
    <t>GREEN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</si>
  <si>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</si>
  <si>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</si>
  <si>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</si>
  <si>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</si>
  <si>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</si>
  <si>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</si>
  <si>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</si>
  <si>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</si>
  <si>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N.Y.C.</t>
  </si>
  <si>
    <t>NORTH</t>
  </si>
  <si>
    <t>WEST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</si>
  <si>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</si>
  <si>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</si>
  <si>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</si>
  <si>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</si>
  <si>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</si>
  <si>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</si>
  <si>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</si>
  <si>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</si>
  <si>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North</t>
  </si>
  <si>
    <t>West</t>
  </si>
  <si>
    <t>Red</t>
  </si>
  <si>
    <t>Green</t>
  </si>
  <si>
    <t>Blue</t>
  </si>
  <si>
    <t>Date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</si>
  <si>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</si>
  <si>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</si>
  <si>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</si>
  <si>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</si>
  <si>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</si>
  <si>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</si>
  <si>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</si>
  <si>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</si>
  <si>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</si>
  <si>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</si>
  <si>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</si>
  <si>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</si>
  <si>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</si>
  <si>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</si>
  <si>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</si>
  <si>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</si>
  <si>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</si>
  <si>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</si>
  <si>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</si>
  <si>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</si>
  <si>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</si>
  <si>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</si>
  <si>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</si>
  <si>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Hr_24</t>
  </si>
  <si>
    <t>DATE</t>
  </si>
  <si>
    <t>Kevin</t>
  </si>
  <si>
    <t>NY</t>
  </si>
  <si>
    <t>Hour</t>
  </si>
  <si>
    <t>Load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</si>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</sst>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22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0" xfId="0" applyNumberFormat="1" applyBorder="1"/>
    <xf numFmtId="0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87562291328497E-2"/>
          <c:y val="5.2959612325172413E-2"/>
          <c:w val="0.88642223127528208"/>
          <c:h val="0.8068552701305679"/>
        </c:manualLayout>
      </c:layout>
      <c:areaChart>
        <c:grouping val="stacked"/>
        <c:varyColors val="0"/>
        <c:ser>
          <c:idx val="1"/>
          <c:order val="1"/>
          <c:tx>
            <c:strRef>
              <c:f>Main!$R$2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Main!$R$3:$R$146</c:f>
              <c:numCache>
                <c:formatCode>General</c:formatCode>
                <c:ptCount val="144"/>
                <c:pt idx="0">
                  <c:v>3918.29</c:v>
                </c:pt>
                <c:pt idx="1">
                  <c:v>3918.29</c:v>
                </c:pt>
                <c:pt idx="2">
                  <c:v>3918.29</c:v>
                </c:pt>
                <c:pt idx="3">
                  <c:v>3918.29</c:v>
                </c:pt>
                <c:pt idx="4">
                  <c:v>3918.29</c:v>
                </c:pt>
                <c:pt idx="5">
                  <c:v>3918.29</c:v>
                </c:pt>
                <c:pt idx="6">
                  <c:v>3918.29</c:v>
                </c:pt>
                <c:pt idx="7">
                  <c:v>3918.29</c:v>
                </c:pt>
                <c:pt idx="8">
                  <c:v>3918.29</c:v>
                </c:pt>
                <c:pt idx="9">
                  <c:v>3918.29</c:v>
                </c:pt>
                <c:pt idx="10">
                  <c:v>3918.29</c:v>
                </c:pt>
                <c:pt idx="11">
                  <c:v>3918.29</c:v>
                </c:pt>
                <c:pt idx="12">
                  <c:v>3918.29</c:v>
                </c:pt>
                <c:pt idx="13">
                  <c:v>3918.29</c:v>
                </c:pt>
                <c:pt idx="14">
                  <c:v>3918.29</c:v>
                </c:pt>
                <c:pt idx="15">
                  <c:v>3918.29</c:v>
                </c:pt>
                <c:pt idx="16">
                  <c:v>3918.29</c:v>
                </c:pt>
                <c:pt idx="17">
                  <c:v>3918.29</c:v>
                </c:pt>
                <c:pt idx="18">
                  <c:v>3918.29</c:v>
                </c:pt>
                <c:pt idx="19">
                  <c:v>3918.29</c:v>
                </c:pt>
                <c:pt idx="20">
                  <c:v>3918.29</c:v>
                </c:pt>
                <c:pt idx="21">
                  <c:v>3918.29</c:v>
                </c:pt>
                <c:pt idx="22">
                  <c:v>3918.29</c:v>
                </c:pt>
                <c:pt idx="23">
                  <c:v>3918.29</c:v>
                </c:pt>
                <c:pt idx="24">
                  <c:v>3918.29</c:v>
                </c:pt>
                <c:pt idx="25">
                  <c:v>3918.29</c:v>
                </c:pt>
                <c:pt idx="26">
                  <c:v>3918.29</c:v>
                </c:pt>
                <c:pt idx="27">
                  <c:v>3918.29</c:v>
                </c:pt>
                <c:pt idx="28">
                  <c:v>3918.29</c:v>
                </c:pt>
                <c:pt idx="29">
                  <c:v>3918.29</c:v>
                </c:pt>
                <c:pt idx="30">
                  <c:v>3918.29</c:v>
                </c:pt>
                <c:pt idx="31">
                  <c:v>3918.29</c:v>
                </c:pt>
                <c:pt idx="32">
                  <c:v>3918.29</c:v>
                </c:pt>
                <c:pt idx="33">
                  <c:v>3918.29</c:v>
                </c:pt>
                <c:pt idx="34">
                  <c:v>3918.29</c:v>
                </c:pt>
                <c:pt idx="35">
                  <c:v>3918.29</c:v>
                </c:pt>
                <c:pt idx="36">
                  <c:v>3918.29</c:v>
                </c:pt>
                <c:pt idx="37">
                  <c:v>3918.29</c:v>
                </c:pt>
                <c:pt idx="38">
                  <c:v>3918.29</c:v>
                </c:pt>
                <c:pt idx="39">
                  <c:v>3918.29</c:v>
                </c:pt>
                <c:pt idx="40">
                  <c:v>3918.29</c:v>
                </c:pt>
                <c:pt idx="41">
                  <c:v>3918.29</c:v>
                </c:pt>
                <c:pt idx="42">
                  <c:v>3918.29</c:v>
                </c:pt>
                <c:pt idx="43">
                  <c:v>3918.29</c:v>
                </c:pt>
                <c:pt idx="44">
                  <c:v>3918.29</c:v>
                </c:pt>
                <c:pt idx="45">
                  <c:v>3918.29</c:v>
                </c:pt>
                <c:pt idx="46">
                  <c:v>3918.29</c:v>
                </c:pt>
                <c:pt idx="47">
                  <c:v>3918.29</c:v>
                </c:pt>
                <c:pt idx="48">
                  <c:v>3918.29</c:v>
                </c:pt>
                <c:pt idx="49">
                  <c:v>3918.29</c:v>
                </c:pt>
                <c:pt idx="50">
                  <c:v>3918.29</c:v>
                </c:pt>
                <c:pt idx="51">
                  <c:v>3918.29</c:v>
                </c:pt>
                <c:pt idx="52">
                  <c:v>3918.29</c:v>
                </c:pt>
                <c:pt idx="53">
                  <c:v>3918.29</c:v>
                </c:pt>
                <c:pt idx="54">
                  <c:v>3918.29</c:v>
                </c:pt>
                <c:pt idx="55">
                  <c:v>3918.29</c:v>
                </c:pt>
                <c:pt idx="56">
                  <c:v>3918.29</c:v>
                </c:pt>
                <c:pt idx="57">
                  <c:v>3918.29</c:v>
                </c:pt>
                <c:pt idx="58">
                  <c:v>3918.29</c:v>
                </c:pt>
                <c:pt idx="59">
                  <c:v>3918.29</c:v>
                </c:pt>
                <c:pt idx="60">
                  <c:v>3918.29</c:v>
                </c:pt>
                <c:pt idx="61">
                  <c:v>3918.29</c:v>
                </c:pt>
                <c:pt idx="62">
                  <c:v>3918.29</c:v>
                </c:pt>
                <c:pt idx="63">
                  <c:v>3918.29</c:v>
                </c:pt>
                <c:pt idx="64">
                  <c:v>3918.29</c:v>
                </c:pt>
                <c:pt idx="65">
                  <c:v>3918.29</c:v>
                </c:pt>
                <c:pt idx="66">
                  <c:v>3918.29</c:v>
                </c:pt>
                <c:pt idx="67">
                  <c:v>3918.29</c:v>
                </c:pt>
                <c:pt idx="68">
                  <c:v>3918.29</c:v>
                </c:pt>
                <c:pt idx="69">
                  <c:v>3918.29</c:v>
                </c:pt>
                <c:pt idx="70">
                  <c:v>3918.29</c:v>
                </c:pt>
                <c:pt idx="71">
                  <c:v>3918.29</c:v>
                </c:pt>
                <c:pt idx="72">
                  <c:v>3918.29</c:v>
                </c:pt>
                <c:pt idx="73">
                  <c:v>3918.29</c:v>
                </c:pt>
                <c:pt idx="74">
                  <c:v>3918.29</c:v>
                </c:pt>
                <c:pt idx="75">
                  <c:v>3918.29</c:v>
                </c:pt>
                <c:pt idx="76">
                  <c:v>3918.29</c:v>
                </c:pt>
                <c:pt idx="77">
                  <c:v>3918.29</c:v>
                </c:pt>
                <c:pt idx="78">
                  <c:v>3918.29</c:v>
                </c:pt>
                <c:pt idx="79">
                  <c:v>3918.29</c:v>
                </c:pt>
                <c:pt idx="80">
                  <c:v>3918.29</c:v>
                </c:pt>
                <c:pt idx="81">
                  <c:v>3918.29</c:v>
                </c:pt>
                <c:pt idx="82">
                  <c:v>3918.29</c:v>
                </c:pt>
                <c:pt idx="83">
                  <c:v>3918.29</c:v>
                </c:pt>
                <c:pt idx="84">
                  <c:v>3918.29</c:v>
                </c:pt>
                <c:pt idx="85">
                  <c:v>3918.29</c:v>
                </c:pt>
                <c:pt idx="86">
                  <c:v>3918.29</c:v>
                </c:pt>
                <c:pt idx="87">
                  <c:v>3918.29</c:v>
                </c:pt>
                <c:pt idx="88">
                  <c:v>3918.29</c:v>
                </c:pt>
                <c:pt idx="89">
                  <c:v>3918.29</c:v>
                </c:pt>
                <c:pt idx="90">
                  <c:v>3918.29</c:v>
                </c:pt>
                <c:pt idx="91">
                  <c:v>3918.29</c:v>
                </c:pt>
                <c:pt idx="92">
                  <c:v>3918.29</c:v>
                </c:pt>
                <c:pt idx="93">
                  <c:v>3918.29</c:v>
                </c:pt>
                <c:pt idx="94">
                  <c:v>3918.29</c:v>
                </c:pt>
                <c:pt idx="95">
                  <c:v>3918.29</c:v>
                </c:pt>
                <c:pt idx="96">
                  <c:v>3918.29</c:v>
                </c:pt>
                <c:pt idx="97">
                  <c:v>3918.29</c:v>
                </c:pt>
                <c:pt idx="98">
                  <c:v>3918.29</c:v>
                </c:pt>
                <c:pt idx="99">
                  <c:v>3918.29</c:v>
                </c:pt>
                <c:pt idx="100">
                  <c:v>3918.29</c:v>
                </c:pt>
                <c:pt idx="101">
                  <c:v>3918.29</c:v>
                </c:pt>
                <c:pt idx="102">
                  <c:v>3918.29</c:v>
                </c:pt>
                <c:pt idx="103">
                  <c:v>3918.29</c:v>
                </c:pt>
                <c:pt idx="104">
                  <c:v>3918.29</c:v>
                </c:pt>
                <c:pt idx="105">
                  <c:v>3918.29</c:v>
                </c:pt>
                <c:pt idx="106">
                  <c:v>3918.29</c:v>
                </c:pt>
                <c:pt idx="107">
                  <c:v>3918.29</c:v>
                </c:pt>
                <c:pt idx="108">
                  <c:v>3918.29</c:v>
                </c:pt>
                <c:pt idx="109">
                  <c:v>3918.29</c:v>
                </c:pt>
                <c:pt idx="110">
                  <c:v>3918.29</c:v>
                </c:pt>
                <c:pt idx="111">
                  <c:v>3918.29</c:v>
                </c:pt>
                <c:pt idx="112">
                  <c:v>3918.29</c:v>
                </c:pt>
                <c:pt idx="113">
                  <c:v>3918.29</c:v>
                </c:pt>
                <c:pt idx="114">
                  <c:v>3918.29</c:v>
                </c:pt>
                <c:pt idx="115">
                  <c:v>3918.29</c:v>
                </c:pt>
                <c:pt idx="116">
                  <c:v>3918.29</c:v>
                </c:pt>
                <c:pt idx="117">
                  <c:v>3918.29</c:v>
                </c:pt>
                <c:pt idx="118">
                  <c:v>3918.29</c:v>
                </c:pt>
                <c:pt idx="119">
                  <c:v>3918.29</c:v>
                </c:pt>
                <c:pt idx="120">
                  <c:v>3918.29</c:v>
                </c:pt>
                <c:pt idx="121">
                  <c:v>3918.29</c:v>
                </c:pt>
                <c:pt idx="122">
                  <c:v>3918.29</c:v>
                </c:pt>
                <c:pt idx="123">
                  <c:v>3918.29</c:v>
                </c:pt>
                <c:pt idx="124">
                  <c:v>3918.29</c:v>
                </c:pt>
                <c:pt idx="125">
                  <c:v>3918.29</c:v>
                </c:pt>
                <c:pt idx="126">
                  <c:v>3918.29</c:v>
                </c:pt>
                <c:pt idx="127">
                  <c:v>3918.29</c:v>
                </c:pt>
                <c:pt idx="128">
                  <c:v>3918.29</c:v>
                </c:pt>
                <c:pt idx="129">
                  <c:v>3918.29</c:v>
                </c:pt>
                <c:pt idx="130">
                  <c:v>3918.29</c:v>
                </c:pt>
                <c:pt idx="131">
                  <c:v>3918.29</c:v>
                </c:pt>
                <c:pt idx="132">
                  <c:v>3918.29</c:v>
                </c:pt>
                <c:pt idx="133">
                  <c:v>3918.29</c:v>
                </c:pt>
                <c:pt idx="134">
                  <c:v>3918.29</c:v>
                </c:pt>
                <c:pt idx="135">
                  <c:v>3918.29</c:v>
                </c:pt>
                <c:pt idx="136">
                  <c:v>3918.29</c:v>
                </c:pt>
                <c:pt idx="137">
                  <c:v>3918.29</c:v>
                </c:pt>
                <c:pt idx="138">
                  <c:v>3918.29</c:v>
                </c:pt>
                <c:pt idx="139">
                  <c:v>3918.29</c:v>
                </c:pt>
                <c:pt idx="140">
                  <c:v>3918.29</c:v>
                </c:pt>
                <c:pt idx="141">
                  <c:v>3918.29</c:v>
                </c:pt>
                <c:pt idx="142">
                  <c:v>3918.29</c:v>
                </c:pt>
                <c:pt idx="143">
                  <c:v>3918.29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0-4C75-A339-A43C822E2BD0}"/>
            </c:ext>
          </c:extLst>
        </c:ser>
        <c:ser>
          <c:idx val="2"/>
          <c:order val="2"/>
          <c:tx>
            <c:strRef>
              <c:f>Main!$S$2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Main!$S$3:$S$146</c:f>
              <c:numCache>
                <c:formatCode>General</c:formatCode>
                <c:ptCount val="144"/>
                <c:pt idx="0">
                  <c:v>5334.02</c:v>
                </c:pt>
                <c:pt idx="1">
                  <c:v>5334.02</c:v>
                </c:pt>
                <c:pt idx="2">
                  <c:v>5334.02</c:v>
                </c:pt>
                <c:pt idx="3">
                  <c:v>5334.02</c:v>
                </c:pt>
                <c:pt idx="4">
                  <c:v>5334.02</c:v>
                </c:pt>
                <c:pt idx="5">
                  <c:v>5334.02</c:v>
                </c:pt>
                <c:pt idx="6">
                  <c:v>5334.02</c:v>
                </c:pt>
                <c:pt idx="7">
                  <c:v>5334.02</c:v>
                </c:pt>
                <c:pt idx="8">
                  <c:v>5334.02</c:v>
                </c:pt>
                <c:pt idx="9">
                  <c:v>5334.02</c:v>
                </c:pt>
                <c:pt idx="10">
                  <c:v>5334.02</c:v>
                </c:pt>
                <c:pt idx="11">
                  <c:v>5334.02</c:v>
                </c:pt>
                <c:pt idx="12">
                  <c:v>5334.02</c:v>
                </c:pt>
                <c:pt idx="13">
                  <c:v>5334.02</c:v>
                </c:pt>
                <c:pt idx="14">
                  <c:v>5334.02</c:v>
                </c:pt>
                <c:pt idx="15">
                  <c:v>5334.02</c:v>
                </c:pt>
                <c:pt idx="16">
                  <c:v>5334.02</c:v>
                </c:pt>
                <c:pt idx="17">
                  <c:v>5334.02</c:v>
                </c:pt>
                <c:pt idx="18">
                  <c:v>5334.02</c:v>
                </c:pt>
                <c:pt idx="19">
                  <c:v>5334.02</c:v>
                </c:pt>
                <c:pt idx="20">
                  <c:v>5334.02</c:v>
                </c:pt>
                <c:pt idx="21">
                  <c:v>5334.02</c:v>
                </c:pt>
                <c:pt idx="22">
                  <c:v>5334.02</c:v>
                </c:pt>
                <c:pt idx="23">
                  <c:v>5334.02</c:v>
                </c:pt>
                <c:pt idx="24">
                  <c:v>5334.02</c:v>
                </c:pt>
                <c:pt idx="25">
                  <c:v>5334.02</c:v>
                </c:pt>
                <c:pt idx="26">
                  <c:v>5334.02</c:v>
                </c:pt>
                <c:pt idx="27">
                  <c:v>5334.02</c:v>
                </c:pt>
                <c:pt idx="28">
                  <c:v>5334.02</c:v>
                </c:pt>
                <c:pt idx="29">
                  <c:v>5334.02</c:v>
                </c:pt>
                <c:pt idx="30">
                  <c:v>5334.02</c:v>
                </c:pt>
                <c:pt idx="31">
                  <c:v>5334.02</c:v>
                </c:pt>
                <c:pt idx="32">
                  <c:v>5334.02</c:v>
                </c:pt>
                <c:pt idx="33">
                  <c:v>5334.02</c:v>
                </c:pt>
                <c:pt idx="34">
                  <c:v>5334.02</c:v>
                </c:pt>
                <c:pt idx="35">
                  <c:v>5334.02</c:v>
                </c:pt>
                <c:pt idx="36">
                  <c:v>5334.02</c:v>
                </c:pt>
                <c:pt idx="37">
                  <c:v>5334.02</c:v>
                </c:pt>
                <c:pt idx="38">
                  <c:v>5334.02</c:v>
                </c:pt>
                <c:pt idx="39">
                  <c:v>5334.02</c:v>
                </c:pt>
                <c:pt idx="40">
                  <c:v>5334.02</c:v>
                </c:pt>
                <c:pt idx="41">
                  <c:v>5334.02</c:v>
                </c:pt>
                <c:pt idx="42">
                  <c:v>5334.02</c:v>
                </c:pt>
                <c:pt idx="43">
                  <c:v>5334.02</c:v>
                </c:pt>
                <c:pt idx="44">
                  <c:v>5334.02</c:v>
                </c:pt>
                <c:pt idx="45">
                  <c:v>5334.02</c:v>
                </c:pt>
                <c:pt idx="46">
                  <c:v>5334.02</c:v>
                </c:pt>
                <c:pt idx="47">
                  <c:v>5334.02</c:v>
                </c:pt>
                <c:pt idx="48">
                  <c:v>5334.02</c:v>
                </c:pt>
                <c:pt idx="49">
                  <c:v>5334.02</c:v>
                </c:pt>
                <c:pt idx="50">
                  <c:v>5334.02</c:v>
                </c:pt>
                <c:pt idx="51">
                  <c:v>5334.02</c:v>
                </c:pt>
                <c:pt idx="52">
                  <c:v>5334.02</c:v>
                </c:pt>
                <c:pt idx="53">
                  <c:v>5334.02</c:v>
                </c:pt>
                <c:pt idx="54">
                  <c:v>5334.02</c:v>
                </c:pt>
                <c:pt idx="55">
                  <c:v>5334.02</c:v>
                </c:pt>
                <c:pt idx="56">
                  <c:v>5334.02</c:v>
                </c:pt>
                <c:pt idx="57">
                  <c:v>5334.02</c:v>
                </c:pt>
                <c:pt idx="58">
                  <c:v>5334.02</c:v>
                </c:pt>
                <c:pt idx="59">
                  <c:v>5334.02</c:v>
                </c:pt>
                <c:pt idx="60">
                  <c:v>5334.02</c:v>
                </c:pt>
                <c:pt idx="61">
                  <c:v>5334.02</c:v>
                </c:pt>
                <c:pt idx="62">
                  <c:v>5334.02</c:v>
                </c:pt>
                <c:pt idx="63">
                  <c:v>5334.02</c:v>
                </c:pt>
                <c:pt idx="64">
                  <c:v>5334.02</c:v>
                </c:pt>
                <c:pt idx="65">
                  <c:v>5334.02</c:v>
                </c:pt>
                <c:pt idx="66">
                  <c:v>5334.02</c:v>
                </c:pt>
                <c:pt idx="67">
                  <c:v>5334.02</c:v>
                </c:pt>
                <c:pt idx="68">
                  <c:v>5334.02</c:v>
                </c:pt>
                <c:pt idx="69">
                  <c:v>5334.02</c:v>
                </c:pt>
                <c:pt idx="70">
                  <c:v>5334.02</c:v>
                </c:pt>
                <c:pt idx="71">
                  <c:v>5334.02</c:v>
                </c:pt>
                <c:pt idx="72">
                  <c:v>5334.02</c:v>
                </c:pt>
                <c:pt idx="73">
                  <c:v>5334.02</c:v>
                </c:pt>
                <c:pt idx="74">
                  <c:v>5334.02</c:v>
                </c:pt>
                <c:pt idx="75">
                  <c:v>5334.02</c:v>
                </c:pt>
                <c:pt idx="76">
                  <c:v>5334.02</c:v>
                </c:pt>
                <c:pt idx="77">
                  <c:v>5334.02</c:v>
                </c:pt>
                <c:pt idx="78">
                  <c:v>5334.02</c:v>
                </c:pt>
                <c:pt idx="79">
                  <c:v>5334.02</c:v>
                </c:pt>
                <c:pt idx="80">
                  <c:v>5334.02</c:v>
                </c:pt>
                <c:pt idx="81">
                  <c:v>5334.02</c:v>
                </c:pt>
                <c:pt idx="82">
                  <c:v>5334.02</c:v>
                </c:pt>
                <c:pt idx="83">
                  <c:v>5334.02</c:v>
                </c:pt>
                <c:pt idx="84">
                  <c:v>5334.02</c:v>
                </c:pt>
                <c:pt idx="85">
                  <c:v>5334.02</c:v>
                </c:pt>
                <c:pt idx="86">
                  <c:v>5334.02</c:v>
                </c:pt>
                <c:pt idx="87">
                  <c:v>5334.02</c:v>
                </c:pt>
                <c:pt idx="88">
                  <c:v>5334.02</c:v>
                </c:pt>
                <c:pt idx="89">
                  <c:v>5334.02</c:v>
                </c:pt>
                <c:pt idx="90">
                  <c:v>5334.02</c:v>
                </c:pt>
                <c:pt idx="91">
                  <c:v>5334.02</c:v>
                </c:pt>
                <c:pt idx="92">
                  <c:v>5334.02</c:v>
                </c:pt>
                <c:pt idx="93">
                  <c:v>5334.02</c:v>
                </c:pt>
                <c:pt idx="94">
                  <c:v>5334.02</c:v>
                </c:pt>
                <c:pt idx="95">
                  <c:v>5334.02</c:v>
                </c:pt>
                <c:pt idx="96">
                  <c:v>5334.02</c:v>
                </c:pt>
                <c:pt idx="97">
                  <c:v>5334.02</c:v>
                </c:pt>
                <c:pt idx="98">
                  <c:v>5334.02</c:v>
                </c:pt>
                <c:pt idx="99">
                  <c:v>5334.02</c:v>
                </c:pt>
                <c:pt idx="100">
                  <c:v>5334.02</c:v>
                </c:pt>
                <c:pt idx="101">
                  <c:v>5334.02</c:v>
                </c:pt>
                <c:pt idx="102">
                  <c:v>5334.02</c:v>
                </c:pt>
                <c:pt idx="103">
                  <c:v>5334.02</c:v>
                </c:pt>
                <c:pt idx="104">
                  <c:v>5334.02</c:v>
                </c:pt>
                <c:pt idx="105">
                  <c:v>5334.02</c:v>
                </c:pt>
                <c:pt idx="106">
                  <c:v>5334.02</c:v>
                </c:pt>
                <c:pt idx="107">
                  <c:v>5334.02</c:v>
                </c:pt>
                <c:pt idx="108">
                  <c:v>5334.02</c:v>
                </c:pt>
                <c:pt idx="109">
                  <c:v>5334.02</c:v>
                </c:pt>
                <c:pt idx="110">
                  <c:v>5334.02</c:v>
                </c:pt>
                <c:pt idx="111">
                  <c:v>5334.02</c:v>
                </c:pt>
                <c:pt idx="112">
                  <c:v>5334.02</c:v>
                </c:pt>
                <c:pt idx="113">
                  <c:v>5334.02</c:v>
                </c:pt>
                <c:pt idx="114">
                  <c:v>5334.02</c:v>
                </c:pt>
                <c:pt idx="115">
                  <c:v>5334.02</c:v>
                </c:pt>
                <c:pt idx="116">
                  <c:v>5334.02</c:v>
                </c:pt>
                <c:pt idx="117">
                  <c:v>5334.02</c:v>
                </c:pt>
                <c:pt idx="118">
                  <c:v>5334.02</c:v>
                </c:pt>
                <c:pt idx="119">
                  <c:v>5334.02</c:v>
                </c:pt>
                <c:pt idx="120">
                  <c:v>5334.02</c:v>
                </c:pt>
                <c:pt idx="121">
                  <c:v>5334.02</c:v>
                </c:pt>
                <c:pt idx="122">
                  <c:v>5334.02</c:v>
                </c:pt>
                <c:pt idx="123">
                  <c:v>5334.02</c:v>
                </c:pt>
                <c:pt idx="124">
                  <c:v>5334.02</c:v>
                </c:pt>
                <c:pt idx="125">
                  <c:v>5334.02</c:v>
                </c:pt>
                <c:pt idx="126">
                  <c:v>5334.02</c:v>
                </c:pt>
                <c:pt idx="127">
                  <c:v>5334.02</c:v>
                </c:pt>
                <c:pt idx="128">
                  <c:v>5334.02</c:v>
                </c:pt>
                <c:pt idx="129">
                  <c:v>5334.02</c:v>
                </c:pt>
                <c:pt idx="130">
                  <c:v>5334.02</c:v>
                </c:pt>
                <c:pt idx="131">
                  <c:v>5334.02</c:v>
                </c:pt>
                <c:pt idx="132">
                  <c:v>5334.02</c:v>
                </c:pt>
                <c:pt idx="133">
                  <c:v>5334.02</c:v>
                </c:pt>
                <c:pt idx="134">
                  <c:v>5334.02</c:v>
                </c:pt>
                <c:pt idx="135">
                  <c:v>5334.02</c:v>
                </c:pt>
                <c:pt idx="136">
                  <c:v>5334.02</c:v>
                </c:pt>
                <c:pt idx="137">
                  <c:v>5334.02</c:v>
                </c:pt>
                <c:pt idx="138">
                  <c:v>5334.02</c:v>
                </c:pt>
                <c:pt idx="139">
                  <c:v>5334.02</c:v>
                </c:pt>
                <c:pt idx="140">
                  <c:v>5334.02</c:v>
                </c:pt>
                <c:pt idx="141">
                  <c:v>5334.02</c:v>
                </c:pt>
                <c:pt idx="142">
                  <c:v>5334.02</c:v>
                </c:pt>
                <c:pt idx="143">
                  <c:v>5334.02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0-4C75-A339-A43C822E2BD0}"/>
            </c:ext>
          </c:extLst>
        </c:ser>
        <c:ser>
          <c:idx val="3"/>
          <c:order val="3"/>
          <c:tx>
            <c:strRef>
              <c:f>Main!$T$2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Main!$T$3:$T$146</c:f>
              <c:numCache>
                <c:formatCode>General</c:formatCode>
                <c:ptCount val="144"/>
                <c:pt idx="0">
                  <c:v>3583.09</c:v>
                </c:pt>
                <c:pt idx="1">
                  <c:v>3583.09</c:v>
                </c:pt>
                <c:pt idx="2">
                  <c:v>3583.09</c:v>
                </c:pt>
                <c:pt idx="3">
                  <c:v>3583.09</c:v>
                </c:pt>
                <c:pt idx="4">
                  <c:v>3583.09</c:v>
                </c:pt>
                <c:pt idx="5">
                  <c:v>3583.09</c:v>
                </c:pt>
                <c:pt idx="6">
                  <c:v>3583.09</c:v>
                </c:pt>
                <c:pt idx="7">
                  <c:v>3583.09</c:v>
                </c:pt>
                <c:pt idx="8">
                  <c:v>3583.09</c:v>
                </c:pt>
                <c:pt idx="9">
                  <c:v>3583.09</c:v>
                </c:pt>
                <c:pt idx="10">
                  <c:v>3583.09</c:v>
                </c:pt>
                <c:pt idx="11">
                  <c:v>3583.09</c:v>
                </c:pt>
                <c:pt idx="12">
                  <c:v>3583.09</c:v>
                </c:pt>
                <c:pt idx="13">
                  <c:v>3583.09</c:v>
                </c:pt>
                <c:pt idx="14">
                  <c:v>3583.09</c:v>
                </c:pt>
                <c:pt idx="15">
                  <c:v>3583.09</c:v>
                </c:pt>
                <c:pt idx="16">
                  <c:v>3583.09</c:v>
                </c:pt>
                <c:pt idx="17">
                  <c:v>3583.09</c:v>
                </c:pt>
                <c:pt idx="18">
                  <c:v>3583.09</c:v>
                </c:pt>
                <c:pt idx="19">
                  <c:v>3583.09</c:v>
                </c:pt>
                <c:pt idx="20">
                  <c:v>3583.09</c:v>
                </c:pt>
                <c:pt idx="21">
                  <c:v>3583.09</c:v>
                </c:pt>
                <c:pt idx="22">
                  <c:v>3583.09</c:v>
                </c:pt>
                <c:pt idx="23">
                  <c:v>3583.09</c:v>
                </c:pt>
                <c:pt idx="24">
                  <c:v>3583.09</c:v>
                </c:pt>
                <c:pt idx="25">
                  <c:v>3583.09</c:v>
                </c:pt>
                <c:pt idx="26">
                  <c:v>3583.09</c:v>
                </c:pt>
                <c:pt idx="27">
                  <c:v>3583.09</c:v>
                </c:pt>
                <c:pt idx="28">
                  <c:v>3583.09</c:v>
                </c:pt>
                <c:pt idx="29">
                  <c:v>3583.09</c:v>
                </c:pt>
                <c:pt idx="30">
                  <c:v>3583.09</c:v>
                </c:pt>
                <c:pt idx="31">
                  <c:v>3583.09</c:v>
                </c:pt>
                <c:pt idx="32">
                  <c:v>3583.09</c:v>
                </c:pt>
                <c:pt idx="33">
                  <c:v>3583.09</c:v>
                </c:pt>
                <c:pt idx="34">
                  <c:v>3583.09</c:v>
                </c:pt>
                <c:pt idx="35">
                  <c:v>3583.09</c:v>
                </c:pt>
                <c:pt idx="36">
                  <c:v>3583.09</c:v>
                </c:pt>
                <c:pt idx="37">
                  <c:v>3583.09</c:v>
                </c:pt>
                <c:pt idx="38">
                  <c:v>3583.09</c:v>
                </c:pt>
                <c:pt idx="39">
                  <c:v>3583.09</c:v>
                </c:pt>
                <c:pt idx="40">
                  <c:v>3583.09</c:v>
                </c:pt>
                <c:pt idx="41">
                  <c:v>3583.09</c:v>
                </c:pt>
                <c:pt idx="42">
                  <c:v>3583.09</c:v>
                </c:pt>
                <c:pt idx="43">
                  <c:v>3583.09</c:v>
                </c:pt>
                <c:pt idx="44">
                  <c:v>3583.09</c:v>
                </c:pt>
                <c:pt idx="45">
                  <c:v>3583.09</c:v>
                </c:pt>
                <c:pt idx="46">
                  <c:v>3583.09</c:v>
                </c:pt>
                <c:pt idx="47">
                  <c:v>3583.09</c:v>
                </c:pt>
                <c:pt idx="48">
                  <c:v>3583.09</c:v>
                </c:pt>
                <c:pt idx="49">
                  <c:v>3583.09</c:v>
                </c:pt>
                <c:pt idx="50">
                  <c:v>3583.09</c:v>
                </c:pt>
                <c:pt idx="51">
                  <c:v>3583.09</c:v>
                </c:pt>
                <c:pt idx="52">
                  <c:v>3583.09</c:v>
                </c:pt>
                <c:pt idx="53">
                  <c:v>3583.09</c:v>
                </c:pt>
                <c:pt idx="54">
                  <c:v>3583.09</c:v>
                </c:pt>
                <c:pt idx="55">
                  <c:v>3583.09</c:v>
                </c:pt>
                <c:pt idx="56">
                  <c:v>3583.09</c:v>
                </c:pt>
                <c:pt idx="57">
                  <c:v>3583.09</c:v>
                </c:pt>
                <c:pt idx="58">
                  <c:v>3583.09</c:v>
                </c:pt>
                <c:pt idx="59">
                  <c:v>3583.09</c:v>
                </c:pt>
                <c:pt idx="60">
                  <c:v>3583.09</c:v>
                </c:pt>
                <c:pt idx="61">
                  <c:v>3583.09</c:v>
                </c:pt>
                <c:pt idx="62">
                  <c:v>3583.09</c:v>
                </c:pt>
                <c:pt idx="63">
                  <c:v>3583.09</c:v>
                </c:pt>
                <c:pt idx="64">
                  <c:v>3583.09</c:v>
                </c:pt>
                <c:pt idx="65">
                  <c:v>3583.09</c:v>
                </c:pt>
                <c:pt idx="66">
                  <c:v>3583.09</c:v>
                </c:pt>
                <c:pt idx="67">
                  <c:v>3583.09</c:v>
                </c:pt>
                <c:pt idx="68">
                  <c:v>3583.09</c:v>
                </c:pt>
                <c:pt idx="69">
                  <c:v>3583.09</c:v>
                </c:pt>
                <c:pt idx="70">
                  <c:v>3583.09</c:v>
                </c:pt>
                <c:pt idx="71">
                  <c:v>3583.09</c:v>
                </c:pt>
                <c:pt idx="72">
                  <c:v>3583.09</c:v>
                </c:pt>
                <c:pt idx="73">
                  <c:v>3583.09</c:v>
                </c:pt>
                <c:pt idx="74">
                  <c:v>3583.09</c:v>
                </c:pt>
                <c:pt idx="75">
                  <c:v>3583.09</c:v>
                </c:pt>
                <c:pt idx="76">
                  <c:v>3583.09</c:v>
                </c:pt>
                <c:pt idx="77">
                  <c:v>3583.09</c:v>
                </c:pt>
                <c:pt idx="78">
                  <c:v>3583.09</c:v>
                </c:pt>
                <c:pt idx="79">
                  <c:v>3583.09</c:v>
                </c:pt>
                <c:pt idx="80">
                  <c:v>3583.09</c:v>
                </c:pt>
                <c:pt idx="81">
                  <c:v>3583.09</c:v>
                </c:pt>
                <c:pt idx="82">
                  <c:v>3583.09</c:v>
                </c:pt>
                <c:pt idx="83">
                  <c:v>3583.09</c:v>
                </c:pt>
                <c:pt idx="84">
                  <c:v>3583.09</c:v>
                </c:pt>
                <c:pt idx="85">
                  <c:v>3583.09</c:v>
                </c:pt>
                <c:pt idx="86">
                  <c:v>3583.09</c:v>
                </c:pt>
                <c:pt idx="87">
                  <c:v>3583.09</c:v>
                </c:pt>
                <c:pt idx="88">
                  <c:v>3583.09</c:v>
                </c:pt>
                <c:pt idx="89">
                  <c:v>3583.09</c:v>
                </c:pt>
                <c:pt idx="90">
                  <c:v>3583.09</c:v>
                </c:pt>
                <c:pt idx="91">
                  <c:v>3583.09</c:v>
                </c:pt>
                <c:pt idx="92">
                  <c:v>3583.09</c:v>
                </c:pt>
                <c:pt idx="93">
                  <c:v>3583.09</c:v>
                </c:pt>
                <c:pt idx="94">
                  <c:v>3583.09</c:v>
                </c:pt>
                <c:pt idx="95">
                  <c:v>3583.09</c:v>
                </c:pt>
                <c:pt idx="96">
                  <c:v>3583.09</c:v>
                </c:pt>
                <c:pt idx="97">
                  <c:v>3583.09</c:v>
                </c:pt>
                <c:pt idx="98">
                  <c:v>3583.09</c:v>
                </c:pt>
                <c:pt idx="99">
                  <c:v>3583.09</c:v>
                </c:pt>
                <c:pt idx="100">
                  <c:v>3583.09</c:v>
                </c:pt>
                <c:pt idx="101">
                  <c:v>3583.09</c:v>
                </c:pt>
                <c:pt idx="102">
                  <c:v>3583.09</c:v>
                </c:pt>
                <c:pt idx="103">
                  <c:v>3583.09</c:v>
                </c:pt>
                <c:pt idx="104">
                  <c:v>3583.09</c:v>
                </c:pt>
                <c:pt idx="105">
                  <c:v>3583.09</c:v>
                </c:pt>
                <c:pt idx="106">
                  <c:v>3583.09</c:v>
                </c:pt>
                <c:pt idx="107">
                  <c:v>3583.09</c:v>
                </c:pt>
                <c:pt idx="108">
                  <c:v>3583.09</c:v>
                </c:pt>
                <c:pt idx="109">
                  <c:v>3583.09</c:v>
                </c:pt>
                <c:pt idx="110">
                  <c:v>3583.09</c:v>
                </c:pt>
                <c:pt idx="111">
                  <c:v>3583.09</c:v>
                </c:pt>
                <c:pt idx="112">
                  <c:v>3583.09</c:v>
                </c:pt>
                <c:pt idx="113">
                  <c:v>3583.09</c:v>
                </c:pt>
                <c:pt idx="114">
                  <c:v>3583.09</c:v>
                </c:pt>
                <c:pt idx="115">
                  <c:v>3583.09</c:v>
                </c:pt>
                <c:pt idx="116">
                  <c:v>3583.09</c:v>
                </c:pt>
                <c:pt idx="117">
                  <c:v>3583.09</c:v>
                </c:pt>
                <c:pt idx="118">
                  <c:v>3583.09</c:v>
                </c:pt>
                <c:pt idx="119">
                  <c:v>3583.09</c:v>
                </c:pt>
                <c:pt idx="120">
                  <c:v>3759.89</c:v>
                </c:pt>
                <c:pt idx="121">
                  <c:v>3759.89</c:v>
                </c:pt>
                <c:pt idx="122">
                  <c:v>3759.89</c:v>
                </c:pt>
                <c:pt idx="123">
                  <c:v>3759.89</c:v>
                </c:pt>
                <c:pt idx="124">
                  <c:v>3759.89</c:v>
                </c:pt>
                <c:pt idx="125">
                  <c:v>3759.89</c:v>
                </c:pt>
                <c:pt idx="126">
                  <c:v>3759.89</c:v>
                </c:pt>
                <c:pt idx="127">
                  <c:v>3759.89</c:v>
                </c:pt>
                <c:pt idx="128">
                  <c:v>3759.89</c:v>
                </c:pt>
                <c:pt idx="129">
                  <c:v>3759.89</c:v>
                </c:pt>
                <c:pt idx="130">
                  <c:v>3759.89</c:v>
                </c:pt>
                <c:pt idx="131">
                  <c:v>3759.89</c:v>
                </c:pt>
                <c:pt idx="132">
                  <c:v>3759.89</c:v>
                </c:pt>
                <c:pt idx="133">
                  <c:v>3759.89</c:v>
                </c:pt>
                <c:pt idx="134">
                  <c:v>3759.89</c:v>
                </c:pt>
                <c:pt idx="135">
                  <c:v>3759.89</c:v>
                </c:pt>
                <c:pt idx="136">
                  <c:v>3759.89</c:v>
                </c:pt>
                <c:pt idx="137">
                  <c:v>3759.89</c:v>
                </c:pt>
                <c:pt idx="138">
                  <c:v>3759.89</c:v>
                </c:pt>
                <c:pt idx="139">
                  <c:v>3759.89</c:v>
                </c:pt>
                <c:pt idx="140">
                  <c:v>3759.89</c:v>
                </c:pt>
                <c:pt idx="141">
                  <c:v>3759.89</c:v>
                </c:pt>
                <c:pt idx="142">
                  <c:v>3759.89</c:v>
                </c:pt>
                <c:pt idx="143">
                  <c:v>3759.89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0-4C75-A339-A43C822E2BD0}"/>
            </c:ext>
          </c:extLst>
        </c:ser>
        <c:ser>
          <c:idx val="4"/>
          <c:order val="4"/>
          <c:tx>
            <c:strRef>
              <c:f>Main!$U$2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Main!$U$3:$U$146</c:f>
              <c:numCache>
                <c:formatCode>General</c:formatCode>
                <c:ptCount val="144"/>
                <c:pt idx="0">
                  <c:v>8563.9500000000007</c:v>
                </c:pt>
                <c:pt idx="1">
                  <c:v>8563.9500000000007</c:v>
                </c:pt>
                <c:pt idx="2">
                  <c:v>8563.9500000000007</c:v>
                </c:pt>
                <c:pt idx="3">
                  <c:v>8563.9500000000007</c:v>
                </c:pt>
                <c:pt idx="4">
                  <c:v>8563.9500000000007</c:v>
                </c:pt>
                <c:pt idx="5">
                  <c:v>8563.9500000000007</c:v>
                </c:pt>
                <c:pt idx="6">
                  <c:v>8563.9500000000007</c:v>
                </c:pt>
                <c:pt idx="7">
                  <c:v>8563.9500000000007</c:v>
                </c:pt>
                <c:pt idx="8">
                  <c:v>8563.9500000000007</c:v>
                </c:pt>
                <c:pt idx="9">
                  <c:v>8563.9500000000007</c:v>
                </c:pt>
                <c:pt idx="10">
                  <c:v>8563.9500000000007</c:v>
                </c:pt>
                <c:pt idx="11">
                  <c:v>8563.9500000000007</c:v>
                </c:pt>
                <c:pt idx="12">
                  <c:v>8563.9500000000007</c:v>
                </c:pt>
                <c:pt idx="13">
                  <c:v>8563.9500000000007</c:v>
                </c:pt>
                <c:pt idx="14">
                  <c:v>8563.9500000000007</c:v>
                </c:pt>
                <c:pt idx="15">
                  <c:v>8563.9500000000007</c:v>
                </c:pt>
                <c:pt idx="16">
                  <c:v>8563.9500000000007</c:v>
                </c:pt>
                <c:pt idx="17">
                  <c:v>8563.9500000000007</c:v>
                </c:pt>
                <c:pt idx="18">
                  <c:v>8563.9500000000007</c:v>
                </c:pt>
                <c:pt idx="19">
                  <c:v>8563.9500000000007</c:v>
                </c:pt>
                <c:pt idx="20">
                  <c:v>8563.9500000000007</c:v>
                </c:pt>
                <c:pt idx="21">
                  <c:v>8563.9500000000007</c:v>
                </c:pt>
                <c:pt idx="22">
                  <c:v>8563.9500000000007</c:v>
                </c:pt>
                <c:pt idx="23">
                  <c:v>8563.9500000000007</c:v>
                </c:pt>
                <c:pt idx="24">
                  <c:v>8563.9500000000007</c:v>
                </c:pt>
                <c:pt idx="25">
                  <c:v>8563.9500000000007</c:v>
                </c:pt>
                <c:pt idx="26">
                  <c:v>8563.9500000000007</c:v>
                </c:pt>
                <c:pt idx="27">
                  <c:v>8563.9500000000007</c:v>
                </c:pt>
                <c:pt idx="28">
                  <c:v>8563.9500000000007</c:v>
                </c:pt>
                <c:pt idx="29">
                  <c:v>8563.9500000000007</c:v>
                </c:pt>
                <c:pt idx="30">
                  <c:v>8563.9500000000007</c:v>
                </c:pt>
                <c:pt idx="31">
                  <c:v>8563.9500000000007</c:v>
                </c:pt>
                <c:pt idx="32">
                  <c:v>8563.9500000000007</c:v>
                </c:pt>
                <c:pt idx="33">
                  <c:v>8563.9500000000007</c:v>
                </c:pt>
                <c:pt idx="34">
                  <c:v>8563.9500000000007</c:v>
                </c:pt>
                <c:pt idx="35">
                  <c:v>8563.9500000000007</c:v>
                </c:pt>
                <c:pt idx="36">
                  <c:v>8563.9500000000007</c:v>
                </c:pt>
                <c:pt idx="37">
                  <c:v>8563.9500000000007</c:v>
                </c:pt>
                <c:pt idx="38">
                  <c:v>8563.9500000000007</c:v>
                </c:pt>
                <c:pt idx="39">
                  <c:v>8563.9500000000007</c:v>
                </c:pt>
                <c:pt idx="40">
                  <c:v>8563.9500000000007</c:v>
                </c:pt>
                <c:pt idx="41">
                  <c:v>8563.9500000000007</c:v>
                </c:pt>
                <c:pt idx="42">
                  <c:v>8563.9500000000007</c:v>
                </c:pt>
                <c:pt idx="43">
                  <c:v>8563.9500000000007</c:v>
                </c:pt>
                <c:pt idx="44">
                  <c:v>8563.9500000000007</c:v>
                </c:pt>
                <c:pt idx="45">
                  <c:v>8563.9500000000007</c:v>
                </c:pt>
                <c:pt idx="46">
                  <c:v>8563.9500000000007</c:v>
                </c:pt>
                <c:pt idx="47">
                  <c:v>8563.9500000000007</c:v>
                </c:pt>
                <c:pt idx="48">
                  <c:v>8563.9500000000007</c:v>
                </c:pt>
                <c:pt idx="49">
                  <c:v>8563.9500000000007</c:v>
                </c:pt>
                <c:pt idx="50">
                  <c:v>8563.9500000000007</c:v>
                </c:pt>
                <c:pt idx="51">
                  <c:v>8563.9500000000007</c:v>
                </c:pt>
                <c:pt idx="52">
                  <c:v>8563.9500000000007</c:v>
                </c:pt>
                <c:pt idx="53">
                  <c:v>8563.9500000000007</c:v>
                </c:pt>
                <c:pt idx="54">
                  <c:v>8563.9500000000007</c:v>
                </c:pt>
                <c:pt idx="55">
                  <c:v>8563.9500000000007</c:v>
                </c:pt>
                <c:pt idx="56">
                  <c:v>8563.9500000000007</c:v>
                </c:pt>
                <c:pt idx="57">
                  <c:v>8563.9500000000007</c:v>
                </c:pt>
                <c:pt idx="58">
                  <c:v>8563.9500000000007</c:v>
                </c:pt>
                <c:pt idx="59">
                  <c:v>8563.9500000000007</c:v>
                </c:pt>
                <c:pt idx="60">
                  <c:v>8563.9500000000007</c:v>
                </c:pt>
                <c:pt idx="61">
                  <c:v>8563.9500000000007</c:v>
                </c:pt>
                <c:pt idx="62">
                  <c:v>8563.9500000000007</c:v>
                </c:pt>
                <c:pt idx="63">
                  <c:v>8563.9500000000007</c:v>
                </c:pt>
                <c:pt idx="64">
                  <c:v>8563.9500000000007</c:v>
                </c:pt>
                <c:pt idx="65">
                  <c:v>8563.9500000000007</c:v>
                </c:pt>
                <c:pt idx="66">
                  <c:v>8563.9500000000007</c:v>
                </c:pt>
                <c:pt idx="67">
                  <c:v>8563.9500000000007</c:v>
                </c:pt>
                <c:pt idx="68">
                  <c:v>8563.9500000000007</c:v>
                </c:pt>
                <c:pt idx="69">
                  <c:v>8563.9500000000007</c:v>
                </c:pt>
                <c:pt idx="70">
                  <c:v>8563.9500000000007</c:v>
                </c:pt>
                <c:pt idx="71">
                  <c:v>8563.9500000000007</c:v>
                </c:pt>
                <c:pt idx="72">
                  <c:v>8563.9500000000007</c:v>
                </c:pt>
                <c:pt idx="73">
                  <c:v>8563.9500000000007</c:v>
                </c:pt>
                <c:pt idx="74">
                  <c:v>8563.9500000000007</c:v>
                </c:pt>
                <c:pt idx="75">
                  <c:v>8563.9500000000007</c:v>
                </c:pt>
                <c:pt idx="76">
                  <c:v>8563.9500000000007</c:v>
                </c:pt>
                <c:pt idx="77">
                  <c:v>8563.9500000000007</c:v>
                </c:pt>
                <c:pt idx="78">
                  <c:v>8563.9500000000007</c:v>
                </c:pt>
                <c:pt idx="79">
                  <c:v>8563.9500000000007</c:v>
                </c:pt>
                <c:pt idx="80">
                  <c:v>8563.9500000000007</c:v>
                </c:pt>
                <c:pt idx="81">
                  <c:v>8563.9500000000007</c:v>
                </c:pt>
                <c:pt idx="82">
                  <c:v>8563.9500000000007</c:v>
                </c:pt>
                <c:pt idx="83">
                  <c:v>8563.9500000000007</c:v>
                </c:pt>
                <c:pt idx="84">
                  <c:v>8563.9500000000007</c:v>
                </c:pt>
                <c:pt idx="85">
                  <c:v>8563.9500000000007</c:v>
                </c:pt>
                <c:pt idx="86">
                  <c:v>8563.9500000000007</c:v>
                </c:pt>
                <c:pt idx="87">
                  <c:v>8563.9500000000007</c:v>
                </c:pt>
                <c:pt idx="88">
                  <c:v>8563.9500000000007</c:v>
                </c:pt>
                <c:pt idx="89">
                  <c:v>8563.9500000000007</c:v>
                </c:pt>
                <c:pt idx="90">
                  <c:v>8563.9500000000007</c:v>
                </c:pt>
                <c:pt idx="91">
                  <c:v>8563.9500000000007</c:v>
                </c:pt>
                <c:pt idx="92">
                  <c:v>8563.9500000000007</c:v>
                </c:pt>
                <c:pt idx="93">
                  <c:v>8563.9500000000007</c:v>
                </c:pt>
                <c:pt idx="94">
                  <c:v>8563.9500000000007</c:v>
                </c:pt>
                <c:pt idx="95">
                  <c:v>8563.9500000000007</c:v>
                </c:pt>
                <c:pt idx="96">
                  <c:v>8563.9500000000007</c:v>
                </c:pt>
                <c:pt idx="97">
                  <c:v>8563.9500000000007</c:v>
                </c:pt>
                <c:pt idx="98">
                  <c:v>8563.9500000000007</c:v>
                </c:pt>
                <c:pt idx="99">
                  <c:v>8563.9500000000007</c:v>
                </c:pt>
                <c:pt idx="100">
                  <c:v>8563.9500000000007</c:v>
                </c:pt>
                <c:pt idx="101">
                  <c:v>8563.9500000000007</c:v>
                </c:pt>
                <c:pt idx="102">
                  <c:v>8563.9500000000007</c:v>
                </c:pt>
                <c:pt idx="103">
                  <c:v>8563.9500000000007</c:v>
                </c:pt>
                <c:pt idx="104">
                  <c:v>8563.9500000000007</c:v>
                </c:pt>
                <c:pt idx="105">
                  <c:v>8563.9500000000007</c:v>
                </c:pt>
                <c:pt idx="106">
                  <c:v>8563.9500000000007</c:v>
                </c:pt>
                <c:pt idx="107">
                  <c:v>8563.9500000000007</c:v>
                </c:pt>
                <c:pt idx="108">
                  <c:v>8563.9500000000007</c:v>
                </c:pt>
                <c:pt idx="109">
                  <c:v>8563.9500000000007</c:v>
                </c:pt>
                <c:pt idx="110">
                  <c:v>8563.9500000000007</c:v>
                </c:pt>
                <c:pt idx="111">
                  <c:v>8563.9500000000007</c:v>
                </c:pt>
                <c:pt idx="112">
                  <c:v>8563.9500000000007</c:v>
                </c:pt>
                <c:pt idx="113">
                  <c:v>8563.9500000000007</c:v>
                </c:pt>
                <c:pt idx="114">
                  <c:v>8563.9500000000007</c:v>
                </c:pt>
                <c:pt idx="115">
                  <c:v>8563.9500000000007</c:v>
                </c:pt>
                <c:pt idx="116">
                  <c:v>8563.9500000000007</c:v>
                </c:pt>
                <c:pt idx="117">
                  <c:v>8563.9500000000007</c:v>
                </c:pt>
                <c:pt idx="118">
                  <c:v>8563.9500000000007</c:v>
                </c:pt>
                <c:pt idx="119">
                  <c:v>8563.9500000000007</c:v>
                </c:pt>
                <c:pt idx="120">
                  <c:v>8563.9500000000007</c:v>
                </c:pt>
                <c:pt idx="121">
                  <c:v>8563.9500000000007</c:v>
                </c:pt>
                <c:pt idx="122">
                  <c:v>8563.9500000000007</c:v>
                </c:pt>
                <c:pt idx="123">
                  <c:v>8563.9500000000007</c:v>
                </c:pt>
                <c:pt idx="124">
                  <c:v>8563.9500000000007</c:v>
                </c:pt>
                <c:pt idx="125">
                  <c:v>8563.9500000000007</c:v>
                </c:pt>
                <c:pt idx="126">
                  <c:v>8563.9500000000007</c:v>
                </c:pt>
                <c:pt idx="127">
                  <c:v>8563.9500000000007</c:v>
                </c:pt>
                <c:pt idx="128">
                  <c:v>8563.9500000000007</c:v>
                </c:pt>
                <c:pt idx="129">
                  <c:v>8563.9500000000007</c:v>
                </c:pt>
                <c:pt idx="130">
                  <c:v>8563.9500000000007</c:v>
                </c:pt>
                <c:pt idx="131">
                  <c:v>8563.9500000000007</c:v>
                </c:pt>
                <c:pt idx="132">
                  <c:v>8563.9500000000007</c:v>
                </c:pt>
                <c:pt idx="133">
                  <c:v>8563.9500000000007</c:v>
                </c:pt>
                <c:pt idx="134">
                  <c:v>8563.9500000000007</c:v>
                </c:pt>
                <c:pt idx="135">
                  <c:v>8563.9500000000007</c:v>
                </c:pt>
                <c:pt idx="136">
                  <c:v>8563.9500000000007</c:v>
                </c:pt>
                <c:pt idx="137">
                  <c:v>8563.9500000000007</c:v>
                </c:pt>
                <c:pt idx="138">
                  <c:v>8563.9500000000007</c:v>
                </c:pt>
                <c:pt idx="139">
                  <c:v>8563.9500000000007</c:v>
                </c:pt>
                <c:pt idx="140">
                  <c:v>8563.9500000000007</c:v>
                </c:pt>
                <c:pt idx="141">
                  <c:v>8563.9500000000007</c:v>
                </c:pt>
                <c:pt idx="142">
                  <c:v>8563.9500000000007</c:v>
                </c:pt>
                <c:pt idx="143">
                  <c:v>8563.9500000000007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0-4C75-A339-A43C822E2BD0}"/>
            </c:ext>
          </c:extLst>
        </c:ser>
        <c:ser>
          <c:idx val="5"/>
          <c:order val="5"/>
          <c:tx>
            <c:strRef>
              <c:f>Main!$V$2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Main!$V$3:$V$146</c:f>
              <c:numCache>
                <c:formatCode>General</c:formatCode>
                <c:ptCount val="144"/>
                <c:pt idx="0">
                  <c:v>5689.4</c:v>
                </c:pt>
                <c:pt idx="1">
                  <c:v>5689.4</c:v>
                </c:pt>
                <c:pt idx="2">
                  <c:v>5689.4</c:v>
                </c:pt>
                <c:pt idx="3">
                  <c:v>5689.4</c:v>
                </c:pt>
                <c:pt idx="4">
                  <c:v>5689.4</c:v>
                </c:pt>
                <c:pt idx="5">
                  <c:v>5689.4</c:v>
                </c:pt>
                <c:pt idx="6">
                  <c:v>5689.4</c:v>
                </c:pt>
                <c:pt idx="7">
                  <c:v>5689.4</c:v>
                </c:pt>
                <c:pt idx="8">
                  <c:v>5689.4</c:v>
                </c:pt>
                <c:pt idx="9">
                  <c:v>5689.4</c:v>
                </c:pt>
                <c:pt idx="10">
                  <c:v>5689.4</c:v>
                </c:pt>
                <c:pt idx="11">
                  <c:v>5689.4</c:v>
                </c:pt>
                <c:pt idx="12">
                  <c:v>5689.4</c:v>
                </c:pt>
                <c:pt idx="13">
                  <c:v>5689.4</c:v>
                </c:pt>
                <c:pt idx="14">
                  <c:v>5689.4</c:v>
                </c:pt>
                <c:pt idx="15">
                  <c:v>5689.4</c:v>
                </c:pt>
                <c:pt idx="16">
                  <c:v>5689.4</c:v>
                </c:pt>
                <c:pt idx="17">
                  <c:v>5689.4</c:v>
                </c:pt>
                <c:pt idx="18">
                  <c:v>5689.4</c:v>
                </c:pt>
                <c:pt idx="19">
                  <c:v>5689.4</c:v>
                </c:pt>
                <c:pt idx="20">
                  <c:v>5689.4</c:v>
                </c:pt>
                <c:pt idx="21">
                  <c:v>5689.4</c:v>
                </c:pt>
                <c:pt idx="22">
                  <c:v>5689.4</c:v>
                </c:pt>
                <c:pt idx="23">
                  <c:v>5689.4</c:v>
                </c:pt>
                <c:pt idx="24">
                  <c:v>5689.4</c:v>
                </c:pt>
                <c:pt idx="25">
                  <c:v>5689.4</c:v>
                </c:pt>
                <c:pt idx="26">
                  <c:v>5689.4</c:v>
                </c:pt>
                <c:pt idx="27">
                  <c:v>5689.4</c:v>
                </c:pt>
                <c:pt idx="28">
                  <c:v>5689.4</c:v>
                </c:pt>
                <c:pt idx="29">
                  <c:v>5689.4</c:v>
                </c:pt>
                <c:pt idx="30">
                  <c:v>5689.4</c:v>
                </c:pt>
                <c:pt idx="31">
                  <c:v>5689.4</c:v>
                </c:pt>
                <c:pt idx="32">
                  <c:v>5689.4</c:v>
                </c:pt>
                <c:pt idx="33">
                  <c:v>5689.4</c:v>
                </c:pt>
                <c:pt idx="34">
                  <c:v>5689.4</c:v>
                </c:pt>
                <c:pt idx="35">
                  <c:v>5689.4</c:v>
                </c:pt>
                <c:pt idx="36">
                  <c:v>5689.4</c:v>
                </c:pt>
                <c:pt idx="37">
                  <c:v>5689.4</c:v>
                </c:pt>
                <c:pt idx="38">
                  <c:v>5689.4</c:v>
                </c:pt>
                <c:pt idx="39">
                  <c:v>5689.4</c:v>
                </c:pt>
                <c:pt idx="40">
                  <c:v>5689.4</c:v>
                </c:pt>
                <c:pt idx="41">
                  <c:v>5689.4</c:v>
                </c:pt>
                <c:pt idx="42">
                  <c:v>5689.4</c:v>
                </c:pt>
                <c:pt idx="43">
                  <c:v>5689.4</c:v>
                </c:pt>
                <c:pt idx="44">
                  <c:v>5689.4</c:v>
                </c:pt>
                <c:pt idx="45">
                  <c:v>5689.4</c:v>
                </c:pt>
                <c:pt idx="46">
                  <c:v>5689.4</c:v>
                </c:pt>
                <c:pt idx="47">
                  <c:v>5689.4</c:v>
                </c:pt>
                <c:pt idx="48">
                  <c:v>5689.4</c:v>
                </c:pt>
                <c:pt idx="49">
                  <c:v>5689.4</c:v>
                </c:pt>
                <c:pt idx="50">
                  <c:v>5689.4</c:v>
                </c:pt>
                <c:pt idx="51">
                  <c:v>5689.4</c:v>
                </c:pt>
                <c:pt idx="52">
                  <c:v>5689.4</c:v>
                </c:pt>
                <c:pt idx="53">
                  <c:v>5689.4</c:v>
                </c:pt>
                <c:pt idx="54">
                  <c:v>5689.4</c:v>
                </c:pt>
                <c:pt idx="55">
                  <c:v>5689.4</c:v>
                </c:pt>
                <c:pt idx="56">
                  <c:v>5689.4</c:v>
                </c:pt>
                <c:pt idx="57">
                  <c:v>5689.4</c:v>
                </c:pt>
                <c:pt idx="58">
                  <c:v>5689.4</c:v>
                </c:pt>
                <c:pt idx="59">
                  <c:v>5689.4</c:v>
                </c:pt>
                <c:pt idx="60">
                  <c:v>5689.4</c:v>
                </c:pt>
                <c:pt idx="61">
                  <c:v>5689.4</c:v>
                </c:pt>
                <c:pt idx="62">
                  <c:v>5689.4</c:v>
                </c:pt>
                <c:pt idx="63">
                  <c:v>5689.4</c:v>
                </c:pt>
                <c:pt idx="64">
                  <c:v>5689.4</c:v>
                </c:pt>
                <c:pt idx="65">
                  <c:v>5689.4</c:v>
                </c:pt>
                <c:pt idx="66">
                  <c:v>5689.4</c:v>
                </c:pt>
                <c:pt idx="67">
                  <c:v>5689.4</c:v>
                </c:pt>
                <c:pt idx="68">
                  <c:v>5689.4</c:v>
                </c:pt>
                <c:pt idx="69">
                  <c:v>5689.4</c:v>
                </c:pt>
                <c:pt idx="70">
                  <c:v>5689.4</c:v>
                </c:pt>
                <c:pt idx="71">
                  <c:v>5689.4</c:v>
                </c:pt>
                <c:pt idx="72">
                  <c:v>5649.4</c:v>
                </c:pt>
                <c:pt idx="73">
                  <c:v>5649.4</c:v>
                </c:pt>
                <c:pt idx="74">
                  <c:v>5649.4</c:v>
                </c:pt>
                <c:pt idx="75">
                  <c:v>5649.4</c:v>
                </c:pt>
                <c:pt idx="76">
                  <c:v>5649.4</c:v>
                </c:pt>
                <c:pt idx="77">
                  <c:v>5649.4</c:v>
                </c:pt>
                <c:pt idx="78">
                  <c:v>5649.4</c:v>
                </c:pt>
                <c:pt idx="79">
                  <c:v>5649.4</c:v>
                </c:pt>
                <c:pt idx="80">
                  <c:v>5649.4</c:v>
                </c:pt>
                <c:pt idx="81">
                  <c:v>5649.4</c:v>
                </c:pt>
                <c:pt idx="82">
                  <c:v>5649.4</c:v>
                </c:pt>
                <c:pt idx="83">
                  <c:v>5649.4</c:v>
                </c:pt>
                <c:pt idx="84">
                  <c:v>5649.4</c:v>
                </c:pt>
                <c:pt idx="85">
                  <c:v>5649.4</c:v>
                </c:pt>
                <c:pt idx="86">
                  <c:v>5649.4</c:v>
                </c:pt>
                <c:pt idx="87">
                  <c:v>5649.4</c:v>
                </c:pt>
                <c:pt idx="88">
                  <c:v>5649.4</c:v>
                </c:pt>
                <c:pt idx="89">
                  <c:v>5649.4</c:v>
                </c:pt>
                <c:pt idx="90">
                  <c:v>5649.4</c:v>
                </c:pt>
                <c:pt idx="91">
                  <c:v>5649.4</c:v>
                </c:pt>
                <c:pt idx="92">
                  <c:v>5649.4</c:v>
                </c:pt>
                <c:pt idx="93">
                  <c:v>5649.4</c:v>
                </c:pt>
                <c:pt idx="94">
                  <c:v>5649.4</c:v>
                </c:pt>
                <c:pt idx="95">
                  <c:v>5649.4</c:v>
                </c:pt>
                <c:pt idx="96">
                  <c:v>5649.4</c:v>
                </c:pt>
                <c:pt idx="97">
                  <c:v>5649.4</c:v>
                </c:pt>
                <c:pt idx="98">
                  <c:v>5649.4</c:v>
                </c:pt>
                <c:pt idx="99">
                  <c:v>5649.4</c:v>
                </c:pt>
                <c:pt idx="100">
                  <c:v>5649.4</c:v>
                </c:pt>
                <c:pt idx="101">
                  <c:v>5649.4</c:v>
                </c:pt>
                <c:pt idx="102">
                  <c:v>5649.4</c:v>
                </c:pt>
                <c:pt idx="103">
                  <c:v>5649.4</c:v>
                </c:pt>
                <c:pt idx="104">
                  <c:v>5649.4</c:v>
                </c:pt>
                <c:pt idx="105">
                  <c:v>5649.4</c:v>
                </c:pt>
                <c:pt idx="106">
                  <c:v>5649.4</c:v>
                </c:pt>
                <c:pt idx="107">
                  <c:v>5649.4</c:v>
                </c:pt>
                <c:pt idx="108">
                  <c:v>5649.4</c:v>
                </c:pt>
                <c:pt idx="109">
                  <c:v>5649.4</c:v>
                </c:pt>
                <c:pt idx="110">
                  <c:v>5649.4</c:v>
                </c:pt>
                <c:pt idx="111">
                  <c:v>5649.4</c:v>
                </c:pt>
                <c:pt idx="112">
                  <c:v>5649.4</c:v>
                </c:pt>
                <c:pt idx="113">
                  <c:v>5649.4</c:v>
                </c:pt>
                <c:pt idx="114">
                  <c:v>5649.4</c:v>
                </c:pt>
                <c:pt idx="115">
                  <c:v>5649.4</c:v>
                </c:pt>
                <c:pt idx="116">
                  <c:v>5649.4</c:v>
                </c:pt>
                <c:pt idx="117">
                  <c:v>5649.4</c:v>
                </c:pt>
                <c:pt idx="118">
                  <c:v>5649.4</c:v>
                </c:pt>
                <c:pt idx="119">
                  <c:v>5649.4</c:v>
                </c:pt>
                <c:pt idx="120">
                  <c:v>5649.4</c:v>
                </c:pt>
                <c:pt idx="121">
                  <c:v>5649.4</c:v>
                </c:pt>
                <c:pt idx="122">
                  <c:v>5649.4</c:v>
                </c:pt>
                <c:pt idx="123">
                  <c:v>5649.4</c:v>
                </c:pt>
                <c:pt idx="124">
                  <c:v>5649.4</c:v>
                </c:pt>
                <c:pt idx="125">
                  <c:v>5649.4</c:v>
                </c:pt>
                <c:pt idx="126">
                  <c:v>5649.4</c:v>
                </c:pt>
                <c:pt idx="127">
                  <c:v>5649.4</c:v>
                </c:pt>
                <c:pt idx="128">
                  <c:v>5649.4</c:v>
                </c:pt>
                <c:pt idx="129">
                  <c:v>5649.4</c:v>
                </c:pt>
                <c:pt idx="130">
                  <c:v>5649.4</c:v>
                </c:pt>
                <c:pt idx="131">
                  <c:v>5649.4</c:v>
                </c:pt>
                <c:pt idx="132">
                  <c:v>5649.4</c:v>
                </c:pt>
                <c:pt idx="133">
                  <c:v>5649.4</c:v>
                </c:pt>
                <c:pt idx="134">
                  <c:v>5649.4</c:v>
                </c:pt>
                <c:pt idx="135">
                  <c:v>5649.4</c:v>
                </c:pt>
                <c:pt idx="136">
                  <c:v>5649.4</c:v>
                </c:pt>
                <c:pt idx="137">
                  <c:v>5649.4</c:v>
                </c:pt>
                <c:pt idx="138">
                  <c:v>5649.4</c:v>
                </c:pt>
                <c:pt idx="139">
                  <c:v>5649.4</c:v>
                </c:pt>
                <c:pt idx="140">
                  <c:v>5649.4</c:v>
                </c:pt>
                <c:pt idx="141">
                  <c:v>5649.4</c:v>
                </c:pt>
                <c:pt idx="142">
                  <c:v>5649.4</c:v>
                </c:pt>
                <c:pt idx="143">
                  <c:v>5649.4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30-4C75-A339-A43C822E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4232"/>
        <c:axId val="1"/>
      </c:areaChart>
      <c:lineChart>
        <c:grouping val="standard"/>
        <c:varyColors val="0"/>
        <c:ser>
          <c:idx val="0"/>
          <c:order val="0"/>
          <c:tx>
            <c:strRef>
              <c:f>Main!$Q$2</c:f>
              <c:strCache>
                <c:ptCount val="1"/>
                <c:pt idx="0">
                  <c:v>NYISO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Main!$Q$3:$Q$146</c:f>
              <c:numCache>
                <c:formatCode>General</c:formatCode>
                <c:ptCount val="144"/>
                <c:pt idx="0">
                  <c:v>14988</c:v>
                </c:pt>
                <c:pt idx="1">
                  <c:v>14415</c:v>
                </c:pt>
                <c:pt idx="2">
                  <c:v>13921</c:v>
                </c:pt>
                <c:pt idx="3">
                  <c:v>13698</c:v>
                </c:pt>
                <c:pt idx="4">
                  <c:v>13770</c:v>
                </c:pt>
                <c:pt idx="5">
                  <c:v>14021</c:v>
                </c:pt>
                <c:pt idx="6">
                  <c:v>14039</c:v>
                </c:pt>
                <c:pt idx="7">
                  <c:v>14944</c:v>
                </c:pt>
                <c:pt idx="8">
                  <c:v>15564</c:v>
                </c:pt>
                <c:pt idx="9">
                  <c:v>16168</c:v>
                </c:pt>
                <c:pt idx="10">
                  <c:v>16657</c:v>
                </c:pt>
                <c:pt idx="11">
                  <c:v>16917</c:v>
                </c:pt>
                <c:pt idx="12">
                  <c:v>16938</c:v>
                </c:pt>
                <c:pt idx="13">
                  <c:v>16943</c:v>
                </c:pt>
                <c:pt idx="14">
                  <c:v>16786</c:v>
                </c:pt>
                <c:pt idx="15">
                  <c:v>16784</c:v>
                </c:pt>
                <c:pt idx="16">
                  <c:v>17060</c:v>
                </c:pt>
                <c:pt idx="17">
                  <c:v>17640</c:v>
                </c:pt>
                <c:pt idx="18">
                  <c:v>18871</c:v>
                </c:pt>
                <c:pt idx="19">
                  <c:v>19095</c:v>
                </c:pt>
                <c:pt idx="20">
                  <c:v>18396</c:v>
                </c:pt>
                <c:pt idx="21">
                  <c:v>17996</c:v>
                </c:pt>
                <c:pt idx="22">
                  <c:v>17209</c:v>
                </c:pt>
                <c:pt idx="23">
                  <c:v>15808</c:v>
                </c:pt>
                <c:pt idx="24">
                  <c:v>14788</c:v>
                </c:pt>
                <c:pt idx="25">
                  <c:v>14290</c:v>
                </c:pt>
                <c:pt idx="26">
                  <c:v>14033</c:v>
                </c:pt>
                <c:pt idx="27">
                  <c:v>13968</c:v>
                </c:pt>
                <c:pt idx="28">
                  <c:v>14200</c:v>
                </c:pt>
                <c:pt idx="29">
                  <c:v>15187</c:v>
                </c:pt>
                <c:pt idx="30">
                  <c:v>16859</c:v>
                </c:pt>
                <c:pt idx="31">
                  <c:v>18660</c:v>
                </c:pt>
                <c:pt idx="32">
                  <c:v>19623</c:v>
                </c:pt>
                <c:pt idx="33">
                  <c:v>20208</c:v>
                </c:pt>
                <c:pt idx="34">
                  <c:v>20460</c:v>
                </c:pt>
                <c:pt idx="35">
                  <c:v>20606</c:v>
                </c:pt>
                <c:pt idx="36">
                  <c:v>20343</c:v>
                </c:pt>
                <c:pt idx="37">
                  <c:v>20379</c:v>
                </c:pt>
                <c:pt idx="38">
                  <c:v>20237</c:v>
                </c:pt>
                <c:pt idx="39">
                  <c:v>20176</c:v>
                </c:pt>
                <c:pt idx="40">
                  <c:v>20275</c:v>
                </c:pt>
                <c:pt idx="41">
                  <c:v>20396</c:v>
                </c:pt>
                <c:pt idx="42">
                  <c:v>20855</c:v>
                </c:pt>
                <c:pt idx="43">
                  <c:v>20922</c:v>
                </c:pt>
                <c:pt idx="44">
                  <c:v>20043</c:v>
                </c:pt>
                <c:pt idx="45">
                  <c:v>19266</c:v>
                </c:pt>
                <c:pt idx="46">
                  <c:v>17909</c:v>
                </c:pt>
                <c:pt idx="47">
                  <c:v>16218</c:v>
                </c:pt>
                <c:pt idx="48">
                  <c:v>15256</c:v>
                </c:pt>
                <c:pt idx="49">
                  <c:v>14623</c:v>
                </c:pt>
                <c:pt idx="50">
                  <c:v>14252</c:v>
                </c:pt>
                <c:pt idx="51">
                  <c:v>14136</c:v>
                </c:pt>
                <c:pt idx="52">
                  <c:v>14297</c:v>
                </c:pt>
                <c:pt idx="53">
                  <c:v>15231</c:v>
                </c:pt>
                <c:pt idx="54">
                  <c:v>16949</c:v>
                </c:pt>
                <c:pt idx="55">
                  <c:v>18698</c:v>
                </c:pt>
                <c:pt idx="56">
                  <c:v>19663</c:v>
                </c:pt>
                <c:pt idx="57">
                  <c:v>20192</c:v>
                </c:pt>
                <c:pt idx="58">
                  <c:v>20423</c:v>
                </c:pt>
                <c:pt idx="59">
                  <c:v>20472</c:v>
                </c:pt>
                <c:pt idx="60">
                  <c:v>20342</c:v>
                </c:pt>
                <c:pt idx="61">
                  <c:v>20288</c:v>
                </c:pt>
                <c:pt idx="62">
                  <c:v>20158</c:v>
                </c:pt>
                <c:pt idx="63">
                  <c:v>20112</c:v>
                </c:pt>
                <c:pt idx="64">
                  <c:v>20278</c:v>
                </c:pt>
                <c:pt idx="65">
                  <c:v>20323</c:v>
                </c:pt>
                <c:pt idx="66">
                  <c:v>20759</c:v>
                </c:pt>
                <c:pt idx="67">
                  <c:v>20747</c:v>
                </c:pt>
                <c:pt idx="68">
                  <c:v>19864</c:v>
                </c:pt>
                <c:pt idx="69">
                  <c:v>19079</c:v>
                </c:pt>
                <c:pt idx="70">
                  <c:v>17791</c:v>
                </c:pt>
                <c:pt idx="71">
                  <c:v>16153</c:v>
                </c:pt>
                <c:pt idx="72">
                  <c:v>14924</c:v>
                </c:pt>
                <c:pt idx="73">
                  <c:v>14296</c:v>
                </c:pt>
                <c:pt idx="74">
                  <c:v>13940</c:v>
                </c:pt>
                <c:pt idx="75">
                  <c:v>13811</c:v>
                </c:pt>
                <c:pt idx="76">
                  <c:v>13955</c:v>
                </c:pt>
                <c:pt idx="77">
                  <c:v>14876</c:v>
                </c:pt>
                <c:pt idx="78">
                  <c:v>16558</c:v>
                </c:pt>
                <c:pt idx="79">
                  <c:v>18414</c:v>
                </c:pt>
                <c:pt idx="80">
                  <c:v>19472</c:v>
                </c:pt>
                <c:pt idx="81">
                  <c:v>19988</c:v>
                </c:pt>
                <c:pt idx="82">
                  <c:v>20207</c:v>
                </c:pt>
                <c:pt idx="83">
                  <c:v>20245</c:v>
                </c:pt>
                <c:pt idx="84">
                  <c:v>20110</c:v>
                </c:pt>
                <c:pt idx="85">
                  <c:v>20055</c:v>
                </c:pt>
                <c:pt idx="86">
                  <c:v>19924</c:v>
                </c:pt>
                <c:pt idx="87">
                  <c:v>19884</c:v>
                </c:pt>
                <c:pt idx="88">
                  <c:v>20050</c:v>
                </c:pt>
                <c:pt idx="89">
                  <c:v>20131</c:v>
                </c:pt>
                <c:pt idx="90">
                  <c:v>20444</c:v>
                </c:pt>
                <c:pt idx="91">
                  <c:v>20513</c:v>
                </c:pt>
                <c:pt idx="92">
                  <c:v>19645</c:v>
                </c:pt>
                <c:pt idx="93">
                  <c:v>18842</c:v>
                </c:pt>
                <c:pt idx="94">
                  <c:v>17472</c:v>
                </c:pt>
                <c:pt idx="95">
                  <c:v>15827</c:v>
                </c:pt>
                <c:pt idx="96">
                  <c:v>14708</c:v>
                </c:pt>
                <c:pt idx="97">
                  <c:v>14077</c:v>
                </c:pt>
                <c:pt idx="98">
                  <c:v>13732</c:v>
                </c:pt>
                <c:pt idx="99">
                  <c:v>13608</c:v>
                </c:pt>
                <c:pt idx="100">
                  <c:v>13770</c:v>
                </c:pt>
                <c:pt idx="101">
                  <c:v>14723</c:v>
                </c:pt>
                <c:pt idx="102">
                  <c:v>16437</c:v>
                </c:pt>
                <c:pt idx="103">
                  <c:v>18277</c:v>
                </c:pt>
                <c:pt idx="104">
                  <c:v>19326</c:v>
                </c:pt>
                <c:pt idx="105">
                  <c:v>19793</c:v>
                </c:pt>
                <c:pt idx="106">
                  <c:v>19984</c:v>
                </c:pt>
                <c:pt idx="107">
                  <c:v>19999</c:v>
                </c:pt>
                <c:pt idx="108">
                  <c:v>19848</c:v>
                </c:pt>
                <c:pt idx="109">
                  <c:v>19786</c:v>
                </c:pt>
                <c:pt idx="110">
                  <c:v>19646</c:v>
                </c:pt>
                <c:pt idx="111">
                  <c:v>19598</c:v>
                </c:pt>
                <c:pt idx="112">
                  <c:v>19758</c:v>
                </c:pt>
                <c:pt idx="113">
                  <c:v>19815</c:v>
                </c:pt>
                <c:pt idx="114">
                  <c:v>20180</c:v>
                </c:pt>
                <c:pt idx="115">
                  <c:v>20286</c:v>
                </c:pt>
                <c:pt idx="116">
                  <c:v>19437</c:v>
                </c:pt>
                <c:pt idx="117">
                  <c:v>18677</c:v>
                </c:pt>
                <c:pt idx="118">
                  <c:v>17297</c:v>
                </c:pt>
                <c:pt idx="119">
                  <c:v>15654</c:v>
                </c:pt>
                <c:pt idx="120">
                  <c:v>14665</c:v>
                </c:pt>
                <c:pt idx="121">
                  <c:v>14021</c:v>
                </c:pt>
                <c:pt idx="122">
                  <c:v>13593</c:v>
                </c:pt>
                <c:pt idx="123">
                  <c:v>13456</c:v>
                </c:pt>
                <c:pt idx="124">
                  <c:v>13578</c:v>
                </c:pt>
                <c:pt idx="125">
                  <c:v>14483</c:v>
                </c:pt>
                <c:pt idx="126">
                  <c:v>16155</c:v>
                </c:pt>
                <c:pt idx="127">
                  <c:v>17998</c:v>
                </c:pt>
                <c:pt idx="128">
                  <c:v>19121</c:v>
                </c:pt>
                <c:pt idx="129">
                  <c:v>19623</c:v>
                </c:pt>
                <c:pt idx="130">
                  <c:v>19842</c:v>
                </c:pt>
                <c:pt idx="131">
                  <c:v>19870</c:v>
                </c:pt>
                <c:pt idx="132">
                  <c:v>19698</c:v>
                </c:pt>
                <c:pt idx="133">
                  <c:v>19607</c:v>
                </c:pt>
                <c:pt idx="134">
                  <c:v>19422</c:v>
                </c:pt>
                <c:pt idx="135">
                  <c:v>19276</c:v>
                </c:pt>
                <c:pt idx="136">
                  <c:v>19279</c:v>
                </c:pt>
                <c:pt idx="137">
                  <c:v>19211</c:v>
                </c:pt>
                <c:pt idx="138">
                  <c:v>19454</c:v>
                </c:pt>
                <c:pt idx="139">
                  <c:v>19652</c:v>
                </c:pt>
                <c:pt idx="140">
                  <c:v>18745</c:v>
                </c:pt>
                <c:pt idx="141">
                  <c:v>18161</c:v>
                </c:pt>
                <c:pt idx="142">
                  <c:v>17030</c:v>
                </c:pt>
                <c:pt idx="143">
                  <c:v>15596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0-4C75-A339-A43C822E2BD0}"/>
            </c:ext>
          </c:extLst>
        </c:ser>
        <c:ser>
          <c:idx val="6"/>
          <c:order val="6"/>
          <c:tx>
            <c:v>Kevin's Forecast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3/25 0</c:v>
                </c:pt>
                <c:pt idx="1">
                  <c:v>3/25 1</c:v>
                </c:pt>
                <c:pt idx="2">
                  <c:v>3/25 2</c:v>
                </c:pt>
                <c:pt idx="3">
                  <c:v>3/25 3</c:v>
                </c:pt>
                <c:pt idx="4">
                  <c:v>3/25 4</c:v>
                </c:pt>
                <c:pt idx="5">
                  <c:v>3/25 5</c:v>
                </c:pt>
                <c:pt idx="6">
                  <c:v>3/25 6</c:v>
                </c:pt>
                <c:pt idx="7">
                  <c:v>3/25 7</c:v>
                </c:pt>
                <c:pt idx="8">
                  <c:v>3/25 8</c:v>
                </c:pt>
                <c:pt idx="9">
                  <c:v>3/25 9</c:v>
                </c:pt>
                <c:pt idx="10">
                  <c:v>3/25 10</c:v>
                </c:pt>
                <c:pt idx="11">
                  <c:v>3/25 11</c:v>
                </c:pt>
                <c:pt idx="12">
                  <c:v>3/25 12</c:v>
                </c:pt>
                <c:pt idx="13">
                  <c:v>3/25 13</c:v>
                </c:pt>
                <c:pt idx="14">
                  <c:v>3/25 14</c:v>
                </c:pt>
                <c:pt idx="15">
                  <c:v>3/25 15</c:v>
                </c:pt>
                <c:pt idx="16">
                  <c:v>3/25 16</c:v>
                </c:pt>
                <c:pt idx="17">
                  <c:v>3/25 17</c:v>
                </c:pt>
                <c:pt idx="18">
                  <c:v>3/25 18</c:v>
                </c:pt>
                <c:pt idx="19">
                  <c:v>3/25 19</c:v>
                </c:pt>
                <c:pt idx="20">
                  <c:v>3/25 20</c:v>
                </c:pt>
                <c:pt idx="21">
                  <c:v>3/25 21</c:v>
                </c:pt>
                <c:pt idx="22">
                  <c:v>3/25 22</c:v>
                </c:pt>
                <c:pt idx="23">
                  <c:v>3/25 23</c:v>
                </c:pt>
                <c:pt idx="24">
                  <c:v>3/26 0</c:v>
                </c:pt>
                <c:pt idx="25">
                  <c:v>3/26 1</c:v>
                </c:pt>
                <c:pt idx="26">
                  <c:v>3/26 2</c:v>
                </c:pt>
                <c:pt idx="27">
                  <c:v>3/26 3</c:v>
                </c:pt>
                <c:pt idx="28">
                  <c:v>3/26 4</c:v>
                </c:pt>
                <c:pt idx="29">
                  <c:v>3/26 5</c:v>
                </c:pt>
                <c:pt idx="30">
                  <c:v>3/26 6</c:v>
                </c:pt>
                <c:pt idx="31">
                  <c:v>3/26 7</c:v>
                </c:pt>
                <c:pt idx="32">
                  <c:v>3/26 8</c:v>
                </c:pt>
                <c:pt idx="33">
                  <c:v>3/26 9</c:v>
                </c:pt>
                <c:pt idx="34">
                  <c:v>3/26 10</c:v>
                </c:pt>
                <c:pt idx="35">
                  <c:v>3/26 11</c:v>
                </c:pt>
                <c:pt idx="36">
                  <c:v>3/26 12</c:v>
                </c:pt>
                <c:pt idx="37">
                  <c:v>3/26 13</c:v>
                </c:pt>
                <c:pt idx="38">
                  <c:v>3/26 14</c:v>
                </c:pt>
                <c:pt idx="39">
                  <c:v>3/26 15</c:v>
                </c:pt>
                <c:pt idx="40">
                  <c:v>3/26 16</c:v>
                </c:pt>
                <c:pt idx="41">
                  <c:v>3/26 17</c:v>
                </c:pt>
                <c:pt idx="42">
                  <c:v>3/26 18</c:v>
                </c:pt>
                <c:pt idx="43">
                  <c:v>3/26 19</c:v>
                </c:pt>
                <c:pt idx="44">
                  <c:v>3/26 20</c:v>
                </c:pt>
                <c:pt idx="45">
                  <c:v>3/26 21</c:v>
                </c:pt>
                <c:pt idx="46">
                  <c:v>3/26 22</c:v>
                </c:pt>
                <c:pt idx="47">
                  <c:v>3/26 23</c:v>
                </c:pt>
                <c:pt idx="48">
                  <c:v>3/27 0</c:v>
                </c:pt>
                <c:pt idx="49">
                  <c:v>3/27 1</c:v>
                </c:pt>
                <c:pt idx="50">
                  <c:v>3/27 2</c:v>
                </c:pt>
                <c:pt idx="51">
                  <c:v>3/27 3</c:v>
                </c:pt>
                <c:pt idx="52">
                  <c:v>3/27 4</c:v>
                </c:pt>
                <c:pt idx="53">
                  <c:v>3/27 5</c:v>
                </c:pt>
                <c:pt idx="54">
                  <c:v>3/27 6</c:v>
                </c:pt>
                <c:pt idx="55">
                  <c:v>3/27 7</c:v>
                </c:pt>
                <c:pt idx="56">
                  <c:v>3/27 8</c:v>
                </c:pt>
                <c:pt idx="57">
                  <c:v>3/27 9</c:v>
                </c:pt>
                <c:pt idx="58">
                  <c:v>3/27 10</c:v>
                </c:pt>
                <c:pt idx="59">
                  <c:v>3/27 11</c:v>
                </c:pt>
                <c:pt idx="60">
                  <c:v>3/27 12</c:v>
                </c:pt>
                <c:pt idx="61">
                  <c:v>3/27 13</c:v>
                </c:pt>
                <c:pt idx="62">
                  <c:v>3/27 14</c:v>
                </c:pt>
                <c:pt idx="63">
                  <c:v>3/27 15</c:v>
                </c:pt>
                <c:pt idx="64">
                  <c:v>3/27 16</c:v>
                </c:pt>
                <c:pt idx="65">
                  <c:v>3/27 17</c:v>
                </c:pt>
                <c:pt idx="66">
                  <c:v>3/27 18</c:v>
                </c:pt>
                <c:pt idx="67">
                  <c:v>3/27 19</c:v>
                </c:pt>
                <c:pt idx="68">
                  <c:v>3/27 20</c:v>
                </c:pt>
                <c:pt idx="69">
                  <c:v>3/27 21</c:v>
                </c:pt>
                <c:pt idx="70">
                  <c:v>3/27 22</c:v>
                </c:pt>
                <c:pt idx="71">
                  <c:v>3/27 23</c:v>
                </c:pt>
                <c:pt idx="72">
                  <c:v>3/28 0</c:v>
                </c:pt>
                <c:pt idx="73">
                  <c:v>3/28 1</c:v>
                </c:pt>
                <c:pt idx="74">
                  <c:v>3/28 2</c:v>
                </c:pt>
                <c:pt idx="75">
                  <c:v>3/28 3</c:v>
                </c:pt>
                <c:pt idx="76">
                  <c:v>3/28 4</c:v>
                </c:pt>
                <c:pt idx="77">
                  <c:v>3/28 5</c:v>
                </c:pt>
                <c:pt idx="78">
                  <c:v>3/28 6</c:v>
                </c:pt>
                <c:pt idx="79">
                  <c:v>3/28 7</c:v>
                </c:pt>
                <c:pt idx="80">
                  <c:v>3/28 8</c:v>
                </c:pt>
                <c:pt idx="81">
                  <c:v>3/28 9</c:v>
                </c:pt>
                <c:pt idx="82">
                  <c:v>3/28 10</c:v>
                </c:pt>
                <c:pt idx="83">
                  <c:v>3/28 11</c:v>
                </c:pt>
                <c:pt idx="84">
                  <c:v>3/28 12</c:v>
                </c:pt>
                <c:pt idx="85">
                  <c:v>3/28 13</c:v>
                </c:pt>
                <c:pt idx="86">
                  <c:v>3/28 14</c:v>
                </c:pt>
                <c:pt idx="87">
                  <c:v>3/28 15</c:v>
                </c:pt>
                <c:pt idx="88">
                  <c:v>3/28 16</c:v>
                </c:pt>
                <c:pt idx="89">
                  <c:v>3/28 17</c:v>
                </c:pt>
                <c:pt idx="90">
                  <c:v>3/28 18</c:v>
                </c:pt>
                <c:pt idx="91">
                  <c:v>3/28 19</c:v>
                </c:pt>
                <c:pt idx="92">
                  <c:v>3/28 20</c:v>
                </c:pt>
                <c:pt idx="93">
                  <c:v>3/28 21</c:v>
                </c:pt>
                <c:pt idx="94">
                  <c:v>3/28 22</c:v>
                </c:pt>
                <c:pt idx="95">
                  <c:v>3/28 23</c:v>
                </c:pt>
                <c:pt idx="96">
                  <c:v>3/29 0</c:v>
                </c:pt>
                <c:pt idx="97">
                  <c:v>3/29 1</c:v>
                </c:pt>
                <c:pt idx="98">
                  <c:v>3/29 2</c:v>
                </c:pt>
                <c:pt idx="99">
                  <c:v>3/29 3</c:v>
                </c:pt>
                <c:pt idx="100">
                  <c:v>3/29 4</c:v>
                </c:pt>
                <c:pt idx="101">
                  <c:v>3/29 5</c:v>
                </c:pt>
                <c:pt idx="102">
                  <c:v>3/29 6</c:v>
                </c:pt>
                <c:pt idx="103">
                  <c:v>3/29 7</c:v>
                </c:pt>
                <c:pt idx="104">
                  <c:v>3/29 8</c:v>
                </c:pt>
                <c:pt idx="105">
                  <c:v>3/29 9</c:v>
                </c:pt>
                <c:pt idx="106">
                  <c:v>3/29 10</c:v>
                </c:pt>
                <c:pt idx="107">
                  <c:v>3/29 11</c:v>
                </c:pt>
                <c:pt idx="108">
                  <c:v>3/29 12</c:v>
                </c:pt>
                <c:pt idx="109">
                  <c:v>3/29 13</c:v>
                </c:pt>
                <c:pt idx="110">
                  <c:v>3/29 14</c:v>
                </c:pt>
                <c:pt idx="111">
                  <c:v>3/29 15</c:v>
                </c:pt>
                <c:pt idx="112">
                  <c:v>3/29 16</c:v>
                </c:pt>
                <c:pt idx="113">
                  <c:v>3/29 17</c:v>
                </c:pt>
                <c:pt idx="114">
                  <c:v>3/29 18</c:v>
                </c:pt>
                <c:pt idx="115">
                  <c:v>3/29 19</c:v>
                </c:pt>
                <c:pt idx="116">
                  <c:v>3/29 20</c:v>
                </c:pt>
                <c:pt idx="117">
                  <c:v>3/29 21</c:v>
                </c:pt>
                <c:pt idx="118">
                  <c:v>3/29 22</c:v>
                </c:pt>
                <c:pt idx="119">
                  <c:v>3/29 23</c:v>
                </c:pt>
                <c:pt idx="120">
                  <c:v>3/30 0</c:v>
                </c:pt>
                <c:pt idx="121">
                  <c:v>3/30 1</c:v>
                </c:pt>
                <c:pt idx="122">
                  <c:v>3/30 2</c:v>
                </c:pt>
                <c:pt idx="123">
                  <c:v>3/30 3</c:v>
                </c:pt>
                <c:pt idx="124">
                  <c:v>3/30 4</c:v>
                </c:pt>
                <c:pt idx="125">
                  <c:v>3/30 5</c:v>
                </c:pt>
                <c:pt idx="126">
                  <c:v>3/30 6</c:v>
                </c:pt>
                <c:pt idx="127">
                  <c:v>3/30 7</c:v>
                </c:pt>
                <c:pt idx="128">
                  <c:v>3/30 8</c:v>
                </c:pt>
                <c:pt idx="129">
                  <c:v>3/30 9</c:v>
                </c:pt>
                <c:pt idx="130">
                  <c:v>3/30 10</c:v>
                </c:pt>
                <c:pt idx="131">
                  <c:v>3/30 11</c:v>
                </c:pt>
                <c:pt idx="132">
                  <c:v>3/30 12</c:v>
                </c:pt>
                <c:pt idx="133">
                  <c:v>3/30 13</c:v>
                </c:pt>
                <c:pt idx="134">
                  <c:v>3/30 14</c:v>
                </c:pt>
                <c:pt idx="135">
                  <c:v>3/30 15</c:v>
                </c:pt>
                <c:pt idx="136">
                  <c:v>3/30 16</c:v>
                </c:pt>
                <c:pt idx="137">
                  <c:v>3/30 17</c:v>
                </c:pt>
                <c:pt idx="138">
                  <c:v>3/30 18</c:v>
                </c:pt>
                <c:pt idx="139">
                  <c:v>3/30 19</c:v>
                </c:pt>
                <c:pt idx="140">
                  <c:v>3/30 20</c:v>
                </c:pt>
                <c:pt idx="141">
                  <c:v>3/30 21</c:v>
                </c:pt>
                <c:pt idx="142">
                  <c:v>3/30 22</c:v>
                </c:pt>
                <c:pt idx="143">
                  <c:v>3/30 23</c:v>
                </c:pt>
                <c:pt idx="144">
                  <c:v>3/31 0</c:v>
                </c:pt>
                <c:pt idx="145">
                  <c:v>3/31 1</c:v>
                </c:pt>
                <c:pt idx="146">
                  <c:v>3/31 2</c:v>
                </c:pt>
                <c:pt idx="147">
                  <c:v>3/31 3</c:v>
                </c:pt>
                <c:pt idx="148">
                  <c:v>3/31 4</c:v>
                </c:pt>
                <c:pt idx="149">
                  <c:v>3/31 5</c:v>
                </c:pt>
                <c:pt idx="150">
                  <c:v>3/31 6</c:v>
                </c:pt>
                <c:pt idx="151">
                  <c:v>3/31 7</c:v>
                </c:pt>
                <c:pt idx="152">
                  <c:v>3/31 8</c:v>
                </c:pt>
                <c:pt idx="153">
                  <c:v>3/31 9</c:v>
                </c:pt>
                <c:pt idx="154">
                  <c:v>3/31 10</c:v>
                </c:pt>
                <c:pt idx="155">
                  <c:v>3/31 11</c:v>
                </c:pt>
                <c:pt idx="156">
                  <c:v>3/31 12</c:v>
                </c:pt>
                <c:pt idx="157">
                  <c:v>3/31 13</c:v>
                </c:pt>
                <c:pt idx="158">
                  <c:v>3/31 14</c:v>
                </c:pt>
                <c:pt idx="159">
                  <c:v>3/31 15</c:v>
                </c:pt>
                <c:pt idx="160">
                  <c:v>3/31 16</c:v>
                </c:pt>
                <c:pt idx="161">
                  <c:v>3/31 17</c:v>
                </c:pt>
                <c:pt idx="162">
                  <c:v>3/31 18</c:v>
                </c:pt>
                <c:pt idx="163">
                  <c:v>3/31 19</c:v>
                </c:pt>
                <c:pt idx="164">
                  <c:v>3/31 20</c:v>
                </c:pt>
                <c:pt idx="165">
                  <c:v>3/31 21</c:v>
                </c:pt>
                <c:pt idx="166">
                  <c:v>3/31 22</c:v>
                </c:pt>
                <c:pt idx="167">
                  <c:v>3/31 23</c:v>
                </c:pt>
              </c:strCache>
            </c:strRef>
          </c:cat>
          <c:val>
            <c:numRef>
              <c:f>'Kevin Forecast'!$AF$3:$AF$170</c:f>
              <c:numCache>
                <c:formatCode>#,##0.00</c:formatCode>
                <c:ptCount val="168"/>
                <c:pt idx="0">
                  <c:v>14970.6301985957</c:v>
                </c:pt>
                <c:pt idx="1">
                  <c:v>14257.794769377801</c:v>
                </c:pt>
                <c:pt idx="2">
                  <c:v>13976.525604962801</c:v>
                </c:pt>
                <c:pt idx="3">
                  <c:v>13780.3873715052</c:v>
                </c:pt>
                <c:pt idx="4">
                  <c:v>13663.794969231099</c:v>
                </c:pt>
                <c:pt idx="5">
                  <c:v>13901.8432561144</c:v>
                </c:pt>
                <c:pt idx="6">
                  <c:v>14160.214421950101</c:v>
                </c:pt>
                <c:pt idx="7">
                  <c:v>14667.475918825699</c:v>
                </c:pt>
                <c:pt idx="8">
                  <c:v>15712.339585511099</c:v>
                </c:pt>
                <c:pt idx="9">
                  <c:v>16443.2950788657</c:v>
                </c:pt>
                <c:pt idx="10">
                  <c:v>16852.498144986501</c:v>
                </c:pt>
                <c:pt idx="11">
                  <c:v>17045.4905735311</c:v>
                </c:pt>
                <c:pt idx="12">
                  <c:v>17024.472168575801</c:v>
                </c:pt>
                <c:pt idx="13">
                  <c:v>16872.242404013501</c:v>
                </c:pt>
                <c:pt idx="14">
                  <c:v>16718.615639837299</c:v>
                </c:pt>
                <c:pt idx="15">
                  <c:v>16628.334927592299</c:v>
                </c:pt>
                <c:pt idx="16">
                  <c:v>16865.137663048299</c:v>
                </c:pt>
                <c:pt idx="17">
                  <c:v>17408.683744339702</c:v>
                </c:pt>
                <c:pt idx="18">
                  <c:v>18525.171348299202</c:v>
                </c:pt>
                <c:pt idx="19">
                  <c:v>19033.6531361733</c:v>
                </c:pt>
                <c:pt idx="20">
                  <c:v>18668.311416808101</c:v>
                </c:pt>
                <c:pt idx="21">
                  <c:v>17871.265429781899</c:v>
                </c:pt>
                <c:pt idx="22">
                  <c:v>16822.071402684702</c:v>
                </c:pt>
                <c:pt idx="23">
                  <c:v>15532.5129682964</c:v>
                </c:pt>
                <c:pt idx="24">
                  <c:v>14585.5234527795</c:v>
                </c:pt>
                <c:pt idx="25">
                  <c:v>14103.7005859605</c:v>
                </c:pt>
                <c:pt idx="26">
                  <c:v>13952.923656565599</c:v>
                </c:pt>
                <c:pt idx="27">
                  <c:v>13910.1161347541</c:v>
                </c:pt>
                <c:pt idx="28">
                  <c:v>14047.736682306901</c:v>
                </c:pt>
                <c:pt idx="29">
                  <c:v>15044.2755339917</c:v>
                </c:pt>
                <c:pt idx="30">
                  <c:v>16901.313844230699</c:v>
                </c:pt>
                <c:pt idx="31">
                  <c:v>18580.632750301</c:v>
                </c:pt>
                <c:pt idx="32">
                  <c:v>19600.700578189299</c:v>
                </c:pt>
                <c:pt idx="33">
                  <c:v>20061.577899040702</c:v>
                </c:pt>
                <c:pt idx="34">
                  <c:v>20230.143929123398</c:v>
                </c:pt>
                <c:pt idx="35">
                  <c:v>20222.094083306401</c:v>
                </c:pt>
                <c:pt idx="36">
                  <c:v>20005.104432313699</c:v>
                </c:pt>
                <c:pt idx="37">
                  <c:v>19872.048866087898</c:v>
                </c:pt>
                <c:pt idx="38">
                  <c:v>19675.8213514852</c:v>
                </c:pt>
                <c:pt idx="39">
                  <c:v>19538.3765875682</c:v>
                </c:pt>
                <c:pt idx="40">
                  <c:v>19660.668894402199</c:v>
                </c:pt>
                <c:pt idx="41">
                  <c:v>19999.614405127399</c:v>
                </c:pt>
                <c:pt idx="42">
                  <c:v>20826.013962573499</c:v>
                </c:pt>
                <c:pt idx="43">
                  <c:v>21114.126775413901</c:v>
                </c:pt>
                <c:pt idx="44">
                  <c:v>20500.078451212601</c:v>
                </c:pt>
                <c:pt idx="45">
                  <c:v>19358.855101811299</c:v>
                </c:pt>
                <c:pt idx="46">
                  <c:v>17861.0972956025</c:v>
                </c:pt>
                <c:pt idx="47">
                  <c:v>16203.5588664551</c:v>
                </c:pt>
                <c:pt idx="48">
                  <c:v>14848.8749343816</c:v>
                </c:pt>
                <c:pt idx="49">
                  <c:v>14207.5689088296</c:v>
                </c:pt>
                <c:pt idx="50">
                  <c:v>14013.484075840301</c:v>
                </c:pt>
                <c:pt idx="51">
                  <c:v>13918.506569790499</c:v>
                </c:pt>
                <c:pt idx="52">
                  <c:v>14000.982517595199</c:v>
                </c:pt>
                <c:pt idx="53">
                  <c:v>14954.3018528306</c:v>
                </c:pt>
                <c:pt idx="54">
                  <c:v>16857.4454442975</c:v>
                </c:pt>
                <c:pt idx="55">
                  <c:v>18537.2931425973</c:v>
                </c:pt>
                <c:pt idx="56">
                  <c:v>19483.644624819801</c:v>
                </c:pt>
                <c:pt idx="57">
                  <c:v>19875.185314774499</c:v>
                </c:pt>
                <c:pt idx="58">
                  <c:v>20020.909807141001</c:v>
                </c:pt>
                <c:pt idx="59">
                  <c:v>19998.3407894675</c:v>
                </c:pt>
                <c:pt idx="60">
                  <c:v>19787.030228299998</c:v>
                </c:pt>
                <c:pt idx="61">
                  <c:v>19684.840799878199</c:v>
                </c:pt>
                <c:pt idx="62">
                  <c:v>19498.173476316599</c:v>
                </c:pt>
                <c:pt idx="63">
                  <c:v>19385.496533922898</c:v>
                </c:pt>
                <c:pt idx="64">
                  <c:v>19490.342722909001</c:v>
                </c:pt>
                <c:pt idx="65">
                  <c:v>19774.356873066099</c:v>
                </c:pt>
                <c:pt idx="66">
                  <c:v>20533.367283703199</c:v>
                </c:pt>
                <c:pt idx="67">
                  <c:v>20808.729483706102</c:v>
                </c:pt>
                <c:pt idx="68">
                  <c:v>20211.320479081001</c:v>
                </c:pt>
                <c:pt idx="69">
                  <c:v>19086.863847282199</c:v>
                </c:pt>
                <c:pt idx="70">
                  <c:v>17593.391086310701</c:v>
                </c:pt>
                <c:pt idx="71">
                  <c:v>15955.865983814499</c:v>
                </c:pt>
                <c:pt idx="72">
                  <c:v>14766.885978070601</c:v>
                </c:pt>
                <c:pt idx="73">
                  <c:v>14116.9766004825</c:v>
                </c:pt>
                <c:pt idx="74">
                  <c:v>13891.0276828062</c:v>
                </c:pt>
                <c:pt idx="75">
                  <c:v>13778.2054572617</c:v>
                </c:pt>
                <c:pt idx="76">
                  <c:v>13844.941036843</c:v>
                </c:pt>
                <c:pt idx="77">
                  <c:v>14805.0011286274</c:v>
                </c:pt>
                <c:pt idx="78">
                  <c:v>16739.266049170201</c:v>
                </c:pt>
                <c:pt idx="79">
                  <c:v>18422.543628527099</c:v>
                </c:pt>
                <c:pt idx="80">
                  <c:v>19355.8364995675</c:v>
                </c:pt>
                <c:pt idx="81">
                  <c:v>19733.7522621848</c:v>
                </c:pt>
                <c:pt idx="82">
                  <c:v>19878.137457256798</c:v>
                </c:pt>
                <c:pt idx="83">
                  <c:v>19845.7542885</c:v>
                </c:pt>
                <c:pt idx="84">
                  <c:v>19643.3216740014</c:v>
                </c:pt>
                <c:pt idx="85">
                  <c:v>19554.175031399402</c:v>
                </c:pt>
                <c:pt idx="86">
                  <c:v>19402.1274190451</c:v>
                </c:pt>
                <c:pt idx="87">
                  <c:v>19306.918375248501</c:v>
                </c:pt>
                <c:pt idx="88">
                  <c:v>19413.821570968699</c:v>
                </c:pt>
                <c:pt idx="89">
                  <c:v>19686.2029101437</c:v>
                </c:pt>
                <c:pt idx="90">
                  <c:v>20376.555525628799</c:v>
                </c:pt>
                <c:pt idx="91">
                  <c:v>20671.414166670402</c:v>
                </c:pt>
                <c:pt idx="92">
                  <c:v>20085.177170986801</c:v>
                </c:pt>
                <c:pt idx="93">
                  <c:v>18937.045393707001</c:v>
                </c:pt>
                <c:pt idx="94">
                  <c:v>17497.015239571101</c:v>
                </c:pt>
                <c:pt idx="95">
                  <c:v>15824.969403416901</c:v>
                </c:pt>
                <c:pt idx="96">
                  <c:v>14572.154113029799</c:v>
                </c:pt>
                <c:pt idx="97">
                  <c:v>13930.9274572868</c:v>
                </c:pt>
                <c:pt idx="98">
                  <c:v>13693.929597683</c:v>
                </c:pt>
                <c:pt idx="99">
                  <c:v>13587.5473069171</c:v>
                </c:pt>
                <c:pt idx="100">
                  <c:v>13632.586402881199</c:v>
                </c:pt>
                <c:pt idx="101">
                  <c:v>14575.518781107199</c:v>
                </c:pt>
                <c:pt idx="102">
                  <c:v>16541.637838076102</c:v>
                </c:pt>
                <c:pt idx="103">
                  <c:v>18275.366395521502</c:v>
                </c:pt>
                <c:pt idx="104">
                  <c:v>19237.158780354799</c:v>
                </c:pt>
                <c:pt idx="105">
                  <c:v>19662.394500331</c:v>
                </c:pt>
                <c:pt idx="106">
                  <c:v>19821.471898655302</c:v>
                </c:pt>
                <c:pt idx="107">
                  <c:v>19798.393220594</c:v>
                </c:pt>
                <c:pt idx="108">
                  <c:v>19610.9288719453</c:v>
                </c:pt>
                <c:pt idx="109">
                  <c:v>19538.1985303855</c:v>
                </c:pt>
                <c:pt idx="110">
                  <c:v>19382.580857277</c:v>
                </c:pt>
                <c:pt idx="111">
                  <c:v>19266.580467091699</c:v>
                </c:pt>
                <c:pt idx="112">
                  <c:v>19334.115714896499</c:v>
                </c:pt>
                <c:pt idx="113">
                  <c:v>19550.322545710998</c:v>
                </c:pt>
                <c:pt idx="114">
                  <c:v>20216.928075637999</c:v>
                </c:pt>
                <c:pt idx="115">
                  <c:v>20542.607717711398</c:v>
                </c:pt>
                <c:pt idx="116">
                  <c:v>19927.205311166301</c:v>
                </c:pt>
                <c:pt idx="117">
                  <c:v>18793.426319975701</c:v>
                </c:pt>
                <c:pt idx="118">
                  <c:v>17408.597499746</c:v>
                </c:pt>
                <c:pt idx="119">
                  <c:v>15761.8751634401</c:v>
                </c:pt>
                <c:pt idx="120">
                  <c:v>14434.420547772999</c:v>
                </c:pt>
                <c:pt idx="121">
                  <c:v>13764.566666120099</c:v>
                </c:pt>
                <c:pt idx="122">
                  <c:v>13503.230019954201</c:v>
                </c:pt>
                <c:pt idx="123">
                  <c:v>13379.5533472599</c:v>
                </c:pt>
                <c:pt idx="124">
                  <c:v>13381.040260607801</c:v>
                </c:pt>
                <c:pt idx="125">
                  <c:v>14271.2160865326</c:v>
                </c:pt>
                <c:pt idx="126">
                  <c:v>16209.4231113772</c:v>
                </c:pt>
                <c:pt idx="127">
                  <c:v>17935.7911295829</c:v>
                </c:pt>
                <c:pt idx="128">
                  <c:v>18944.2645191679</c:v>
                </c:pt>
                <c:pt idx="129">
                  <c:v>19385.232049585498</c:v>
                </c:pt>
                <c:pt idx="130">
                  <c:v>19550.4671012994</c:v>
                </c:pt>
                <c:pt idx="131">
                  <c:v>19521.9487412909</c:v>
                </c:pt>
                <c:pt idx="132">
                  <c:v>19301.107186826699</c:v>
                </c:pt>
                <c:pt idx="133">
                  <c:v>19198.535588522402</c:v>
                </c:pt>
                <c:pt idx="134">
                  <c:v>19000.312435284799</c:v>
                </c:pt>
                <c:pt idx="135">
                  <c:v>18808.512153865799</c:v>
                </c:pt>
                <c:pt idx="136">
                  <c:v>18752.313320047098</c:v>
                </c:pt>
                <c:pt idx="137">
                  <c:v>18826.543444229301</c:v>
                </c:pt>
                <c:pt idx="138">
                  <c:v>19391.606422435401</c:v>
                </c:pt>
                <c:pt idx="139">
                  <c:v>19668.396970583701</c:v>
                </c:pt>
                <c:pt idx="140">
                  <c:v>19052.266346068602</c:v>
                </c:pt>
                <c:pt idx="141">
                  <c:v>18080.056298478801</c:v>
                </c:pt>
                <c:pt idx="142">
                  <c:v>16976.270632273601</c:v>
                </c:pt>
                <c:pt idx="143">
                  <c:v>15541.479182138601</c:v>
                </c:pt>
                <c:pt idx="144">
                  <c:v>14380.377505402799</c:v>
                </c:pt>
                <c:pt idx="145">
                  <c:v>13637.442066243</c:v>
                </c:pt>
                <c:pt idx="146">
                  <c:v>13338.7360643799</c:v>
                </c:pt>
                <c:pt idx="147">
                  <c:v>13129.7937930726</c:v>
                </c:pt>
                <c:pt idx="148">
                  <c:v>12978.829165462799</c:v>
                </c:pt>
                <c:pt idx="149">
                  <c:v>13280.1642026717</c:v>
                </c:pt>
                <c:pt idx="150">
                  <c:v>13914.4685278452</c:v>
                </c:pt>
                <c:pt idx="151">
                  <c:v>14862.258714223901</c:v>
                </c:pt>
                <c:pt idx="152">
                  <c:v>16157.9133936543</c:v>
                </c:pt>
                <c:pt idx="153">
                  <c:v>17015.753261940299</c:v>
                </c:pt>
                <c:pt idx="154">
                  <c:v>17423.616323307298</c:v>
                </c:pt>
                <c:pt idx="155">
                  <c:v>17461.499505837401</c:v>
                </c:pt>
                <c:pt idx="156">
                  <c:v>17257.064058543001</c:v>
                </c:pt>
                <c:pt idx="157">
                  <c:v>17015.567183451902</c:v>
                </c:pt>
                <c:pt idx="158">
                  <c:v>16791.615772497698</c:v>
                </c:pt>
                <c:pt idx="159">
                  <c:v>16638.2023644904</c:v>
                </c:pt>
                <c:pt idx="160">
                  <c:v>16702.727811316799</c:v>
                </c:pt>
                <c:pt idx="161">
                  <c:v>16996.124652850998</c:v>
                </c:pt>
                <c:pt idx="162">
                  <c:v>17838.556314355799</c:v>
                </c:pt>
                <c:pt idx="163">
                  <c:v>18334.479826167</c:v>
                </c:pt>
                <c:pt idx="164">
                  <c:v>17871.799412697001</c:v>
                </c:pt>
                <c:pt idx="165">
                  <c:v>17062.466076014</c:v>
                </c:pt>
                <c:pt idx="166">
                  <c:v>16213.465505177201</c:v>
                </c:pt>
                <c:pt idx="167">
                  <c:v>15029.7324346347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30-4C75-A339-A43C822E2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4232"/>
        <c:axId val="1"/>
      </c:lineChart>
      <c:catAx>
        <c:axId val="1964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  <c:max val="3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94232"/>
        <c:crosses val="autoZero"/>
        <c:crossBetween val="midCat"/>
        <c:majorUnit val="2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7.3441533612402937E-2"/>
          <c:y val="1.2461085252981745E-2"/>
          <c:w val="0.88983811655957978"/>
          <c:h val="4.361379838543610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205341232937913E-2"/>
          <c:y val="6.153856266196351E-2"/>
          <c:w val="0.92805182965850996"/>
          <c:h val="0.78653975402322107"/>
        </c:manualLayout>
      </c:layout>
      <c:lineChart>
        <c:grouping val="standard"/>
        <c:varyColors val="0"/>
        <c:ser>
          <c:idx val="0"/>
          <c:order val="0"/>
          <c:tx>
            <c:strRef>
              <c:f>Diff!$AF$2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Diff!$AF$3:$AF$146</c:f>
              <c:numCache>
                <c:formatCode>General</c:formatCode>
                <c:ptCount val="144"/>
                <c:pt idx="0">
                  <c:v>5967</c:v>
                </c:pt>
                <c:pt idx="1">
                  <c:v>5720</c:v>
                </c:pt>
                <c:pt idx="2">
                  <c:v>5511</c:v>
                </c:pt>
                <c:pt idx="3">
                  <c:v>5441</c:v>
                </c:pt>
                <c:pt idx="4">
                  <c:v>5508</c:v>
                </c:pt>
                <c:pt idx="5">
                  <c:v>5738</c:v>
                </c:pt>
                <c:pt idx="6">
                  <c:v>6395</c:v>
                </c:pt>
                <c:pt idx="7">
                  <c:v>7055</c:v>
                </c:pt>
                <c:pt idx="8">
                  <c:v>7469</c:v>
                </c:pt>
                <c:pt idx="9">
                  <c:v>7714</c:v>
                </c:pt>
                <c:pt idx="10">
                  <c:v>7944</c:v>
                </c:pt>
                <c:pt idx="11">
                  <c:v>8074</c:v>
                </c:pt>
                <c:pt idx="12">
                  <c:v>8146</c:v>
                </c:pt>
                <c:pt idx="13">
                  <c:v>8181</c:v>
                </c:pt>
                <c:pt idx="14">
                  <c:v>8197</c:v>
                </c:pt>
                <c:pt idx="15">
                  <c:v>8180</c:v>
                </c:pt>
                <c:pt idx="16">
                  <c:v>8202</c:v>
                </c:pt>
                <c:pt idx="17">
                  <c:v>8113</c:v>
                </c:pt>
                <c:pt idx="18">
                  <c:v>7925</c:v>
                </c:pt>
                <c:pt idx="19">
                  <c:v>7760</c:v>
                </c:pt>
                <c:pt idx="20">
                  <c:v>7688</c:v>
                </c:pt>
                <c:pt idx="21">
                  <c:v>7759</c:v>
                </c:pt>
                <c:pt idx="22">
                  <c:v>7280</c:v>
                </c:pt>
                <c:pt idx="23">
                  <c:v>6694</c:v>
                </c:pt>
                <c:pt idx="24">
                  <c:v>5936</c:v>
                </c:pt>
                <c:pt idx="25">
                  <c:v>5697</c:v>
                </c:pt>
                <c:pt idx="26">
                  <c:v>5546</c:v>
                </c:pt>
                <c:pt idx="27">
                  <c:v>5474</c:v>
                </c:pt>
                <c:pt idx="28">
                  <c:v>5503</c:v>
                </c:pt>
                <c:pt idx="29">
                  <c:v>5768</c:v>
                </c:pt>
                <c:pt idx="30">
                  <c:v>6344</c:v>
                </c:pt>
                <c:pt idx="31">
                  <c:v>6952</c:v>
                </c:pt>
                <c:pt idx="32">
                  <c:v>7428</c:v>
                </c:pt>
                <c:pt idx="33">
                  <c:v>7628</c:v>
                </c:pt>
                <c:pt idx="34">
                  <c:v>7847</c:v>
                </c:pt>
                <c:pt idx="35">
                  <c:v>7923</c:v>
                </c:pt>
                <c:pt idx="36">
                  <c:v>7928</c:v>
                </c:pt>
                <c:pt idx="37">
                  <c:v>8011</c:v>
                </c:pt>
                <c:pt idx="38">
                  <c:v>7977</c:v>
                </c:pt>
                <c:pt idx="39">
                  <c:v>7914</c:v>
                </c:pt>
                <c:pt idx="40">
                  <c:v>7896</c:v>
                </c:pt>
                <c:pt idx="41">
                  <c:v>7777</c:v>
                </c:pt>
                <c:pt idx="42">
                  <c:v>7572</c:v>
                </c:pt>
                <c:pt idx="43">
                  <c:v>7397</c:v>
                </c:pt>
                <c:pt idx="44">
                  <c:v>7373</c:v>
                </c:pt>
                <c:pt idx="45">
                  <c:v>7443</c:v>
                </c:pt>
                <c:pt idx="46">
                  <c:v>7030</c:v>
                </c:pt>
                <c:pt idx="47">
                  <c:v>6528</c:v>
                </c:pt>
                <c:pt idx="48">
                  <c:v>6073</c:v>
                </c:pt>
                <c:pt idx="49">
                  <c:v>5837</c:v>
                </c:pt>
                <c:pt idx="50">
                  <c:v>5665</c:v>
                </c:pt>
                <c:pt idx="51">
                  <c:v>5582</c:v>
                </c:pt>
                <c:pt idx="52">
                  <c:v>5608</c:v>
                </c:pt>
                <c:pt idx="53">
                  <c:v>5859</c:v>
                </c:pt>
                <c:pt idx="54">
                  <c:v>6406</c:v>
                </c:pt>
                <c:pt idx="55">
                  <c:v>7041</c:v>
                </c:pt>
                <c:pt idx="56">
                  <c:v>7508</c:v>
                </c:pt>
                <c:pt idx="57">
                  <c:v>7732</c:v>
                </c:pt>
                <c:pt idx="58">
                  <c:v>7953</c:v>
                </c:pt>
                <c:pt idx="59">
                  <c:v>8055</c:v>
                </c:pt>
                <c:pt idx="60">
                  <c:v>8059</c:v>
                </c:pt>
                <c:pt idx="61">
                  <c:v>8132</c:v>
                </c:pt>
                <c:pt idx="62">
                  <c:v>8093</c:v>
                </c:pt>
                <c:pt idx="63">
                  <c:v>8038</c:v>
                </c:pt>
                <c:pt idx="64">
                  <c:v>8002</c:v>
                </c:pt>
                <c:pt idx="65">
                  <c:v>7881</c:v>
                </c:pt>
                <c:pt idx="66">
                  <c:v>7667</c:v>
                </c:pt>
                <c:pt idx="67">
                  <c:v>7482</c:v>
                </c:pt>
                <c:pt idx="68">
                  <c:v>7457</c:v>
                </c:pt>
                <c:pt idx="69">
                  <c:v>7522</c:v>
                </c:pt>
                <c:pt idx="70">
                  <c:v>7114</c:v>
                </c:pt>
                <c:pt idx="71">
                  <c:v>6606</c:v>
                </c:pt>
                <c:pt idx="72">
                  <c:v>6082</c:v>
                </c:pt>
                <c:pt idx="73">
                  <c:v>5824</c:v>
                </c:pt>
                <c:pt idx="74">
                  <c:v>5619</c:v>
                </c:pt>
                <c:pt idx="75">
                  <c:v>5540</c:v>
                </c:pt>
                <c:pt idx="76">
                  <c:v>5559</c:v>
                </c:pt>
                <c:pt idx="77">
                  <c:v>5791</c:v>
                </c:pt>
                <c:pt idx="78">
                  <c:v>6297</c:v>
                </c:pt>
                <c:pt idx="79">
                  <c:v>6930</c:v>
                </c:pt>
                <c:pt idx="80">
                  <c:v>7415</c:v>
                </c:pt>
                <c:pt idx="81">
                  <c:v>7637</c:v>
                </c:pt>
                <c:pt idx="82">
                  <c:v>7855</c:v>
                </c:pt>
                <c:pt idx="83">
                  <c:v>7938</c:v>
                </c:pt>
                <c:pt idx="84">
                  <c:v>7930</c:v>
                </c:pt>
                <c:pt idx="85">
                  <c:v>7989</c:v>
                </c:pt>
                <c:pt idx="86">
                  <c:v>7932</c:v>
                </c:pt>
                <c:pt idx="87">
                  <c:v>7848</c:v>
                </c:pt>
                <c:pt idx="88">
                  <c:v>7760</c:v>
                </c:pt>
                <c:pt idx="89">
                  <c:v>7584</c:v>
                </c:pt>
                <c:pt idx="90">
                  <c:v>7359</c:v>
                </c:pt>
                <c:pt idx="91">
                  <c:v>7139</c:v>
                </c:pt>
                <c:pt idx="92">
                  <c:v>7065</c:v>
                </c:pt>
                <c:pt idx="93">
                  <c:v>7165</c:v>
                </c:pt>
                <c:pt idx="94">
                  <c:v>6796</c:v>
                </c:pt>
                <c:pt idx="95">
                  <c:v>6359</c:v>
                </c:pt>
                <c:pt idx="96">
                  <c:v>5902</c:v>
                </c:pt>
                <c:pt idx="97">
                  <c:v>5627</c:v>
                </c:pt>
                <c:pt idx="98">
                  <c:v>5467</c:v>
                </c:pt>
                <c:pt idx="99">
                  <c:v>5341</c:v>
                </c:pt>
                <c:pt idx="100">
                  <c:v>5289</c:v>
                </c:pt>
                <c:pt idx="101">
                  <c:v>5313</c:v>
                </c:pt>
                <c:pt idx="102">
                  <c:v>5437</c:v>
                </c:pt>
                <c:pt idx="103">
                  <c:v>5850</c:v>
                </c:pt>
                <c:pt idx="104">
                  <c:v>6319</c:v>
                </c:pt>
                <c:pt idx="105">
                  <c:v>6688</c:v>
                </c:pt>
                <c:pt idx="106">
                  <c:v>6939</c:v>
                </c:pt>
                <c:pt idx="107">
                  <c:v>7018</c:v>
                </c:pt>
                <c:pt idx="108">
                  <c:v>7005</c:v>
                </c:pt>
                <c:pt idx="109">
                  <c:v>6962</c:v>
                </c:pt>
                <c:pt idx="110">
                  <c:v>6907</c:v>
                </c:pt>
                <c:pt idx="111">
                  <c:v>6867</c:v>
                </c:pt>
                <c:pt idx="112">
                  <c:v>6895</c:v>
                </c:pt>
                <c:pt idx="113">
                  <c:v>6845</c:v>
                </c:pt>
                <c:pt idx="114">
                  <c:v>6726</c:v>
                </c:pt>
                <c:pt idx="115">
                  <c:v>6578</c:v>
                </c:pt>
                <c:pt idx="116">
                  <c:v>6564</c:v>
                </c:pt>
                <c:pt idx="117">
                  <c:v>6676</c:v>
                </c:pt>
                <c:pt idx="118">
                  <c:v>6433</c:v>
                </c:pt>
                <c:pt idx="119">
                  <c:v>6073</c:v>
                </c:pt>
                <c:pt idx="120">
                  <c:v>5917</c:v>
                </c:pt>
                <c:pt idx="121">
                  <c:v>5652</c:v>
                </c:pt>
                <c:pt idx="122">
                  <c:v>5481</c:v>
                </c:pt>
                <c:pt idx="123">
                  <c:v>5360</c:v>
                </c:pt>
                <c:pt idx="124">
                  <c:v>5308</c:v>
                </c:pt>
                <c:pt idx="125">
                  <c:v>5258</c:v>
                </c:pt>
                <c:pt idx="126">
                  <c:v>5285</c:v>
                </c:pt>
                <c:pt idx="127">
                  <c:v>5554</c:v>
                </c:pt>
                <c:pt idx="128">
                  <c:v>5976</c:v>
                </c:pt>
                <c:pt idx="129">
                  <c:v>6348</c:v>
                </c:pt>
                <c:pt idx="130">
                  <c:v>6635</c:v>
                </c:pt>
                <c:pt idx="131">
                  <c:v>6800</c:v>
                </c:pt>
                <c:pt idx="132">
                  <c:v>6880</c:v>
                </c:pt>
                <c:pt idx="133">
                  <c:v>6890</c:v>
                </c:pt>
                <c:pt idx="134">
                  <c:v>6856</c:v>
                </c:pt>
                <c:pt idx="135">
                  <c:v>6826</c:v>
                </c:pt>
                <c:pt idx="136">
                  <c:v>6871</c:v>
                </c:pt>
                <c:pt idx="137">
                  <c:v>6852</c:v>
                </c:pt>
                <c:pt idx="138">
                  <c:v>6746</c:v>
                </c:pt>
                <c:pt idx="139">
                  <c:v>6648</c:v>
                </c:pt>
                <c:pt idx="140">
                  <c:v>6698</c:v>
                </c:pt>
                <c:pt idx="141">
                  <c:v>6860</c:v>
                </c:pt>
                <c:pt idx="142">
                  <c:v>6617</c:v>
                </c:pt>
                <c:pt idx="143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8A7-AB8C-C45C70A83E20}"/>
            </c:ext>
          </c:extLst>
        </c:ser>
        <c:ser>
          <c:idx val="1"/>
          <c:order val="1"/>
          <c:tx>
            <c:strRef>
              <c:f>Diff!$AG$2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Diff!$AG$3:$AG$146</c:f>
              <c:numCache>
                <c:formatCode>General</c:formatCode>
                <c:ptCount val="144"/>
                <c:pt idx="0">
                  <c:v>9910</c:v>
                </c:pt>
                <c:pt idx="1">
                  <c:v>9346</c:v>
                </c:pt>
                <c:pt idx="2">
                  <c:v>9009</c:v>
                </c:pt>
                <c:pt idx="3">
                  <c:v>8943</c:v>
                </c:pt>
                <c:pt idx="4">
                  <c:v>8895</c:v>
                </c:pt>
                <c:pt idx="5">
                  <c:v>9243</c:v>
                </c:pt>
                <c:pt idx="6">
                  <c:v>10681</c:v>
                </c:pt>
                <c:pt idx="7">
                  <c:v>12467</c:v>
                </c:pt>
                <c:pt idx="8">
                  <c:v>13951</c:v>
                </c:pt>
                <c:pt idx="9">
                  <c:v>14843</c:v>
                </c:pt>
                <c:pt idx="10">
                  <c:v>15521</c:v>
                </c:pt>
                <c:pt idx="11">
                  <c:v>15852</c:v>
                </c:pt>
                <c:pt idx="12">
                  <c:v>16084</c:v>
                </c:pt>
                <c:pt idx="13">
                  <c:v>16381</c:v>
                </c:pt>
                <c:pt idx="14">
                  <c:v>16569</c:v>
                </c:pt>
                <c:pt idx="15">
                  <c:v>16727</c:v>
                </c:pt>
                <c:pt idx="16">
                  <c:v>16884</c:v>
                </c:pt>
                <c:pt idx="17">
                  <c:v>16590</c:v>
                </c:pt>
                <c:pt idx="18">
                  <c:v>15699</c:v>
                </c:pt>
                <c:pt idx="19">
                  <c:v>15081</c:v>
                </c:pt>
                <c:pt idx="20">
                  <c:v>14846</c:v>
                </c:pt>
                <c:pt idx="21">
                  <c:v>14590</c:v>
                </c:pt>
                <c:pt idx="22">
                  <c:v>13460</c:v>
                </c:pt>
                <c:pt idx="23">
                  <c:v>12072</c:v>
                </c:pt>
                <c:pt idx="24">
                  <c:v>10905</c:v>
                </c:pt>
                <c:pt idx="25">
                  <c:v>10306</c:v>
                </c:pt>
                <c:pt idx="26">
                  <c:v>9915</c:v>
                </c:pt>
                <c:pt idx="27">
                  <c:v>9740</c:v>
                </c:pt>
                <c:pt idx="28">
                  <c:v>9782</c:v>
                </c:pt>
                <c:pt idx="29">
                  <c:v>10168</c:v>
                </c:pt>
                <c:pt idx="30">
                  <c:v>11376</c:v>
                </c:pt>
                <c:pt idx="31">
                  <c:v>13173</c:v>
                </c:pt>
                <c:pt idx="32">
                  <c:v>14472</c:v>
                </c:pt>
                <c:pt idx="33">
                  <c:v>15414</c:v>
                </c:pt>
                <c:pt idx="34">
                  <c:v>16037</c:v>
                </c:pt>
                <c:pt idx="35">
                  <c:v>16453</c:v>
                </c:pt>
                <c:pt idx="36">
                  <c:v>16685</c:v>
                </c:pt>
                <c:pt idx="37">
                  <c:v>16867</c:v>
                </c:pt>
                <c:pt idx="38">
                  <c:v>16944</c:v>
                </c:pt>
                <c:pt idx="39">
                  <c:v>17056</c:v>
                </c:pt>
                <c:pt idx="40">
                  <c:v>17103</c:v>
                </c:pt>
                <c:pt idx="41">
                  <c:v>16855</c:v>
                </c:pt>
                <c:pt idx="42">
                  <c:v>16110</c:v>
                </c:pt>
                <c:pt idx="43">
                  <c:v>15437</c:v>
                </c:pt>
                <c:pt idx="44">
                  <c:v>15093</c:v>
                </c:pt>
                <c:pt idx="45">
                  <c:v>14869</c:v>
                </c:pt>
                <c:pt idx="46">
                  <c:v>13851</c:v>
                </c:pt>
                <c:pt idx="47">
                  <c:v>12360</c:v>
                </c:pt>
                <c:pt idx="48">
                  <c:v>11733</c:v>
                </c:pt>
                <c:pt idx="49">
                  <c:v>11070</c:v>
                </c:pt>
                <c:pt idx="50">
                  <c:v>10653</c:v>
                </c:pt>
                <c:pt idx="51">
                  <c:v>10453</c:v>
                </c:pt>
                <c:pt idx="52">
                  <c:v>10474</c:v>
                </c:pt>
                <c:pt idx="53">
                  <c:v>10841</c:v>
                </c:pt>
                <c:pt idx="54">
                  <c:v>12023</c:v>
                </c:pt>
                <c:pt idx="55">
                  <c:v>13803</c:v>
                </c:pt>
                <c:pt idx="56">
                  <c:v>15181</c:v>
                </c:pt>
                <c:pt idx="57">
                  <c:v>16201</c:v>
                </c:pt>
                <c:pt idx="58">
                  <c:v>16892</c:v>
                </c:pt>
                <c:pt idx="59">
                  <c:v>17349</c:v>
                </c:pt>
                <c:pt idx="60">
                  <c:v>17597</c:v>
                </c:pt>
                <c:pt idx="61">
                  <c:v>17800</c:v>
                </c:pt>
                <c:pt idx="62">
                  <c:v>17868</c:v>
                </c:pt>
                <c:pt idx="63">
                  <c:v>17969</c:v>
                </c:pt>
                <c:pt idx="64">
                  <c:v>18002</c:v>
                </c:pt>
                <c:pt idx="65">
                  <c:v>17718</c:v>
                </c:pt>
                <c:pt idx="66">
                  <c:v>16953</c:v>
                </c:pt>
                <c:pt idx="67">
                  <c:v>16271</c:v>
                </c:pt>
                <c:pt idx="68">
                  <c:v>15929</c:v>
                </c:pt>
                <c:pt idx="69">
                  <c:v>15678</c:v>
                </c:pt>
                <c:pt idx="70">
                  <c:v>14612</c:v>
                </c:pt>
                <c:pt idx="71">
                  <c:v>13094</c:v>
                </c:pt>
                <c:pt idx="72">
                  <c:v>12093</c:v>
                </c:pt>
                <c:pt idx="73">
                  <c:v>11393</c:v>
                </c:pt>
                <c:pt idx="74">
                  <c:v>10921</c:v>
                </c:pt>
                <c:pt idx="75">
                  <c:v>10688</c:v>
                </c:pt>
                <c:pt idx="76">
                  <c:v>10673</c:v>
                </c:pt>
                <c:pt idx="77">
                  <c:v>10962</c:v>
                </c:pt>
                <c:pt idx="78">
                  <c:v>12044</c:v>
                </c:pt>
                <c:pt idx="79">
                  <c:v>13761</c:v>
                </c:pt>
                <c:pt idx="80">
                  <c:v>15153</c:v>
                </c:pt>
                <c:pt idx="81">
                  <c:v>16217</c:v>
                </c:pt>
                <c:pt idx="82">
                  <c:v>16923</c:v>
                </c:pt>
                <c:pt idx="83">
                  <c:v>17407</c:v>
                </c:pt>
                <c:pt idx="84">
                  <c:v>17643</c:v>
                </c:pt>
                <c:pt idx="85">
                  <c:v>17841</c:v>
                </c:pt>
                <c:pt idx="86">
                  <c:v>17888</c:v>
                </c:pt>
                <c:pt idx="87">
                  <c:v>17941</c:v>
                </c:pt>
                <c:pt idx="88">
                  <c:v>17892</c:v>
                </c:pt>
                <c:pt idx="89">
                  <c:v>17504</c:v>
                </c:pt>
                <c:pt idx="90">
                  <c:v>16749</c:v>
                </c:pt>
                <c:pt idx="91">
                  <c:v>16065</c:v>
                </c:pt>
                <c:pt idx="92">
                  <c:v>15720</c:v>
                </c:pt>
                <c:pt idx="93">
                  <c:v>15588</c:v>
                </c:pt>
                <c:pt idx="94">
                  <c:v>14726</c:v>
                </c:pt>
                <c:pt idx="95">
                  <c:v>13440</c:v>
                </c:pt>
                <c:pt idx="96">
                  <c:v>12111</c:v>
                </c:pt>
                <c:pt idx="97">
                  <c:v>11373</c:v>
                </c:pt>
                <c:pt idx="98">
                  <c:v>10857</c:v>
                </c:pt>
                <c:pt idx="99">
                  <c:v>10509</c:v>
                </c:pt>
                <c:pt idx="100">
                  <c:v>10305</c:v>
                </c:pt>
                <c:pt idx="101">
                  <c:v>10193</c:v>
                </c:pt>
                <c:pt idx="102">
                  <c:v>10491</c:v>
                </c:pt>
                <c:pt idx="103">
                  <c:v>11400</c:v>
                </c:pt>
                <c:pt idx="104">
                  <c:v>12530</c:v>
                </c:pt>
                <c:pt idx="105">
                  <c:v>13634</c:v>
                </c:pt>
                <c:pt idx="106">
                  <c:v>14451</c:v>
                </c:pt>
                <c:pt idx="107">
                  <c:v>14957</c:v>
                </c:pt>
                <c:pt idx="108">
                  <c:v>15173</c:v>
                </c:pt>
                <c:pt idx="109">
                  <c:v>15191</c:v>
                </c:pt>
                <c:pt idx="110">
                  <c:v>15196</c:v>
                </c:pt>
                <c:pt idx="111">
                  <c:v>15243</c:v>
                </c:pt>
                <c:pt idx="112">
                  <c:v>15277</c:v>
                </c:pt>
                <c:pt idx="113">
                  <c:v>15205</c:v>
                </c:pt>
                <c:pt idx="114">
                  <c:v>14866</c:v>
                </c:pt>
                <c:pt idx="115">
                  <c:v>14442</c:v>
                </c:pt>
                <c:pt idx="116">
                  <c:v>14256</c:v>
                </c:pt>
                <c:pt idx="117">
                  <c:v>14212</c:v>
                </c:pt>
                <c:pt idx="118">
                  <c:v>13576</c:v>
                </c:pt>
                <c:pt idx="119">
                  <c:v>12632</c:v>
                </c:pt>
                <c:pt idx="120">
                  <c:v>11805</c:v>
                </c:pt>
                <c:pt idx="121">
                  <c:v>11072</c:v>
                </c:pt>
                <c:pt idx="122">
                  <c:v>10577</c:v>
                </c:pt>
                <c:pt idx="123">
                  <c:v>10278</c:v>
                </c:pt>
                <c:pt idx="124">
                  <c:v>10084</c:v>
                </c:pt>
                <c:pt idx="125">
                  <c:v>9900</c:v>
                </c:pt>
                <c:pt idx="126">
                  <c:v>10019</c:v>
                </c:pt>
                <c:pt idx="127">
                  <c:v>10581</c:v>
                </c:pt>
                <c:pt idx="128">
                  <c:v>11393</c:v>
                </c:pt>
                <c:pt idx="129">
                  <c:v>12340</c:v>
                </c:pt>
                <c:pt idx="130">
                  <c:v>13211</c:v>
                </c:pt>
                <c:pt idx="131">
                  <c:v>13774</c:v>
                </c:pt>
                <c:pt idx="132">
                  <c:v>14059</c:v>
                </c:pt>
                <c:pt idx="133">
                  <c:v>14168</c:v>
                </c:pt>
                <c:pt idx="134">
                  <c:v>14230</c:v>
                </c:pt>
                <c:pt idx="135">
                  <c:v>14303</c:v>
                </c:pt>
                <c:pt idx="136">
                  <c:v>14402</c:v>
                </c:pt>
                <c:pt idx="137">
                  <c:v>14462</c:v>
                </c:pt>
                <c:pt idx="138">
                  <c:v>14282</c:v>
                </c:pt>
                <c:pt idx="139">
                  <c:v>14040</c:v>
                </c:pt>
                <c:pt idx="140">
                  <c:v>14148</c:v>
                </c:pt>
                <c:pt idx="141">
                  <c:v>14366</c:v>
                </c:pt>
                <c:pt idx="142">
                  <c:v>13804</c:v>
                </c:pt>
                <c:pt idx="143">
                  <c:v>12790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8A7-AB8C-C45C70A83E20}"/>
            </c:ext>
          </c:extLst>
        </c:ser>
        <c:ser>
          <c:idx val="2"/>
          <c:order val="2"/>
          <c:tx>
            <c:strRef>
              <c:f>Diff!$AH$2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Diff!$AH$3:$AH$146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5-48A7-AB8C-C45C70A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1312"/>
        <c:axId val="1"/>
      </c:lineChart>
      <c:catAx>
        <c:axId val="1963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7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8131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</xdr:row>
      <xdr:rowOff>129540</xdr:rowOff>
    </xdr:from>
    <xdr:to>
      <xdr:col>13</xdr:col>
      <xdr:colOff>1173480</xdr:colOff>
      <xdr:row>31</xdr:row>
      <xdr:rowOff>160020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0</xdr:row>
          <xdr:rowOff>99060</xdr:rowOff>
        </xdr:from>
        <xdr:to>
          <xdr:col>6</xdr:col>
          <xdr:colOff>342900</xdr:colOff>
          <xdr:row>1</xdr:row>
          <xdr:rowOff>160020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441960</xdr:colOff>
          <xdr:row>0</xdr:row>
          <xdr:rowOff>68580</xdr:rowOff>
        </xdr:from>
        <xdr:to>
          <xdr:col>8</xdr:col>
          <xdr:colOff>457200</xdr:colOff>
          <xdr:row>2</xdr:row>
          <xdr:rowOff>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617220</xdr:colOff>
          <xdr:row>0</xdr:row>
          <xdr:rowOff>106680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38100</xdr:colOff>
      <xdr:row>7</xdr:row>
      <xdr:rowOff>106680</xdr:rowOff>
    </xdr:from>
    <xdr:to>
      <xdr:col>16</xdr:col>
      <xdr:colOff>548640</xdr:colOff>
      <xdr:row>31</xdr:row>
      <xdr:rowOff>45720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C1:V171"/>
  <sheetViews>
    <sheetView tabSelected="1" workbookViewId="0">
      <selection activeCell="N3" sqref="N3"/>
    </sheetView>
  </sheetViews>
  <sheetFormatPr defaultRowHeight="13.2" x14ac:dyDescent="0.25"/>
  <cols>
    <col min="14" max="14" width="19.5546875" customWidth="1"/>
    <col min="16" max="16" width="14.33203125" bestFit="1" customWidth="1"/>
  </cols>
  <sheetData>
    <row r="1" spans="3:22" x14ac:dyDescent="0.25">
      <c r="J1" s="19" t="s">
        <v>74</v>
      </c>
    </row>
    <row r="2" spans="3:22" x14ac:dyDescent="0.25">
      <c r="C2" s="1" t="s">
        <v>0</v>
      </c>
      <c r="D2" s="2">
        <v>36975</v>
      </c>
      <c r="J2" s="20" t="s">
        <v>73</v>
      </c>
      <c r="O2" t="s">
        <v>3</v>
      </c>
      <c r="P2" t="s">
        <v>1</v>
      </c>
      <c r="Q2" t="s">
        <v>2</v>
      </c>
      <c r="R2" t="s">
        <v>8</v>
      </c>
      <c r="S2" t="s">
        <v>6</v>
      </c>
      <c r="T2" t="s">
        <v>4</v>
      </c>
      <c r="U2" t="s">
        <v>5</v>
      </c>
      <c r="V2" t="s">
        <v>7</v>
      </c>
    </row>
    <row r="3" spans="3:22" x14ac:dyDescent="0.25">
      <c r="O3" t="str">
        <f>CONCATENATE(MONTH(P3),"/",DAY(P3)," ",HOUR(P3))</f>
        <v>3/25 0</v>
      </c>
      <c r="P3" s="3">
        <v>36975</v>
      </c>
      <c r="Q3">
        <v>14988</v>
      </c>
      <c r="R3">
        <v>3918.29</v>
      </c>
      <c r="S3">
        <v>5334.02</v>
      </c>
      <c r="T3">
        <v>3583.09</v>
      </c>
      <c r="U3">
        <v>8563.9500000000007</v>
      </c>
      <c r="V3">
        <v>5689.4</v>
      </c>
    </row>
    <row r="4" spans="3:22" x14ac:dyDescent="0.25">
      <c r="O4" t="str">
        <f t="shared" ref="O4:O67" si="0">CONCATENATE(MONTH(P4),"/",DAY(P4)," ",HOUR(P4))</f>
        <v>3/25 1</v>
      </c>
      <c r="P4" s="3">
        <v>36975.041666666664</v>
      </c>
      <c r="Q4">
        <v>14415</v>
      </c>
      <c r="R4">
        <f>R3</f>
        <v>3918.29</v>
      </c>
      <c r="S4">
        <f>S3</f>
        <v>5334.02</v>
      </c>
      <c r="T4">
        <f>T3</f>
        <v>3583.09</v>
      </c>
      <c r="U4">
        <f>U3</f>
        <v>8563.9500000000007</v>
      </c>
      <c r="V4">
        <f>V3</f>
        <v>5689.4</v>
      </c>
    </row>
    <row r="5" spans="3:22" x14ac:dyDescent="0.25">
      <c r="O5" t="str">
        <f t="shared" si="0"/>
        <v>3/25 2</v>
      </c>
      <c r="P5" s="3">
        <v>36975.083333333336</v>
      </c>
      <c r="Q5">
        <v>13921</v>
      </c>
      <c r="R5">
        <f t="shared" ref="R5:R26" si="1">R4</f>
        <v>3918.29</v>
      </c>
      <c r="S5">
        <f t="shared" ref="S5:S26" si="2">S4</f>
        <v>5334.02</v>
      </c>
      <c r="T5">
        <f t="shared" ref="T5:T26" si="3">T4</f>
        <v>3583.09</v>
      </c>
      <c r="U5">
        <f t="shared" ref="U5:U26" si="4">U4</f>
        <v>8563.9500000000007</v>
      </c>
      <c r="V5">
        <f t="shared" ref="V5:V26" si="5">V4</f>
        <v>5689.4</v>
      </c>
    </row>
    <row r="6" spans="3:22" x14ac:dyDescent="0.25">
      <c r="O6" t="str">
        <f t="shared" si="0"/>
        <v>3/25 3</v>
      </c>
      <c r="P6" s="3">
        <v>36975.125</v>
      </c>
      <c r="Q6">
        <v>13698</v>
      </c>
      <c r="R6">
        <f t="shared" si="1"/>
        <v>3918.29</v>
      </c>
      <c r="S6">
        <f t="shared" si="2"/>
        <v>5334.02</v>
      </c>
      <c r="T6">
        <f t="shared" si="3"/>
        <v>3583.09</v>
      </c>
      <c r="U6">
        <f t="shared" si="4"/>
        <v>8563.9500000000007</v>
      </c>
      <c r="V6">
        <f t="shared" si="5"/>
        <v>5689.4</v>
      </c>
    </row>
    <row r="7" spans="3:22" x14ac:dyDescent="0.25">
      <c r="O7" t="str">
        <f t="shared" si="0"/>
        <v>3/25 4</v>
      </c>
      <c r="P7" s="3">
        <v>36975.166666666664</v>
      </c>
      <c r="Q7">
        <v>13770</v>
      </c>
      <c r="R7">
        <f t="shared" si="1"/>
        <v>3918.29</v>
      </c>
      <c r="S7">
        <f t="shared" si="2"/>
        <v>5334.02</v>
      </c>
      <c r="T7">
        <f t="shared" si="3"/>
        <v>3583.09</v>
      </c>
      <c r="U7">
        <f t="shared" si="4"/>
        <v>8563.9500000000007</v>
      </c>
      <c r="V7">
        <f t="shared" si="5"/>
        <v>5689.4</v>
      </c>
    </row>
    <row r="8" spans="3:22" x14ac:dyDescent="0.25">
      <c r="O8" t="str">
        <f t="shared" si="0"/>
        <v>3/25 5</v>
      </c>
      <c r="P8" s="3">
        <v>36975.208333333336</v>
      </c>
      <c r="Q8">
        <v>14021</v>
      </c>
      <c r="R8">
        <f t="shared" si="1"/>
        <v>3918.29</v>
      </c>
      <c r="S8">
        <f t="shared" si="2"/>
        <v>5334.02</v>
      </c>
      <c r="T8">
        <f t="shared" si="3"/>
        <v>3583.09</v>
      </c>
      <c r="U8">
        <f t="shared" si="4"/>
        <v>8563.9500000000007</v>
      </c>
      <c r="V8">
        <f t="shared" si="5"/>
        <v>5689.4</v>
      </c>
    </row>
    <row r="9" spans="3:22" x14ac:dyDescent="0.25">
      <c r="O9" t="str">
        <f t="shared" si="0"/>
        <v>3/25 6</v>
      </c>
      <c r="P9" s="3">
        <v>36975.25</v>
      </c>
      <c r="Q9">
        <v>14039</v>
      </c>
      <c r="R9">
        <f t="shared" si="1"/>
        <v>3918.29</v>
      </c>
      <c r="S9">
        <f t="shared" si="2"/>
        <v>5334.02</v>
      </c>
      <c r="T9">
        <f t="shared" si="3"/>
        <v>3583.09</v>
      </c>
      <c r="U9">
        <f t="shared" si="4"/>
        <v>8563.9500000000007</v>
      </c>
      <c r="V9">
        <f t="shared" si="5"/>
        <v>5689.4</v>
      </c>
    </row>
    <row r="10" spans="3:22" x14ac:dyDescent="0.25">
      <c r="O10" t="str">
        <f t="shared" si="0"/>
        <v>3/25 7</v>
      </c>
      <c r="P10" s="3">
        <v>36975.291666666664</v>
      </c>
      <c r="Q10">
        <v>14944</v>
      </c>
      <c r="R10">
        <f t="shared" si="1"/>
        <v>3918.29</v>
      </c>
      <c r="S10">
        <f t="shared" si="2"/>
        <v>5334.02</v>
      </c>
      <c r="T10">
        <f t="shared" si="3"/>
        <v>3583.09</v>
      </c>
      <c r="U10">
        <f t="shared" si="4"/>
        <v>8563.9500000000007</v>
      </c>
      <c r="V10">
        <f t="shared" si="5"/>
        <v>5689.4</v>
      </c>
    </row>
    <row r="11" spans="3:22" x14ac:dyDescent="0.25">
      <c r="O11" t="str">
        <f t="shared" si="0"/>
        <v>3/25 8</v>
      </c>
      <c r="P11" s="3">
        <v>36975.333333333336</v>
      </c>
      <c r="Q11">
        <v>15564</v>
      </c>
      <c r="R11">
        <f t="shared" si="1"/>
        <v>3918.29</v>
      </c>
      <c r="S11">
        <f t="shared" si="2"/>
        <v>5334.02</v>
      </c>
      <c r="T11">
        <f t="shared" si="3"/>
        <v>3583.09</v>
      </c>
      <c r="U11">
        <f t="shared" si="4"/>
        <v>8563.9500000000007</v>
      </c>
      <c r="V11">
        <f t="shared" si="5"/>
        <v>5689.4</v>
      </c>
    </row>
    <row r="12" spans="3:22" x14ac:dyDescent="0.25">
      <c r="O12" t="str">
        <f t="shared" si="0"/>
        <v>3/25 9</v>
      </c>
      <c r="P12" s="3">
        <v>36975.375</v>
      </c>
      <c r="Q12">
        <v>16168</v>
      </c>
      <c r="R12">
        <f t="shared" si="1"/>
        <v>3918.29</v>
      </c>
      <c r="S12">
        <f t="shared" si="2"/>
        <v>5334.02</v>
      </c>
      <c r="T12">
        <f t="shared" si="3"/>
        <v>3583.09</v>
      </c>
      <c r="U12">
        <f t="shared" si="4"/>
        <v>8563.9500000000007</v>
      </c>
      <c r="V12">
        <f t="shared" si="5"/>
        <v>5689.4</v>
      </c>
    </row>
    <row r="13" spans="3:22" x14ac:dyDescent="0.25">
      <c r="O13" t="str">
        <f t="shared" si="0"/>
        <v>3/25 10</v>
      </c>
      <c r="P13" s="3">
        <v>36975.416666666664</v>
      </c>
      <c r="Q13">
        <v>16657</v>
      </c>
      <c r="R13">
        <f t="shared" si="1"/>
        <v>3918.29</v>
      </c>
      <c r="S13">
        <f t="shared" si="2"/>
        <v>5334.02</v>
      </c>
      <c r="T13">
        <f t="shared" si="3"/>
        <v>3583.09</v>
      </c>
      <c r="U13">
        <f t="shared" si="4"/>
        <v>8563.9500000000007</v>
      </c>
      <c r="V13">
        <f t="shared" si="5"/>
        <v>5689.4</v>
      </c>
    </row>
    <row r="14" spans="3:22" x14ac:dyDescent="0.25">
      <c r="O14" t="str">
        <f t="shared" si="0"/>
        <v>3/25 11</v>
      </c>
      <c r="P14" s="3">
        <v>36975.458333333336</v>
      </c>
      <c r="Q14">
        <v>16917</v>
      </c>
      <c r="R14">
        <f t="shared" si="1"/>
        <v>3918.29</v>
      </c>
      <c r="S14">
        <f t="shared" si="2"/>
        <v>5334.02</v>
      </c>
      <c r="T14">
        <f t="shared" si="3"/>
        <v>3583.09</v>
      </c>
      <c r="U14">
        <f t="shared" si="4"/>
        <v>8563.9500000000007</v>
      </c>
      <c r="V14">
        <f t="shared" si="5"/>
        <v>5689.4</v>
      </c>
    </row>
    <row r="15" spans="3:22" x14ac:dyDescent="0.25">
      <c r="O15" t="str">
        <f t="shared" si="0"/>
        <v>3/25 12</v>
      </c>
      <c r="P15" s="3">
        <v>36975.5</v>
      </c>
      <c r="Q15">
        <v>16938</v>
      </c>
      <c r="R15">
        <f t="shared" si="1"/>
        <v>3918.29</v>
      </c>
      <c r="S15">
        <f t="shared" si="2"/>
        <v>5334.02</v>
      </c>
      <c r="T15">
        <f t="shared" si="3"/>
        <v>3583.09</v>
      </c>
      <c r="U15">
        <f t="shared" si="4"/>
        <v>8563.9500000000007</v>
      </c>
      <c r="V15">
        <f t="shared" si="5"/>
        <v>5689.4</v>
      </c>
    </row>
    <row r="16" spans="3:22" x14ac:dyDescent="0.25">
      <c r="O16" t="str">
        <f t="shared" si="0"/>
        <v>3/25 13</v>
      </c>
      <c r="P16" s="3">
        <v>36975.541666666664</v>
      </c>
      <c r="Q16">
        <v>16943</v>
      </c>
      <c r="R16">
        <f t="shared" si="1"/>
        <v>3918.29</v>
      </c>
      <c r="S16">
        <f t="shared" si="2"/>
        <v>5334.02</v>
      </c>
      <c r="T16">
        <f t="shared" si="3"/>
        <v>3583.09</v>
      </c>
      <c r="U16">
        <f t="shared" si="4"/>
        <v>8563.9500000000007</v>
      </c>
      <c r="V16">
        <f t="shared" si="5"/>
        <v>5689.4</v>
      </c>
    </row>
    <row r="17" spans="15:22" x14ac:dyDescent="0.25">
      <c r="O17" t="str">
        <f t="shared" si="0"/>
        <v>3/25 14</v>
      </c>
      <c r="P17" s="3">
        <v>36975.583333333336</v>
      </c>
      <c r="Q17">
        <v>16786</v>
      </c>
      <c r="R17">
        <f t="shared" si="1"/>
        <v>3918.29</v>
      </c>
      <c r="S17">
        <f t="shared" si="2"/>
        <v>5334.02</v>
      </c>
      <c r="T17">
        <f t="shared" si="3"/>
        <v>3583.09</v>
      </c>
      <c r="U17">
        <f t="shared" si="4"/>
        <v>8563.9500000000007</v>
      </c>
      <c r="V17">
        <f t="shared" si="5"/>
        <v>5689.4</v>
      </c>
    </row>
    <row r="18" spans="15:22" x14ac:dyDescent="0.25">
      <c r="O18" t="str">
        <f t="shared" si="0"/>
        <v>3/25 15</v>
      </c>
      <c r="P18" s="3">
        <v>36975.625</v>
      </c>
      <c r="Q18">
        <v>16784</v>
      </c>
      <c r="R18">
        <f t="shared" si="1"/>
        <v>3918.29</v>
      </c>
      <c r="S18">
        <f t="shared" si="2"/>
        <v>5334.02</v>
      </c>
      <c r="T18">
        <f t="shared" si="3"/>
        <v>3583.09</v>
      </c>
      <c r="U18">
        <f t="shared" si="4"/>
        <v>8563.9500000000007</v>
      </c>
      <c r="V18">
        <f t="shared" si="5"/>
        <v>5689.4</v>
      </c>
    </row>
    <row r="19" spans="15:22" x14ac:dyDescent="0.25">
      <c r="O19" t="str">
        <f t="shared" si="0"/>
        <v>3/25 16</v>
      </c>
      <c r="P19" s="3">
        <v>36975.666666666664</v>
      </c>
      <c r="Q19">
        <v>17060</v>
      </c>
      <c r="R19">
        <f t="shared" si="1"/>
        <v>3918.29</v>
      </c>
      <c r="S19">
        <f t="shared" si="2"/>
        <v>5334.02</v>
      </c>
      <c r="T19">
        <f t="shared" si="3"/>
        <v>3583.09</v>
      </c>
      <c r="U19">
        <f t="shared" si="4"/>
        <v>8563.9500000000007</v>
      </c>
      <c r="V19">
        <f t="shared" si="5"/>
        <v>5689.4</v>
      </c>
    </row>
    <row r="20" spans="15:22" x14ac:dyDescent="0.25">
      <c r="O20" t="str">
        <f t="shared" si="0"/>
        <v>3/25 17</v>
      </c>
      <c r="P20" s="3">
        <v>36975.708333333336</v>
      </c>
      <c r="Q20">
        <v>17640</v>
      </c>
      <c r="R20">
        <f t="shared" si="1"/>
        <v>3918.29</v>
      </c>
      <c r="S20">
        <f t="shared" si="2"/>
        <v>5334.02</v>
      </c>
      <c r="T20">
        <f t="shared" si="3"/>
        <v>3583.09</v>
      </c>
      <c r="U20">
        <f t="shared" si="4"/>
        <v>8563.9500000000007</v>
      </c>
      <c r="V20">
        <f t="shared" si="5"/>
        <v>5689.4</v>
      </c>
    </row>
    <row r="21" spans="15:22" x14ac:dyDescent="0.25">
      <c r="O21" t="str">
        <f t="shared" si="0"/>
        <v>3/25 18</v>
      </c>
      <c r="P21" s="3">
        <v>36975.75</v>
      </c>
      <c r="Q21">
        <v>18871</v>
      </c>
      <c r="R21">
        <f t="shared" si="1"/>
        <v>3918.29</v>
      </c>
      <c r="S21">
        <f t="shared" si="2"/>
        <v>5334.02</v>
      </c>
      <c r="T21">
        <f t="shared" si="3"/>
        <v>3583.09</v>
      </c>
      <c r="U21">
        <f t="shared" si="4"/>
        <v>8563.9500000000007</v>
      </c>
      <c r="V21">
        <f t="shared" si="5"/>
        <v>5689.4</v>
      </c>
    </row>
    <row r="22" spans="15:22" x14ac:dyDescent="0.25">
      <c r="O22" t="str">
        <f t="shared" si="0"/>
        <v>3/25 19</v>
      </c>
      <c r="P22" s="3">
        <v>36975.791666666664</v>
      </c>
      <c r="Q22">
        <v>19095</v>
      </c>
      <c r="R22">
        <f t="shared" si="1"/>
        <v>3918.29</v>
      </c>
      <c r="S22">
        <f t="shared" si="2"/>
        <v>5334.02</v>
      </c>
      <c r="T22">
        <f t="shared" si="3"/>
        <v>3583.09</v>
      </c>
      <c r="U22">
        <f t="shared" si="4"/>
        <v>8563.9500000000007</v>
      </c>
      <c r="V22">
        <f t="shared" si="5"/>
        <v>5689.4</v>
      </c>
    </row>
    <row r="23" spans="15:22" x14ac:dyDescent="0.25">
      <c r="O23" t="str">
        <f t="shared" si="0"/>
        <v>3/25 20</v>
      </c>
      <c r="P23" s="3">
        <v>36975.833333333336</v>
      </c>
      <c r="Q23">
        <v>18396</v>
      </c>
      <c r="R23">
        <f t="shared" si="1"/>
        <v>3918.29</v>
      </c>
      <c r="S23">
        <f t="shared" si="2"/>
        <v>5334.02</v>
      </c>
      <c r="T23">
        <f t="shared" si="3"/>
        <v>3583.09</v>
      </c>
      <c r="U23">
        <f t="shared" si="4"/>
        <v>8563.9500000000007</v>
      </c>
      <c r="V23">
        <f t="shared" si="5"/>
        <v>5689.4</v>
      </c>
    </row>
    <row r="24" spans="15:22" x14ac:dyDescent="0.25">
      <c r="O24" t="str">
        <f t="shared" si="0"/>
        <v>3/25 21</v>
      </c>
      <c r="P24" s="3">
        <v>36975.875</v>
      </c>
      <c r="Q24">
        <v>17996</v>
      </c>
      <c r="R24">
        <f t="shared" si="1"/>
        <v>3918.29</v>
      </c>
      <c r="S24">
        <f t="shared" si="2"/>
        <v>5334.02</v>
      </c>
      <c r="T24">
        <f t="shared" si="3"/>
        <v>3583.09</v>
      </c>
      <c r="U24">
        <f t="shared" si="4"/>
        <v>8563.9500000000007</v>
      </c>
      <c r="V24">
        <f t="shared" si="5"/>
        <v>5689.4</v>
      </c>
    </row>
    <row r="25" spans="15:22" x14ac:dyDescent="0.25">
      <c r="O25" t="str">
        <f t="shared" si="0"/>
        <v>3/25 22</v>
      </c>
      <c r="P25" s="3">
        <v>36975.916666666664</v>
      </c>
      <c r="Q25">
        <v>17209</v>
      </c>
      <c r="R25">
        <f t="shared" si="1"/>
        <v>3918.29</v>
      </c>
      <c r="S25">
        <f t="shared" si="2"/>
        <v>5334.02</v>
      </c>
      <c r="T25">
        <f t="shared" si="3"/>
        <v>3583.09</v>
      </c>
      <c r="U25">
        <f t="shared" si="4"/>
        <v>8563.9500000000007</v>
      </c>
      <c r="V25">
        <f t="shared" si="5"/>
        <v>5689.4</v>
      </c>
    </row>
    <row r="26" spans="15:22" x14ac:dyDescent="0.25">
      <c r="O26" t="str">
        <f t="shared" si="0"/>
        <v>3/25 23</v>
      </c>
      <c r="P26" s="3">
        <v>36975.958333333336</v>
      </c>
      <c r="Q26">
        <v>15808</v>
      </c>
      <c r="R26">
        <f t="shared" si="1"/>
        <v>3918.29</v>
      </c>
      <c r="S26">
        <f t="shared" si="2"/>
        <v>5334.02</v>
      </c>
      <c r="T26">
        <f t="shared" si="3"/>
        <v>3583.09</v>
      </c>
      <c r="U26">
        <f t="shared" si="4"/>
        <v>8563.9500000000007</v>
      </c>
      <c r="V26">
        <f t="shared" si="5"/>
        <v>5689.4</v>
      </c>
    </row>
    <row r="27" spans="15:22" x14ac:dyDescent="0.25">
      <c r="O27" t="str">
        <f t="shared" si="0"/>
        <v>3/26 0</v>
      </c>
      <c r="P27" s="3">
        <v>36976</v>
      </c>
      <c r="Q27">
        <v>14788</v>
      </c>
      <c r="R27">
        <v>3918.29</v>
      </c>
      <c r="S27">
        <v>5334.02</v>
      </c>
      <c r="T27">
        <v>3583.09</v>
      </c>
      <c r="U27">
        <v>8563.9500000000007</v>
      </c>
      <c r="V27">
        <v>5689.4</v>
      </c>
    </row>
    <row r="28" spans="15:22" x14ac:dyDescent="0.25">
      <c r="O28" t="str">
        <f t="shared" si="0"/>
        <v>3/26 1</v>
      </c>
      <c r="P28" s="3">
        <v>36976.041666666664</v>
      </c>
      <c r="Q28">
        <v>14290</v>
      </c>
      <c r="R28">
        <f>R27</f>
        <v>3918.29</v>
      </c>
      <c r="S28">
        <f t="shared" ref="S28:S50" si="6">S27</f>
        <v>5334.02</v>
      </c>
      <c r="T28">
        <f t="shared" ref="T28:T50" si="7">T27</f>
        <v>3583.09</v>
      </c>
      <c r="U28">
        <f t="shared" ref="U28:U50" si="8">U27</f>
        <v>8563.9500000000007</v>
      </c>
      <c r="V28">
        <f t="shared" ref="V28:V50" si="9">V27</f>
        <v>5689.4</v>
      </c>
    </row>
    <row r="29" spans="15:22" x14ac:dyDescent="0.25">
      <c r="O29" t="str">
        <f t="shared" si="0"/>
        <v>3/26 2</v>
      </c>
      <c r="P29" s="3">
        <v>36976.083333333336</v>
      </c>
      <c r="Q29">
        <v>14033</v>
      </c>
      <c r="R29">
        <f t="shared" ref="R29:R50" si="10">R28</f>
        <v>3918.29</v>
      </c>
      <c r="S29">
        <f t="shared" si="6"/>
        <v>5334.02</v>
      </c>
      <c r="T29">
        <f t="shared" si="7"/>
        <v>3583.09</v>
      </c>
      <c r="U29">
        <f t="shared" si="8"/>
        <v>8563.9500000000007</v>
      </c>
      <c r="V29">
        <f t="shared" si="9"/>
        <v>5689.4</v>
      </c>
    </row>
    <row r="30" spans="15:22" x14ac:dyDescent="0.25">
      <c r="O30" t="str">
        <f t="shared" si="0"/>
        <v>3/26 3</v>
      </c>
      <c r="P30" s="3">
        <v>36976.125</v>
      </c>
      <c r="Q30">
        <v>13968</v>
      </c>
      <c r="R30">
        <f t="shared" si="10"/>
        <v>3918.29</v>
      </c>
      <c r="S30">
        <f t="shared" si="6"/>
        <v>5334.02</v>
      </c>
      <c r="T30">
        <f t="shared" si="7"/>
        <v>3583.09</v>
      </c>
      <c r="U30">
        <f t="shared" si="8"/>
        <v>8563.9500000000007</v>
      </c>
      <c r="V30">
        <f t="shared" si="9"/>
        <v>5689.4</v>
      </c>
    </row>
    <row r="31" spans="15:22" x14ac:dyDescent="0.25">
      <c r="O31" t="str">
        <f t="shared" si="0"/>
        <v>3/26 4</v>
      </c>
      <c r="P31" s="3">
        <v>36976.166666666664</v>
      </c>
      <c r="Q31">
        <v>14200</v>
      </c>
      <c r="R31">
        <f t="shared" si="10"/>
        <v>3918.29</v>
      </c>
      <c r="S31">
        <f t="shared" si="6"/>
        <v>5334.02</v>
      </c>
      <c r="T31">
        <f t="shared" si="7"/>
        <v>3583.09</v>
      </c>
      <c r="U31">
        <f t="shared" si="8"/>
        <v>8563.9500000000007</v>
      </c>
      <c r="V31">
        <f t="shared" si="9"/>
        <v>5689.4</v>
      </c>
    </row>
    <row r="32" spans="15:22" x14ac:dyDescent="0.25">
      <c r="O32" t="str">
        <f t="shared" si="0"/>
        <v>3/26 5</v>
      </c>
      <c r="P32" s="3">
        <v>36976.208333333336</v>
      </c>
      <c r="Q32">
        <v>15187</v>
      </c>
      <c r="R32">
        <f t="shared" si="10"/>
        <v>3918.29</v>
      </c>
      <c r="S32">
        <f t="shared" si="6"/>
        <v>5334.02</v>
      </c>
      <c r="T32">
        <f t="shared" si="7"/>
        <v>3583.09</v>
      </c>
      <c r="U32">
        <f t="shared" si="8"/>
        <v>8563.9500000000007</v>
      </c>
      <c r="V32">
        <f t="shared" si="9"/>
        <v>5689.4</v>
      </c>
    </row>
    <row r="33" spans="15:22" x14ac:dyDescent="0.25">
      <c r="O33" t="str">
        <f t="shared" si="0"/>
        <v>3/26 6</v>
      </c>
      <c r="P33" s="3">
        <v>36976.25</v>
      </c>
      <c r="Q33">
        <v>16859</v>
      </c>
      <c r="R33">
        <f t="shared" si="10"/>
        <v>3918.29</v>
      </c>
      <c r="S33">
        <f t="shared" si="6"/>
        <v>5334.02</v>
      </c>
      <c r="T33">
        <f t="shared" si="7"/>
        <v>3583.09</v>
      </c>
      <c r="U33">
        <f t="shared" si="8"/>
        <v>8563.9500000000007</v>
      </c>
      <c r="V33">
        <f t="shared" si="9"/>
        <v>5689.4</v>
      </c>
    </row>
    <row r="34" spans="15:22" x14ac:dyDescent="0.25">
      <c r="O34" t="str">
        <f t="shared" si="0"/>
        <v>3/26 7</v>
      </c>
      <c r="P34" s="3">
        <v>36976.291666666664</v>
      </c>
      <c r="Q34">
        <v>18660</v>
      </c>
      <c r="R34">
        <f t="shared" si="10"/>
        <v>3918.29</v>
      </c>
      <c r="S34">
        <f t="shared" si="6"/>
        <v>5334.02</v>
      </c>
      <c r="T34">
        <f t="shared" si="7"/>
        <v>3583.09</v>
      </c>
      <c r="U34">
        <f t="shared" si="8"/>
        <v>8563.9500000000007</v>
      </c>
      <c r="V34">
        <f t="shared" si="9"/>
        <v>5689.4</v>
      </c>
    </row>
    <row r="35" spans="15:22" x14ac:dyDescent="0.25">
      <c r="O35" t="str">
        <f t="shared" si="0"/>
        <v>3/26 8</v>
      </c>
      <c r="P35" s="3">
        <v>36976.333333333336</v>
      </c>
      <c r="Q35">
        <v>19623</v>
      </c>
      <c r="R35">
        <f t="shared" si="10"/>
        <v>3918.29</v>
      </c>
      <c r="S35">
        <f t="shared" si="6"/>
        <v>5334.02</v>
      </c>
      <c r="T35">
        <f t="shared" si="7"/>
        <v>3583.09</v>
      </c>
      <c r="U35">
        <f t="shared" si="8"/>
        <v>8563.9500000000007</v>
      </c>
      <c r="V35">
        <f t="shared" si="9"/>
        <v>5689.4</v>
      </c>
    </row>
    <row r="36" spans="15:22" x14ac:dyDescent="0.25">
      <c r="O36" t="str">
        <f t="shared" si="0"/>
        <v>3/26 9</v>
      </c>
      <c r="P36" s="3">
        <v>36976.375</v>
      </c>
      <c r="Q36">
        <v>20208</v>
      </c>
      <c r="R36">
        <f t="shared" si="10"/>
        <v>3918.29</v>
      </c>
      <c r="S36">
        <f t="shared" si="6"/>
        <v>5334.02</v>
      </c>
      <c r="T36">
        <f t="shared" si="7"/>
        <v>3583.09</v>
      </c>
      <c r="U36">
        <f t="shared" si="8"/>
        <v>8563.9500000000007</v>
      </c>
      <c r="V36">
        <f t="shared" si="9"/>
        <v>5689.4</v>
      </c>
    </row>
    <row r="37" spans="15:22" x14ac:dyDescent="0.25">
      <c r="O37" t="str">
        <f t="shared" si="0"/>
        <v>3/26 10</v>
      </c>
      <c r="P37" s="3">
        <v>36976.416666666664</v>
      </c>
      <c r="Q37">
        <v>20460</v>
      </c>
      <c r="R37">
        <f t="shared" si="10"/>
        <v>3918.29</v>
      </c>
      <c r="S37">
        <f t="shared" si="6"/>
        <v>5334.02</v>
      </c>
      <c r="T37">
        <f t="shared" si="7"/>
        <v>3583.09</v>
      </c>
      <c r="U37">
        <f t="shared" si="8"/>
        <v>8563.9500000000007</v>
      </c>
      <c r="V37">
        <f t="shared" si="9"/>
        <v>5689.4</v>
      </c>
    </row>
    <row r="38" spans="15:22" x14ac:dyDescent="0.25">
      <c r="O38" t="str">
        <f t="shared" si="0"/>
        <v>3/26 11</v>
      </c>
      <c r="P38" s="3">
        <v>36976.458333333336</v>
      </c>
      <c r="Q38">
        <v>20606</v>
      </c>
      <c r="R38">
        <f t="shared" si="10"/>
        <v>3918.29</v>
      </c>
      <c r="S38">
        <f t="shared" si="6"/>
        <v>5334.02</v>
      </c>
      <c r="T38">
        <f t="shared" si="7"/>
        <v>3583.09</v>
      </c>
      <c r="U38">
        <f t="shared" si="8"/>
        <v>8563.9500000000007</v>
      </c>
      <c r="V38">
        <f t="shared" si="9"/>
        <v>5689.4</v>
      </c>
    </row>
    <row r="39" spans="15:22" x14ac:dyDescent="0.25">
      <c r="O39" t="str">
        <f t="shared" si="0"/>
        <v>3/26 12</v>
      </c>
      <c r="P39" s="3">
        <v>36976.5</v>
      </c>
      <c r="Q39">
        <v>20343</v>
      </c>
      <c r="R39">
        <f t="shared" si="10"/>
        <v>3918.29</v>
      </c>
      <c r="S39">
        <f t="shared" si="6"/>
        <v>5334.02</v>
      </c>
      <c r="T39">
        <f t="shared" si="7"/>
        <v>3583.09</v>
      </c>
      <c r="U39">
        <f t="shared" si="8"/>
        <v>8563.9500000000007</v>
      </c>
      <c r="V39">
        <f t="shared" si="9"/>
        <v>5689.4</v>
      </c>
    </row>
    <row r="40" spans="15:22" x14ac:dyDescent="0.25">
      <c r="O40" t="str">
        <f t="shared" si="0"/>
        <v>3/26 13</v>
      </c>
      <c r="P40" s="3">
        <v>36976.541666666664</v>
      </c>
      <c r="Q40">
        <v>20379</v>
      </c>
      <c r="R40">
        <f t="shared" si="10"/>
        <v>3918.29</v>
      </c>
      <c r="S40">
        <f t="shared" si="6"/>
        <v>5334.02</v>
      </c>
      <c r="T40">
        <f t="shared" si="7"/>
        <v>3583.09</v>
      </c>
      <c r="U40">
        <f t="shared" si="8"/>
        <v>8563.9500000000007</v>
      </c>
      <c r="V40">
        <f t="shared" si="9"/>
        <v>5689.4</v>
      </c>
    </row>
    <row r="41" spans="15:22" x14ac:dyDescent="0.25">
      <c r="O41" t="str">
        <f t="shared" si="0"/>
        <v>3/26 14</v>
      </c>
      <c r="P41" s="3">
        <v>36976.583333333336</v>
      </c>
      <c r="Q41">
        <v>20237</v>
      </c>
      <c r="R41">
        <f t="shared" si="10"/>
        <v>3918.29</v>
      </c>
      <c r="S41">
        <f t="shared" si="6"/>
        <v>5334.02</v>
      </c>
      <c r="T41">
        <f t="shared" si="7"/>
        <v>3583.09</v>
      </c>
      <c r="U41">
        <f t="shared" si="8"/>
        <v>8563.9500000000007</v>
      </c>
      <c r="V41">
        <f t="shared" si="9"/>
        <v>5689.4</v>
      </c>
    </row>
    <row r="42" spans="15:22" x14ac:dyDescent="0.25">
      <c r="O42" t="str">
        <f t="shared" si="0"/>
        <v>3/26 15</v>
      </c>
      <c r="P42" s="3">
        <v>36976.625</v>
      </c>
      <c r="Q42">
        <v>20176</v>
      </c>
      <c r="R42">
        <f t="shared" si="10"/>
        <v>3918.29</v>
      </c>
      <c r="S42">
        <f t="shared" si="6"/>
        <v>5334.02</v>
      </c>
      <c r="T42">
        <f t="shared" si="7"/>
        <v>3583.09</v>
      </c>
      <c r="U42">
        <f t="shared" si="8"/>
        <v>8563.9500000000007</v>
      </c>
      <c r="V42">
        <f t="shared" si="9"/>
        <v>5689.4</v>
      </c>
    </row>
    <row r="43" spans="15:22" x14ac:dyDescent="0.25">
      <c r="O43" t="str">
        <f t="shared" si="0"/>
        <v>3/26 16</v>
      </c>
      <c r="P43" s="3">
        <v>36976.666666666664</v>
      </c>
      <c r="Q43">
        <v>20275</v>
      </c>
      <c r="R43">
        <f t="shared" si="10"/>
        <v>3918.29</v>
      </c>
      <c r="S43">
        <f t="shared" si="6"/>
        <v>5334.02</v>
      </c>
      <c r="T43">
        <f t="shared" si="7"/>
        <v>3583.09</v>
      </c>
      <c r="U43">
        <f t="shared" si="8"/>
        <v>8563.9500000000007</v>
      </c>
      <c r="V43">
        <f t="shared" si="9"/>
        <v>5689.4</v>
      </c>
    </row>
    <row r="44" spans="15:22" x14ac:dyDescent="0.25">
      <c r="O44" t="str">
        <f t="shared" si="0"/>
        <v>3/26 17</v>
      </c>
      <c r="P44" s="3">
        <v>36976.708333333336</v>
      </c>
      <c r="Q44">
        <v>20396</v>
      </c>
      <c r="R44">
        <f t="shared" si="10"/>
        <v>3918.29</v>
      </c>
      <c r="S44">
        <f t="shared" si="6"/>
        <v>5334.02</v>
      </c>
      <c r="T44">
        <f t="shared" si="7"/>
        <v>3583.09</v>
      </c>
      <c r="U44">
        <f t="shared" si="8"/>
        <v>8563.9500000000007</v>
      </c>
      <c r="V44">
        <f t="shared" si="9"/>
        <v>5689.4</v>
      </c>
    </row>
    <row r="45" spans="15:22" x14ac:dyDescent="0.25">
      <c r="O45" t="str">
        <f t="shared" si="0"/>
        <v>3/26 18</v>
      </c>
      <c r="P45" s="3">
        <v>36976.75</v>
      </c>
      <c r="Q45">
        <v>20855</v>
      </c>
      <c r="R45">
        <f t="shared" si="10"/>
        <v>3918.29</v>
      </c>
      <c r="S45">
        <f t="shared" si="6"/>
        <v>5334.02</v>
      </c>
      <c r="T45">
        <f t="shared" si="7"/>
        <v>3583.09</v>
      </c>
      <c r="U45">
        <f t="shared" si="8"/>
        <v>8563.9500000000007</v>
      </c>
      <c r="V45">
        <f t="shared" si="9"/>
        <v>5689.4</v>
      </c>
    </row>
    <row r="46" spans="15:22" x14ac:dyDescent="0.25">
      <c r="O46" t="str">
        <f t="shared" si="0"/>
        <v>3/26 19</v>
      </c>
      <c r="P46" s="3">
        <v>36976.791666666664</v>
      </c>
      <c r="Q46">
        <v>20922</v>
      </c>
      <c r="R46">
        <f t="shared" si="10"/>
        <v>3918.29</v>
      </c>
      <c r="S46">
        <f t="shared" si="6"/>
        <v>5334.02</v>
      </c>
      <c r="T46">
        <f t="shared" si="7"/>
        <v>3583.09</v>
      </c>
      <c r="U46">
        <f t="shared" si="8"/>
        <v>8563.9500000000007</v>
      </c>
      <c r="V46">
        <f t="shared" si="9"/>
        <v>5689.4</v>
      </c>
    </row>
    <row r="47" spans="15:22" x14ac:dyDescent="0.25">
      <c r="O47" t="str">
        <f t="shared" si="0"/>
        <v>3/26 20</v>
      </c>
      <c r="P47" s="3">
        <v>36976.833333333336</v>
      </c>
      <c r="Q47">
        <v>20043</v>
      </c>
      <c r="R47">
        <f t="shared" si="10"/>
        <v>3918.29</v>
      </c>
      <c r="S47">
        <f t="shared" si="6"/>
        <v>5334.02</v>
      </c>
      <c r="T47">
        <f t="shared" si="7"/>
        <v>3583.09</v>
      </c>
      <c r="U47">
        <f t="shared" si="8"/>
        <v>8563.9500000000007</v>
      </c>
      <c r="V47">
        <f t="shared" si="9"/>
        <v>5689.4</v>
      </c>
    </row>
    <row r="48" spans="15:22" x14ac:dyDescent="0.25">
      <c r="O48" t="str">
        <f t="shared" si="0"/>
        <v>3/26 21</v>
      </c>
      <c r="P48" s="3">
        <v>36976.875</v>
      </c>
      <c r="Q48">
        <v>19266</v>
      </c>
      <c r="R48">
        <f t="shared" si="10"/>
        <v>3918.29</v>
      </c>
      <c r="S48">
        <f t="shared" si="6"/>
        <v>5334.02</v>
      </c>
      <c r="T48">
        <f t="shared" si="7"/>
        <v>3583.09</v>
      </c>
      <c r="U48">
        <f t="shared" si="8"/>
        <v>8563.9500000000007</v>
      </c>
      <c r="V48">
        <f t="shared" si="9"/>
        <v>5689.4</v>
      </c>
    </row>
    <row r="49" spans="15:22" x14ac:dyDescent="0.25">
      <c r="O49" t="str">
        <f t="shared" si="0"/>
        <v>3/26 22</v>
      </c>
      <c r="P49" s="3">
        <v>36976.916666666664</v>
      </c>
      <c r="Q49">
        <v>17909</v>
      </c>
      <c r="R49">
        <f t="shared" si="10"/>
        <v>3918.29</v>
      </c>
      <c r="S49">
        <f t="shared" si="6"/>
        <v>5334.02</v>
      </c>
      <c r="T49">
        <f t="shared" si="7"/>
        <v>3583.09</v>
      </c>
      <c r="U49">
        <f t="shared" si="8"/>
        <v>8563.9500000000007</v>
      </c>
      <c r="V49">
        <f t="shared" si="9"/>
        <v>5689.4</v>
      </c>
    </row>
    <row r="50" spans="15:22" x14ac:dyDescent="0.25">
      <c r="O50" t="str">
        <f t="shared" si="0"/>
        <v>3/26 23</v>
      </c>
      <c r="P50" s="3">
        <v>36976.958333333336</v>
      </c>
      <c r="Q50">
        <v>16218</v>
      </c>
      <c r="R50">
        <f t="shared" si="10"/>
        <v>3918.29</v>
      </c>
      <c r="S50">
        <f t="shared" si="6"/>
        <v>5334.02</v>
      </c>
      <c r="T50">
        <f t="shared" si="7"/>
        <v>3583.09</v>
      </c>
      <c r="U50">
        <f t="shared" si="8"/>
        <v>8563.9500000000007</v>
      </c>
      <c r="V50">
        <f t="shared" si="9"/>
        <v>5689.4</v>
      </c>
    </row>
    <row r="51" spans="15:22" x14ac:dyDescent="0.25">
      <c r="O51" t="str">
        <f t="shared" si="0"/>
        <v>3/27 0</v>
      </c>
      <c r="P51" s="3">
        <v>36977</v>
      </c>
      <c r="Q51">
        <v>15256</v>
      </c>
      <c r="R51">
        <v>3918.29</v>
      </c>
      <c r="S51">
        <v>5334.02</v>
      </c>
      <c r="T51">
        <v>3583.09</v>
      </c>
      <c r="U51">
        <v>8563.9500000000007</v>
      </c>
      <c r="V51">
        <v>5689.4</v>
      </c>
    </row>
    <row r="52" spans="15:22" x14ac:dyDescent="0.25">
      <c r="O52" t="str">
        <f t="shared" si="0"/>
        <v>3/27 1</v>
      </c>
      <c r="P52" s="3">
        <v>36977.041666666664</v>
      </c>
      <c r="Q52">
        <v>14623</v>
      </c>
      <c r="R52">
        <f>R51</f>
        <v>3918.29</v>
      </c>
      <c r="S52">
        <f t="shared" ref="S52:S74" si="11">S51</f>
        <v>5334.02</v>
      </c>
      <c r="T52">
        <f t="shared" ref="T52:T74" si="12">T51</f>
        <v>3583.09</v>
      </c>
      <c r="U52">
        <f t="shared" ref="U52:U74" si="13">U51</f>
        <v>8563.9500000000007</v>
      </c>
      <c r="V52">
        <f t="shared" ref="V52:V74" si="14">V51</f>
        <v>5689.4</v>
      </c>
    </row>
    <row r="53" spans="15:22" x14ac:dyDescent="0.25">
      <c r="O53" t="str">
        <f t="shared" si="0"/>
        <v>3/27 2</v>
      </c>
      <c r="P53" s="3">
        <v>36977.083333333336</v>
      </c>
      <c r="Q53">
        <v>14252</v>
      </c>
      <c r="R53">
        <f t="shared" ref="R53:R74" si="15">R52</f>
        <v>3918.29</v>
      </c>
      <c r="S53">
        <f t="shared" si="11"/>
        <v>5334.02</v>
      </c>
      <c r="T53">
        <f t="shared" si="12"/>
        <v>3583.09</v>
      </c>
      <c r="U53">
        <f t="shared" si="13"/>
        <v>8563.9500000000007</v>
      </c>
      <c r="V53">
        <f t="shared" si="14"/>
        <v>5689.4</v>
      </c>
    </row>
    <row r="54" spans="15:22" x14ac:dyDescent="0.25">
      <c r="O54" t="str">
        <f t="shared" si="0"/>
        <v>3/27 3</v>
      </c>
      <c r="P54" s="3">
        <v>36977.125</v>
      </c>
      <c r="Q54">
        <v>14136</v>
      </c>
      <c r="R54">
        <f t="shared" si="15"/>
        <v>3918.29</v>
      </c>
      <c r="S54">
        <f t="shared" si="11"/>
        <v>5334.02</v>
      </c>
      <c r="T54">
        <f t="shared" si="12"/>
        <v>3583.09</v>
      </c>
      <c r="U54">
        <f t="shared" si="13"/>
        <v>8563.9500000000007</v>
      </c>
      <c r="V54">
        <f t="shared" si="14"/>
        <v>5689.4</v>
      </c>
    </row>
    <row r="55" spans="15:22" x14ac:dyDescent="0.25">
      <c r="O55" t="str">
        <f t="shared" si="0"/>
        <v>3/27 4</v>
      </c>
      <c r="P55" s="3">
        <v>36977.166666666664</v>
      </c>
      <c r="Q55">
        <v>14297</v>
      </c>
      <c r="R55">
        <f t="shared" si="15"/>
        <v>3918.29</v>
      </c>
      <c r="S55">
        <f t="shared" si="11"/>
        <v>5334.02</v>
      </c>
      <c r="T55">
        <f t="shared" si="12"/>
        <v>3583.09</v>
      </c>
      <c r="U55">
        <f t="shared" si="13"/>
        <v>8563.9500000000007</v>
      </c>
      <c r="V55">
        <f t="shared" si="14"/>
        <v>5689.4</v>
      </c>
    </row>
    <row r="56" spans="15:22" x14ac:dyDescent="0.25">
      <c r="O56" t="str">
        <f t="shared" si="0"/>
        <v>3/27 5</v>
      </c>
      <c r="P56" s="3">
        <v>36977.208333333336</v>
      </c>
      <c r="Q56">
        <v>15231</v>
      </c>
      <c r="R56">
        <f t="shared" si="15"/>
        <v>3918.29</v>
      </c>
      <c r="S56">
        <f t="shared" si="11"/>
        <v>5334.02</v>
      </c>
      <c r="T56">
        <f t="shared" si="12"/>
        <v>3583.09</v>
      </c>
      <c r="U56">
        <f t="shared" si="13"/>
        <v>8563.9500000000007</v>
      </c>
      <c r="V56">
        <f t="shared" si="14"/>
        <v>5689.4</v>
      </c>
    </row>
    <row r="57" spans="15:22" x14ac:dyDescent="0.25">
      <c r="O57" t="str">
        <f t="shared" si="0"/>
        <v>3/27 6</v>
      </c>
      <c r="P57" s="3">
        <v>36977.25</v>
      </c>
      <c r="Q57">
        <v>16949</v>
      </c>
      <c r="R57">
        <f t="shared" si="15"/>
        <v>3918.29</v>
      </c>
      <c r="S57">
        <f t="shared" si="11"/>
        <v>5334.02</v>
      </c>
      <c r="T57">
        <f t="shared" si="12"/>
        <v>3583.09</v>
      </c>
      <c r="U57">
        <f t="shared" si="13"/>
        <v>8563.9500000000007</v>
      </c>
      <c r="V57">
        <f t="shared" si="14"/>
        <v>5689.4</v>
      </c>
    </row>
    <row r="58" spans="15:22" x14ac:dyDescent="0.25">
      <c r="O58" t="str">
        <f t="shared" si="0"/>
        <v>3/27 7</v>
      </c>
      <c r="P58" s="3">
        <v>36977.291666666664</v>
      </c>
      <c r="Q58">
        <v>18698</v>
      </c>
      <c r="R58">
        <f t="shared" si="15"/>
        <v>3918.29</v>
      </c>
      <c r="S58">
        <f t="shared" si="11"/>
        <v>5334.02</v>
      </c>
      <c r="T58">
        <f t="shared" si="12"/>
        <v>3583.09</v>
      </c>
      <c r="U58">
        <f t="shared" si="13"/>
        <v>8563.9500000000007</v>
      </c>
      <c r="V58">
        <f t="shared" si="14"/>
        <v>5689.4</v>
      </c>
    </row>
    <row r="59" spans="15:22" x14ac:dyDescent="0.25">
      <c r="O59" t="str">
        <f t="shared" si="0"/>
        <v>3/27 8</v>
      </c>
      <c r="P59" s="3">
        <v>36977.333333333336</v>
      </c>
      <c r="Q59">
        <v>19663</v>
      </c>
      <c r="R59">
        <f t="shared" si="15"/>
        <v>3918.29</v>
      </c>
      <c r="S59">
        <f t="shared" si="11"/>
        <v>5334.02</v>
      </c>
      <c r="T59">
        <f t="shared" si="12"/>
        <v>3583.09</v>
      </c>
      <c r="U59">
        <f t="shared" si="13"/>
        <v>8563.9500000000007</v>
      </c>
      <c r="V59">
        <f t="shared" si="14"/>
        <v>5689.4</v>
      </c>
    </row>
    <row r="60" spans="15:22" x14ac:dyDescent="0.25">
      <c r="O60" t="str">
        <f t="shared" si="0"/>
        <v>3/27 9</v>
      </c>
      <c r="P60" s="3">
        <v>36977.375</v>
      </c>
      <c r="Q60">
        <v>20192</v>
      </c>
      <c r="R60">
        <f t="shared" si="15"/>
        <v>3918.29</v>
      </c>
      <c r="S60">
        <f t="shared" si="11"/>
        <v>5334.02</v>
      </c>
      <c r="T60">
        <f t="shared" si="12"/>
        <v>3583.09</v>
      </c>
      <c r="U60">
        <f t="shared" si="13"/>
        <v>8563.9500000000007</v>
      </c>
      <c r="V60">
        <f t="shared" si="14"/>
        <v>5689.4</v>
      </c>
    </row>
    <row r="61" spans="15:22" x14ac:dyDescent="0.25">
      <c r="O61" t="str">
        <f t="shared" si="0"/>
        <v>3/27 10</v>
      </c>
      <c r="P61" s="3">
        <v>36977.416666666664</v>
      </c>
      <c r="Q61">
        <v>20423</v>
      </c>
      <c r="R61">
        <f t="shared" si="15"/>
        <v>3918.29</v>
      </c>
      <c r="S61">
        <f t="shared" si="11"/>
        <v>5334.02</v>
      </c>
      <c r="T61">
        <f t="shared" si="12"/>
        <v>3583.09</v>
      </c>
      <c r="U61">
        <f t="shared" si="13"/>
        <v>8563.9500000000007</v>
      </c>
      <c r="V61">
        <f t="shared" si="14"/>
        <v>5689.4</v>
      </c>
    </row>
    <row r="62" spans="15:22" x14ac:dyDescent="0.25">
      <c r="O62" t="str">
        <f t="shared" si="0"/>
        <v>3/27 11</v>
      </c>
      <c r="P62" s="3">
        <v>36977.458333333336</v>
      </c>
      <c r="Q62">
        <v>20472</v>
      </c>
      <c r="R62">
        <f t="shared" si="15"/>
        <v>3918.29</v>
      </c>
      <c r="S62">
        <f t="shared" si="11"/>
        <v>5334.02</v>
      </c>
      <c r="T62">
        <f t="shared" si="12"/>
        <v>3583.09</v>
      </c>
      <c r="U62">
        <f t="shared" si="13"/>
        <v>8563.9500000000007</v>
      </c>
      <c r="V62">
        <f t="shared" si="14"/>
        <v>5689.4</v>
      </c>
    </row>
    <row r="63" spans="15:22" x14ac:dyDescent="0.25">
      <c r="O63" t="str">
        <f t="shared" si="0"/>
        <v>3/27 12</v>
      </c>
      <c r="P63" s="3">
        <v>36977.5</v>
      </c>
      <c r="Q63">
        <v>20342</v>
      </c>
      <c r="R63">
        <f t="shared" si="15"/>
        <v>3918.29</v>
      </c>
      <c r="S63">
        <f t="shared" si="11"/>
        <v>5334.02</v>
      </c>
      <c r="T63">
        <f t="shared" si="12"/>
        <v>3583.09</v>
      </c>
      <c r="U63">
        <f t="shared" si="13"/>
        <v>8563.9500000000007</v>
      </c>
      <c r="V63">
        <f t="shared" si="14"/>
        <v>5689.4</v>
      </c>
    </row>
    <row r="64" spans="15:22" x14ac:dyDescent="0.25">
      <c r="O64" t="str">
        <f t="shared" si="0"/>
        <v>3/27 13</v>
      </c>
      <c r="P64" s="3">
        <v>36977.541666666664</v>
      </c>
      <c r="Q64">
        <v>20288</v>
      </c>
      <c r="R64">
        <f t="shared" si="15"/>
        <v>3918.29</v>
      </c>
      <c r="S64">
        <f t="shared" si="11"/>
        <v>5334.02</v>
      </c>
      <c r="T64">
        <f t="shared" si="12"/>
        <v>3583.09</v>
      </c>
      <c r="U64">
        <f t="shared" si="13"/>
        <v>8563.9500000000007</v>
      </c>
      <c r="V64">
        <f t="shared" si="14"/>
        <v>5689.4</v>
      </c>
    </row>
    <row r="65" spans="15:22" x14ac:dyDescent="0.25">
      <c r="O65" t="str">
        <f t="shared" si="0"/>
        <v>3/27 14</v>
      </c>
      <c r="P65" s="3">
        <v>36977.583333333336</v>
      </c>
      <c r="Q65">
        <v>20158</v>
      </c>
      <c r="R65">
        <f t="shared" si="15"/>
        <v>3918.29</v>
      </c>
      <c r="S65">
        <f t="shared" si="11"/>
        <v>5334.02</v>
      </c>
      <c r="T65">
        <f t="shared" si="12"/>
        <v>3583.09</v>
      </c>
      <c r="U65">
        <f t="shared" si="13"/>
        <v>8563.9500000000007</v>
      </c>
      <c r="V65">
        <f t="shared" si="14"/>
        <v>5689.4</v>
      </c>
    </row>
    <row r="66" spans="15:22" x14ac:dyDescent="0.25">
      <c r="O66" t="str">
        <f t="shared" si="0"/>
        <v>3/27 15</v>
      </c>
      <c r="P66" s="3">
        <v>36977.625</v>
      </c>
      <c r="Q66">
        <v>20112</v>
      </c>
      <c r="R66">
        <f t="shared" si="15"/>
        <v>3918.29</v>
      </c>
      <c r="S66">
        <f t="shared" si="11"/>
        <v>5334.02</v>
      </c>
      <c r="T66">
        <f t="shared" si="12"/>
        <v>3583.09</v>
      </c>
      <c r="U66">
        <f t="shared" si="13"/>
        <v>8563.9500000000007</v>
      </c>
      <c r="V66">
        <f t="shared" si="14"/>
        <v>5689.4</v>
      </c>
    </row>
    <row r="67" spans="15:22" x14ac:dyDescent="0.25">
      <c r="O67" t="str">
        <f t="shared" si="0"/>
        <v>3/27 16</v>
      </c>
      <c r="P67" s="3">
        <v>36977.666666666664</v>
      </c>
      <c r="Q67">
        <v>20278</v>
      </c>
      <c r="R67">
        <f t="shared" si="15"/>
        <v>3918.29</v>
      </c>
      <c r="S67">
        <f t="shared" si="11"/>
        <v>5334.02</v>
      </c>
      <c r="T67">
        <f t="shared" si="12"/>
        <v>3583.09</v>
      </c>
      <c r="U67">
        <f t="shared" si="13"/>
        <v>8563.9500000000007</v>
      </c>
      <c r="V67">
        <f t="shared" si="14"/>
        <v>5689.4</v>
      </c>
    </row>
    <row r="68" spans="15:22" x14ac:dyDescent="0.25">
      <c r="O68" t="str">
        <f t="shared" ref="O68:O131" si="16">CONCATENATE(MONTH(P68),"/",DAY(P68)," ",HOUR(P68))</f>
        <v>3/27 17</v>
      </c>
      <c r="P68" s="3">
        <v>36977.708333333336</v>
      </c>
      <c r="Q68">
        <v>20323</v>
      </c>
      <c r="R68">
        <f t="shared" si="15"/>
        <v>3918.29</v>
      </c>
      <c r="S68">
        <f t="shared" si="11"/>
        <v>5334.02</v>
      </c>
      <c r="T68">
        <f t="shared" si="12"/>
        <v>3583.09</v>
      </c>
      <c r="U68">
        <f t="shared" si="13"/>
        <v>8563.9500000000007</v>
      </c>
      <c r="V68">
        <f t="shared" si="14"/>
        <v>5689.4</v>
      </c>
    </row>
    <row r="69" spans="15:22" x14ac:dyDescent="0.25">
      <c r="O69" t="str">
        <f t="shared" si="16"/>
        <v>3/27 18</v>
      </c>
      <c r="P69" s="3">
        <v>36977.75</v>
      </c>
      <c r="Q69">
        <v>20759</v>
      </c>
      <c r="R69">
        <f t="shared" si="15"/>
        <v>3918.29</v>
      </c>
      <c r="S69">
        <f t="shared" si="11"/>
        <v>5334.02</v>
      </c>
      <c r="T69">
        <f t="shared" si="12"/>
        <v>3583.09</v>
      </c>
      <c r="U69">
        <f t="shared" si="13"/>
        <v>8563.9500000000007</v>
      </c>
      <c r="V69">
        <f t="shared" si="14"/>
        <v>5689.4</v>
      </c>
    </row>
    <row r="70" spans="15:22" x14ac:dyDescent="0.25">
      <c r="O70" t="str">
        <f t="shared" si="16"/>
        <v>3/27 19</v>
      </c>
      <c r="P70" s="3">
        <v>36977.791666666664</v>
      </c>
      <c r="Q70">
        <v>20747</v>
      </c>
      <c r="R70">
        <f t="shared" si="15"/>
        <v>3918.29</v>
      </c>
      <c r="S70">
        <f t="shared" si="11"/>
        <v>5334.02</v>
      </c>
      <c r="T70">
        <f t="shared" si="12"/>
        <v>3583.09</v>
      </c>
      <c r="U70">
        <f t="shared" si="13"/>
        <v>8563.9500000000007</v>
      </c>
      <c r="V70">
        <f t="shared" si="14"/>
        <v>5689.4</v>
      </c>
    </row>
    <row r="71" spans="15:22" x14ac:dyDescent="0.25">
      <c r="O71" t="str">
        <f t="shared" si="16"/>
        <v>3/27 20</v>
      </c>
      <c r="P71" s="3">
        <v>36977.833333333336</v>
      </c>
      <c r="Q71">
        <v>19864</v>
      </c>
      <c r="R71">
        <f t="shared" si="15"/>
        <v>3918.29</v>
      </c>
      <c r="S71">
        <f t="shared" si="11"/>
        <v>5334.02</v>
      </c>
      <c r="T71">
        <f t="shared" si="12"/>
        <v>3583.09</v>
      </c>
      <c r="U71">
        <f t="shared" si="13"/>
        <v>8563.9500000000007</v>
      </c>
      <c r="V71">
        <f t="shared" si="14"/>
        <v>5689.4</v>
      </c>
    </row>
    <row r="72" spans="15:22" x14ac:dyDescent="0.25">
      <c r="O72" t="str">
        <f t="shared" si="16"/>
        <v>3/27 21</v>
      </c>
      <c r="P72" s="3">
        <v>36977.875</v>
      </c>
      <c r="Q72">
        <v>19079</v>
      </c>
      <c r="R72">
        <f t="shared" si="15"/>
        <v>3918.29</v>
      </c>
      <c r="S72">
        <f t="shared" si="11"/>
        <v>5334.02</v>
      </c>
      <c r="T72">
        <f t="shared" si="12"/>
        <v>3583.09</v>
      </c>
      <c r="U72">
        <f t="shared" si="13"/>
        <v>8563.9500000000007</v>
      </c>
      <c r="V72">
        <f t="shared" si="14"/>
        <v>5689.4</v>
      </c>
    </row>
    <row r="73" spans="15:22" x14ac:dyDescent="0.25">
      <c r="O73" t="str">
        <f t="shared" si="16"/>
        <v>3/27 22</v>
      </c>
      <c r="P73" s="3">
        <v>36977.916666666664</v>
      </c>
      <c r="Q73">
        <v>17791</v>
      </c>
      <c r="R73">
        <f t="shared" si="15"/>
        <v>3918.29</v>
      </c>
      <c r="S73">
        <f t="shared" si="11"/>
        <v>5334.02</v>
      </c>
      <c r="T73">
        <f t="shared" si="12"/>
        <v>3583.09</v>
      </c>
      <c r="U73">
        <f t="shared" si="13"/>
        <v>8563.9500000000007</v>
      </c>
      <c r="V73">
        <f t="shared" si="14"/>
        <v>5689.4</v>
      </c>
    </row>
    <row r="74" spans="15:22" x14ac:dyDescent="0.25">
      <c r="O74" t="str">
        <f t="shared" si="16"/>
        <v>3/27 23</v>
      </c>
      <c r="P74" s="3">
        <v>36977.958333333336</v>
      </c>
      <c r="Q74">
        <v>16153</v>
      </c>
      <c r="R74">
        <f t="shared" si="15"/>
        <v>3918.29</v>
      </c>
      <c r="S74">
        <f t="shared" si="11"/>
        <v>5334.02</v>
      </c>
      <c r="T74">
        <f t="shared" si="12"/>
        <v>3583.09</v>
      </c>
      <c r="U74">
        <f t="shared" si="13"/>
        <v>8563.9500000000007</v>
      </c>
      <c r="V74">
        <f t="shared" si="14"/>
        <v>5689.4</v>
      </c>
    </row>
    <row r="75" spans="15:22" x14ac:dyDescent="0.25">
      <c r="O75" t="str">
        <f t="shared" si="16"/>
        <v>3/28 0</v>
      </c>
      <c r="P75" s="3">
        <v>36978</v>
      </c>
      <c r="Q75">
        <v>14924</v>
      </c>
      <c r="R75">
        <v>3918.29</v>
      </c>
      <c r="S75">
        <v>5334.02</v>
      </c>
      <c r="T75">
        <v>3583.09</v>
      </c>
      <c r="U75">
        <v>8563.9500000000007</v>
      </c>
      <c r="V75">
        <v>5649.4</v>
      </c>
    </row>
    <row r="76" spans="15:22" x14ac:dyDescent="0.25">
      <c r="O76" t="str">
        <f t="shared" si="16"/>
        <v>3/28 1</v>
      </c>
      <c r="P76" s="3">
        <v>36978.041666666664</v>
      </c>
      <c r="Q76">
        <v>14296</v>
      </c>
      <c r="R76">
        <f>R75</f>
        <v>3918.29</v>
      </c>
      <c r="S76">
        <f t="shared" ref="S76:S98" si="17">S75</f>
        <v>5334.02</v>
      </c>
      <c r="T76">
        <f t="shared" ref="T76:T98" si="18">T75</f>
        <v>3583.09</v>
      </c>
      <c r="U76">
        <f t="shared" ref="U76:U98" si="19">U75</f>
        <v>8563.9500000000007</v>
      </c>
      <c r="V76">
        <f t="shared" ref="V76:V98" si="20">V75</f>
        <v>5649.4</v>
      </c>
    </row>
    <row r="77" spans="15:22" x14ac:dyDescent="0.25">
      <c r="O77" t="str">
        <f t="shared" si="16"/>
        <v>3/28 2</v>
      </c>
      <c r="P77" s="3">
        <v>36978.083333333336</v>
      </c>
      <c r="Q77">
        <v>13940</v>
      </c>
      <c r="R77">
        <f t="shared" ref="R77:R98" si="21">R76</f>
        <v>3918.29</v>
      </c>
      <c r="S77">
        <f t="shared" si="17"/>
        <v>5334.02</v>
      </c>
      <c r="T77">
        <f t="shared" si="18"/>
        <v>3583.09</v>
      </c>
      <c r="U77">
        <f t="shared" si="19"/>
        <v>8563.9500000000007</v>
      </c>
      <c r="V77">
        <f t="shared" si="20"/>
        <v>5649.4</v>
      </c>
    </row>
    <row r="78" spans="15:22" x14ac:dyDescent="0.25">
      <c r="O78" t="str">
        <f t="shared" si="16"/>
        <v>3/28 3</v>
      </c>
      <c r="P78" s="3">
        <v>36978.125</v>
      </c>
      <c r="Q78">
        <v>13811</v>
      </c>
      <c r="R78">
        <f t="shared" si="21"/>
        <v>3918.29</v>
      </c>
      <c r="S78">
        <f t="shared" si="17"/>
        <v>5334.02</v>
      </c>
      <c r="T78">
        <f t="shared" si="18"/>
        <v>3583.09</v>
      </c>
      <c r="U78">
        <f t="shared" si="19"/>
        <v>8563.9500000000007</v>
      </c>
      <c r="V78">
        <f t="shared" si="20"/>
        <v>5649.4</v>
      </c>
    </row>
    <row r="79" spans="15:22" x14ac:dyDescent="0.25">
      <c r="O79" t="str">
        <f t="shared" si="16"/>
        <v>3/28 4</v>
      </c>
      <c r="P79" s="3">
        <v>36978.166666666664</v>
      </c>
      <c r="Q79">
        <v>13955</v>
      </c>
      <c r="R79">
        <f t="shared" si="21"/>
        <v>3918.29</v>
      </c>
      <c r="S79">
        <f t="shared" si="17"/>
        <v>5334.02</v>
      </c>
      <c r="T79">
        <f t="shared" si="18"/>
        <v>3583.09</v>
      </c>
      <c r="U79">
        <f t="shared" si="19"/>
        <v>8563.9500000000007</v>
      </c>
      <c r="V79">
        <f t="shared" si="20"/>
        <v>5649.4</v>
      </c>
    </row>
    <row r="80" spans="15:22" x14ac:dyDescent="0.25">
      <c r="O80" t="str">
        <f t="shared" si="16"/>
        <v>3/28 5</v>
      </c>
      <c r="P80" s="3">
        <v>36978.208333333336</v>
      </c>
      <c r="Q80">
        <v>14876</v>
      </c>
      <c r="R80">
        <f t="shared" si="21"/>
        <v>3918.29</v>
      </c>
      <c r="S80">
        <f t="shared" si="17"/>
        <v>5334.02</v>
      </c>
      <c r="T80">
        <f t="shared" si="18"/>
        <v>3583.09</v>
      </c>
      <c r="U80">
        <f t="shared" si="19"/>
        <v>8563.9500000000007</v>
      </c>
      <c r="V80">
        <f t="shared" si="20"/>
        <v>5649.4</v>
      </c>
    </row>
    <row r="81" spans="15:22" x14ac:dyDescent="0.25">
      <c r="O81" t="str">
        <f t="shared" si="16"/>
        <v>3/28 6</v>
      </c>
      <c r="P81" s="3">
        <v>36978.25</v>
      </c>
      <c r="Q81">
        <v>16558</v>
      </c>
      <c r="R81">
        <f t="shared" si="21"/>
        <v>3918.29</v>
      </c>
      <c r="S81">
        <f t="shared" si="17"/>
        <v>5334.02</v>
      </c>
      <c r="T81">
        <f t="shared" si="18"/>
        <v>3583.09</v>
      </c>
      <c r="U81">
        <f t="shared" si="19"/>
        <v>8563.9500000000007</v>
      </c>
      <c r="V81">
        <f t="shared" si="20"/>
        <v>5649.4</v>
      </c>
    </row>
    <row r="82" spans="15:22" x14ac:dyDescent="0.25">
      <c r="O82" t="str">
        <f t="shared" si="16"/>
        <v>3/28 7</v>
      </c>
      <c r="P82" s="3">
        <v>36978.291666666664</v>
      </c>
      <c r="Q82">
        <v>18414</v>
      </c>
      <c r="R82">
        <f t="shared" si="21"/>
        <v>3918.29</v>
      </c>
      <c r="S82">
        <f t="shared" si="17"/>
        <v>5334.02</v>
      </c>
      <c r="T82">
        <f t="shared" si="18"/>
        <v>3583.09</v>
      </c>
      <c r="U82">
        <f t="shared" si="19"/>
        <v>8563.9500000000007</v>
      </c>
      <c r="V82">
        <f t="shared" si="20"/>
        <v>5649.4</v>
      </c>
    </row>
    <row r="83" spans="15:22" x14ac:dyDescent="0.25">
      <c r="O83" t="str">
        <f t="shared" si="16"/>
        <v>3/28 8</v>
      </c>
      <c r="P83" s="3">
        <v>36978.333333333336</v>
      </c>
      <c r="Q83">
        <v>19472</v>
      </c>
      <c r="R83">
        <f t="shared" si="21"/>
        <v>3918.29</v>
      </c>
      <c r="S83">
        <f t="shared" si="17"/>
        <v>5334.02</v>
      </c>
      <c r="T83">
        <f t="shared" si="18"/>
        <v>3583.09</v>
      </c>
      <c r="U83">
        <f t="shared" si="19"/>
        <v>8563.9500000000007</v>
      </c>
      <c r="V83">
        <f t="shared" si="20"/>
        <v>5649.4</v>
      </c>
    </row>
    <row r="84" spans="15:22" x14ac:dyDescent="0.25">
      <c r="O84" t="str">
        <f t="shared" si="16"/>
        <v>3/28 9</v>
      </c>
      <c r="P84" s="3">
        <v>36978.375</v>
      </c>
      <c r="Q84">
        <v>19988</v>
      </c>
      <c r="R84">
        <f t="shared" si="21"/>
        <v>3918.29</v>
      </c>
      <c r="S84">
        <f t="shared" si="17"/>
        <v>5334.02</v>
      </c>
      <c r="T84">
        <f t="shared" si="18"/>
        <v>3583.09</v>
      </c>
      <c r="U84">
        <f t="shared" si="19"/>
        <v>8563.9500000000007</v>
      </c>
      <c r="V84">
        <f t="shared" si="20"/>
        <v>5649.4</v>
      </c>
    </row>
    <row r="85" spans="15:22" x14ac:dyDescent="0.25">
      <c r="O85" t="str">
        <f t="shared" si="16"/>
        <v>3/28 10</v>
      </c>
      <c r="P85" s="3">
        <v>36978.416666666664</v>
      </c>
      <c r="Q85">
        <v>20207</v>
      </c>
      <c r="R85">
        <f t="shared" si="21"/>
        <v>3918.29</v>
      </c>
      <c r="S85">
        <f t="shared" si="17"/>
        <v>5334.02</v>
      </c>
      <c r="T85">
        <f t="shared" si="18"/>
        <v>3583.09</v>
      </c>
      <c r="U85">
        <f t="shared" si="19"/>
        <v>8563.9500000000007</v>
      </c>
      <c r="V85">
        <f t="shared" si="20"/>
        <v>5649.4</v>
      </c>
    </row>
    <row r="86" spans="15:22" x14ac:dyDescent="0.25">
      <c r="O86" t="str">
        <f t="shared" si="16"/>
        <v>3/28 11</v>
      </c>
      <c r="P86" s="3">
        <v>36978.458333333336</v>
      </c>
      <c r="Q86">
        <v>20245</v>
      </c>
      <c r="R86">
        <f t="shared" si="21"/>
        <v>3918.29</v>
      </c>
      <c r="S86">
        <f t="shared" si="17"/>
        <v>5334.02</v>
      </c>
      <c r="T86">
        <f t="shared" si="18"/>
        <v>3583.09</v>
      </c>
      <c r="U86">
        <f t="shared" si="19"/>
        <v>8563.9500000000007</v>
      </c>
      <c r="V86">
        <f t="shared" si="20"/>
        <v>5649.4</v>
      </c>
    </row>
    <row r="87" spans="15:22" x14ac:dyDescent="0.25">
      <c r="O87" t="str">
        <f t="shared" si="16"/>
        <v>3/28 12</v>
      </c>
      <c r="P87" s="3">
        <v>36978.5</v>
      </c>
      <c r="Q87">
        <v>20110</v>
      </c>
      <c r="R87">
        <f t="shared" si="21"/>
        <v>3918.29</v>
      </c>
      <c r="S87">
        <f t="shared" si="17"/>
        <v>5334.02</v>
      </c>
      <c r="T87">
        <f t="shared" si="18"/>
        <v>3583.09</v>
      </c>
      <c r="U87">
        <f t="shared" si="19"/>
        <v>8563.9500000000007</v>
      </c>
      <c r="V87">
        <f t="shared" si="20"/>
        <v>5649.4</v>
      </c>
    </row>
    <row r="88" spans="15:22" x14ac:dyDescent="0.25">
      <c r="O88" t="str">
        <f t="shared" si="16"/>
        <v>3/28 13</v>
      </c>
      <c r="P88" s="3">
        <v>36978.541666666664</v>
      </c>
      <c r="Q88">
        <v>20055</v>
      </c>
      <c r="R88">
        <f t="shared" si="21"/>
        <v>3918.29</v>
      </c>
      <c r="S88">
        <f t="shared" si="17"/>
        <v>5334.02</v>
      </c>
      <c r="T88">
        <f t="shared" si="18"/>
        <v>3583.09</v>
      </c>
      <c r="U88">
        <f t="shared" si="19"/>
        <v>8563.9500000000007</v>
      </c>
      <c r="V88">
        <f t="shared" si="20"/>
        <v>5649.4</v>
      </c>
    </row>
    <row r="89" spans="15:22" x14ac:dyDescent="0.25">
      <c r="O89" t="str">
        <f t="shared" si="16"/>
        <v>3/28 14</v>
      </c>
      <c r="P89" s="3">
        <v>36978.583333333336</v>
      </c>
      <c r="Q89">
        <v>19924</v>
      </c>
      <c r="R89">
        <f t="shared" si="21"/>
        <v>3918.29</v>
      </c>
      <c r="S89">
        <f t="shared" si="17"/>
        <v>5334.02</v>
      </c>
      <c r="T89">
        <f t="shared" si="18"/>
        <v>3583.09</v>
      </c>
      <c r="U89">
        <f t="shared" si="19"/>
        <v>8563.9500000000007</v>
      </c>
      <c r="V89">
        <f t="shared" si="20"/>
        <v>5649.4</v>
      </c>
    </row>
    <row r="90" spans="15:22" x14ac:dyDescent="0.25">
      <c r="O90" t="str">
        <f t="shared" si="16"/>
        <v>3/28 15</v>
      </c>
      <c r="P90" s="3">
        <v>36978.625</v>
      </c>
      <c r="Q90">
        <v>19884</v>
      </c>
      <c r="R90">
        <f t="shared" si="21"/>
        <v>3918.29</v>
      </c>
      <c r="S90">
        <f t="shared" si="17"/>
        <v>5334.02</v>
      </c>
      <c r="T90">
        <f t="shared" si="18"/>
        <v>3583.09</v>
      </c>
      <c r="U90">
        <f t="shared" si="19"/>
        <v>8563.9500000000007</v>
      </c>
      <c r="V90">
        <f t="shared" si="20"/>
        <v>5649.4</v>
      </c>
    </row>
    <row r="91" spans="15:22" x14ac:dyDescent="0.25">
      <c r="O91" t="str">
        <f t="shared" si="16"/>
        <v>3/28 16</v>
      </c>
      <c r="P91" s="3">
        <v>36978.666666666664</v>
      </c>
      <c r="Q91">
        <v>20050</v>
      </c>
      <c r="R91">
        <f t="shared" si="21"/>
        <v>3918.29</v>
      </c>
      <c r="S91">
        <f t="shared" si="17"/>
        <v>5334.02</v>
      </c>
      <c r="T91">
        <f t="shared" si="18"/>
        <v>3583.09</v>
      </c>
      <c r="U91">
        <f t="shared" si="19"/>
        <v>8563.9500000000007</v>
      </c>
      <c r="V91">
        <f t="shared" si="20"/>
        <v>5649.4</v>
      </c>
    </row>
    <row r="92" spans="15:22" x14ac:dyDescent="0.25">
      <c r="O92" t="str">
        <f t="shared" si="16"/>
        <v>3/28 17</v>
      </c>
      <c r="P92" s="3">
        <v>36978.708333333336</v>
      </c>
      <c r="Q92">
        <v>20131</v>
      </c>
      <c r="R92">
        <f t="shared" si="21"/>
        <v>3918.29</v>
      </c>
      <c r="S92">
        <f t="shared" si="17"/>
        <v>5334.02</v>
      </c>
      <c r="T92">
        <f t="shared" si="18"/>
        <v>3583.09</v>
      </c>
      <c r="U92">
        <f t="shared" si="19"/>
        <v>8563.9500000000007</v>
      </c>
      <c r="V92">
        <f t="shared" si="20"/>
        <v>5649.4</v>
      </c>
    </row>
    <row r="93" spans="15:22" x14ac:dyDescent="0.25">
      <c r="O93" t="str">
        <f t="shared" si="16"/>
        <v>3/28 18</v>
      </c>
      <c r="P93" s="3">
        <v>36978.75</v>
      </c>
      <c r="Q93">
        <v>20444</v>
      </c>
      <c r="R93">
        <f t="shared" si="21"/>
        <v>3918.29</v>
      </c>
      <c r="S93">
        <f t="shared" si="17"/>
        <v>5334.02</v>
      </c>
      <c r="T93">
        <f t="shared" si="18"/>
        <v>3583.09</v>
      </c>
      <c r="U93">
        <f t="shared" si="19"/>
        <v>8563.9500000000007</v>
      </c>
      <c r="V93">
        <f t="shared" si="20"/>
        <v>5649.4</v>
      </c>
    </row>
    <row r="94" spans="15:22" x14ac:dyDescent="0.25">
      <c r="O94" t="str">
        <f t="shared" si="16"/>
        <v>3/28 19</v>
      </c>
      <c r="P94" s="3">
        <v>36978.791666666664</v>
      </c>
      <c r="Q94">
        <v>20513</v>
      </c>
      <c r="R94">
        <f t="shared" si="21"/>
        <v>3918.29</v>
      </c>
      <c r="S94">
        <f t="shared" si="17"/>
        <v>5334.02</v>
      </c>
      <c r="T94">
        <f t="shared" si="18"/>
        <v>3583.09</v>
      </c>
      <c r="U94">
        <f t="shared" si="19"/>
        <v>8563.9500000000007</v>
      </c>
      <c r="V94">
        <f t="shared" si="20"/>
        <v>5649.4</v>
      </c>
    </row>
    <row r="95" spans="15:22" x14ac:dyDescent="0.25">
      <c r="O95" t="str">
        <f t="shared" si="16"/>
        <v>3/28 20</v>
      </c>
      <c r="P95" s="3">
        <v>36978.833333333336</v>
      </c>
      <c r="Q95">
        <v>19645</v>
      </c>
      <c r="R95">
        <f t="shared" si="21"/>
        <v>3918.29</v>
      </c>
      <c r="S95">
        <f t="shared" si="17"/>
        <v>5334.02</v>
      </c>
      <c r="T95">
        <f t="shared" si="18"/>
        <v>3583.09</v>
      </c>
      <c r="U95">
        <f t="shared" si="19"/>
        <v>8563.9500000000007</v>
      </c>
      <c r="V95">
        <f t="shared" si="20"/>
        <v>5649.4</v>
      </c>
    </row>
    <row r="96" spans="15:22" x14ac:dyDescent="0.25">
      <c r="O96" t="str">
        <f t="shared" si="16"/>
        <v>3/28 21</v>
      </c>
      <c r="P96" s="3">
        <v>36978.875</v>
      </c>
      <c r="Q96">
        <v>18842</v>
      </c>
      <c r="R96">
        <f t="shared" si="21"/>
        <v>3918.29</v>
      </c>
      <c r="S96">
        <f t="shared" si="17"/>
        <v>5334.02</v>
      </c>
      <c r="T96">
        <f t="shared" si="18"/>
        <v>3583.09</v>
      </c>
      <c r="U96">
        <f t="shared" si="19"/>
        <v>8563.9500000000007</v>
      </c>
      <c r="V96">
        <f t="shared" si="20"/>
        <v>5649.4</v>
      </c>
    </row>
    <row r="97" spans="15:22" x14ac:dyDescent="0.25">
      <c r="O97" t="str">
        <f t="shared" si="16"/>
        <v>3/28 22</v>
      </c>
      <c r="P97" s="3">
        <v>36978.916666666664</v>
      </c>
      <c r="Q97">
        <v>17472</v>
      </c>
      <c r="R97">
        <f t="shared" si="21"/>
        <v>3918.29</v>
      </c>
      <c r="S97">
        <f t="shared" si="17"/>
        <v>5334.02</v>
      </c>
      <c r="T97">
        <f t="shared" si="18"/>
        <v>3583.09</v>
      </c>
      <c r="U97">
        <f t="shared" si="19"/>
        <v>8563.9500000000007</v>
      </c>
      <c r="V97">
        <f t="shared" si="20"/>
        <v>5649.4</v>
      </c>
    </row>
    <row r="98" spans="15:22" x14ac:dyDescent="0.25">
      <c r="O98" t="str">
        <f t="shared" si="16"/>
        <v>3/28 23</v>
      </c>
      <c r="P98" s="3">
        <v>36978.958333333336</v>
      </c>
      <c r="Q98">
        <v>15827</v>
      </c>
      <c r="R98">
        <f t="shared" si="21"/>
        <v>3918.29</v>
      </c>
      <c r="S98">
        <f t="shared" si="17"/>
        <v>5334.02</v>
      </c>
      <c r="T98">
        <f t="shared" si="18"/>
        <v>3583.09</v>
      </c>
      <c r="U98">
        <f t="shared" si="19"/>
        <v>8563.9500000000007</v>
      </c>
      <c r="V98">
        <f t="shared" si="20"/>
        <v>5649.4</v>
      </c>
    </row>
    <row r="99" spans="15:22" x14ac:dyDescent="0.25">
      <c r="O99" t="str">
        <f t="shared" si="16"/>
        <v>3/29 0</v>
      </c>
      <c r="P99" s="3">
        <v>36979</v>
      </c>
      <c r="Q99">
        <v>14708</v>
      </c>
      <c r="R99">
        <v>3918.29</v>
      </c>
      <c r="S99">
        <v>5334.02</v>
      </c>
      <c r="T99">
        <v>3583.09</v>
      </c>
      <c r="U99">
        <v>8563.9500000000007</v>
      </c>
      <c r="V99">
        <v>5649.4</v>
      </c>
    </row>
    <row r="100" spans="15:22" x14ac:dyDescent="0.25">
      <c r="O100" t="str">
        <f t="shared" si="16"/>
        <v>3/29 1</v>
      </c>
      <c r="P100" s="3">
        <v>36979.041666666664</v>
      </c>
      <c r="Q100">
        <v>14077</v>
      </c>
      <c r="R100">
        <f>R99</f>
        <v>3918.29</v>
      </c>
      <c r="S100">
        <f t="shared" ref="S100:S122" si="22">S99</f>
        <v>5334.02</v>
      </c>
      <c r="T100">
        <f t="shared" ref="T100:T122" si="23">T99</f>
        <v>3583.09</v>
      </c>
      <c r="U100">
        <f t="shared" ref="U100:U122" si="24">U99</f>
        <v>8563.9500000000007</v>
      </c>
      <c r="V100">
        <f t="shared" ref="V100:V122" si="25">V99</f>
        <v>5649.4</v>
      </c>
    </row>
    <row r="101" spans="15:22" x14ac:dyDescent="0.25">
      <c r="O101" t="str">
        <f t="shared" si="16"/>
        <v>3/29 2</v>
      </c>
      <c r="P101" s="3">
        <v>36979.083333333336</v>
      </c>
      <c r="Q101">
        <v>13732</v>
      </c>
      <c r="R101">
        <f t="shared" ref="R101:R122" si="26">R100</f>
        <v>3918.29</v>
      </c>
      <c r="S101">
        <f t="shared" si="22"/>
        <v>5334.02</v>
      </c>
      <c r="T101">
        <f t="shared" si="23"/>
        <v>3583.09</v>
      </c>
      <c r="U101">
        <f t="shared" si="24"/>
        <v>8563.9500000000007</v>
      </c>
      <c r="V101">
        <f t="shared" si="25"/>
        <v>5649.4</v>
      </c>
    </row>
    <row r="102" spans="15:22" x14ac:dyDescent="0.25">
      <c r="O102" t="str">
        <f t="shared" si="16"/>
        <v>3/29 3</v>
      </c>
      <c r="P102" s="3">
        <v>36979.125</v>
      </c>
      <c r="Q102">
        <v>13608</v>
      </c>
      <c r="R102">
        <f t="shared" si="26"/>
        <v>3918.29</v>
      </c>
      <c r="S102">
        <f t="shared" si="22"/>
        <v>5334.02</v>
      </c>
      <c r="T102">
        <f t="shared" si="23"/>
        <v>3583.09</v>
      </c>
      <c r="U102">
        <f t="shared" si="24"/>
        <v>8563.9500000000007</v>
      </c>
      <c r="V102">
        <f t="shared" si="25"/>
        <v>5649.4</v>
      </c>
    </row>
    <row r="103" spans="15:22" x14ac:dyDescent="0.25">
      <c r="O103" t="str">
        <f t="shared" si="16"/>
        <v>3/29 4</v>
      </c>
      <c r="P103" s="3">
        <v>36979.166666666664</v>
      </c>
      <c r="Q103">
        <v>13770</v>
      </c>
      <c r="R103">
        <f t="shared" si="26"/>
        <v>3918.29</v>
      </c>
      <c r="S103">
        <f t="shared" si="22"/>
        <v>5334.02</v>
      </c>
      <c r="T103">
        <f t="shared" si="23"/>
        <v>3583.09</v>
      </c>
      <c r="U103">
        <f t="shared" si="24"/>
        <v>8563.9500000000007</v>
      </c>
      <c r="V103">
        <f t="shared" si="25"/>
        <v>5649.4</v>
      </c>
    </row>
    <row r="104" spans="15:22" x14ac:dyDescent="0.25">
      <c r="O104" t="str">
        <f t="shared" si="16"/>
        <v>3/29 5</v>
      </c>
      <c r="P104" s="3">
        <v>36979.208333333336</v>
      </c>
      <c r="Q104">
        <v>14723</v>
      </c>
      <c r="R104">
        <f t="shared" si="26"/>
        <v>3918.29</v>
      </c>
      <c r="S104">
        <f t="shared" si="22"/>
        <v>5334.02</v>
      </c>
      <c r="T104">
        <f t="shared" si="23"/>
        <v>3583.09</v>
      </c>
      <c r="U104">
        <f t="shared" si="24"/>
        <v>8563.9500000000007</v>
      </c>
      <c r="V104">
        <f t="shared" si="25"/>
        <v>5649.4</v>
      </c>
    </row>
    <row r="105" spans="15:22" x14ac:dyDescent="0.25">
      <c r="O105" t="str">
        <f t="shared" si="16"/>
        <v>3/29 6</v>
      </c>
      <c r="P105" s="3">
        <v>36979.25</v>
      </c>
      <c r="Q105">
        <v>16437</v>
      </c>
      <c r="R105">
        <f t="shared" si="26"/>
        <v>3918.29</v>
      </c>
      <c r="S105">
        <f t="shared" si="22"/>
        <v>5334.02</v>
      </c>
      <c r="T105">
        <f t="shared" si="23"/>
        <v>3583.09</v>
      </c>
      <c r="U105">
        <f t="shared" si="24"/>
        <v>8563.9500000000007</v>
      </c>
      <c r="V105">
        <f t="shared" si="25"/>
        <v>5649.4</v>
      </c>
    </row>
    <row r="106" spans="15:22" x14ac:dyDescent="0.25">
      <c r="O106" t="str">
        <f t="shared" si="16"/>
        <v>3/29 7</v>
      </c>
      <c r="P106" s="3">
        <v>36979.291666666664</v>
      </c>
      <c r="Q106">
        <v>18277</v>
      </c>
      <c r="R106">
        <f t="shared" si="26"/>
        <v>3918.29</v>
      </c>
      <c r="S106">
        <f t="shared" si="22"/>
        <v>5334.02</v>
      </c>
      <c r="T106">
        <f t="shared" si="23"/>
        <v>3583.09</v>
      </c>
      <c r="U106">
        <f t="shared" si="24"/>
        <v>8563.9500000000007</v>
      </c>
      <c r="V106">
        <f t="shared" si="25"/>
        <v>5649.4</v>
      </c>
    </row>
    <row r="107" spans="15:22" x14ac:dyDescent="0.25">
      <c r="O107" t="str">
        <f t="shared" si="16"/>
        <v>3/29 8</v>
      </c>
      <c r="P107" s="3">
        <v>36979.333333333336</v>
      </c>
      <c r="Q107">
        <v>19326</v>
      </c>
      <c r="R107">
        <f t="shared" si="26"/>
        <v>3918.29</v>
      </c>
      <c r="S107">
        <f t="shared" si="22"/>
        <v>5334.02</v>
      </c>
      <c r="T107">
        <f t="shared" si="23"/>
        <v>3583.09</v>
      </c>
      <c r="U107">
        <f t="shared" si="24"/>
        <v>8563.9500000000007</v>
      </c>
      <c r="V107">
        <f t="shared" si="25"/>
        <v>5649.4</v>
      </c>
    </row>
    <row r="108" spans="15:22" x14ac:dyDescent="0.25">
      <c r="O108" t="str">
        <f t="shared" si="16"/>
        <v>3/29 9</v>
      </c>
      <c r="P108" s="3">
        <v>36979.375</v>
      </c>
      <c r="Q108">
        <v>19793</v>
      </c>
      <c r="R108">
        <f t="shared" si="26"/>
        <v>3918.29</v>
      </c>
      <c r="S108">
        <f t="shared" si="22"/>
        <v>5334.02</v>
      </c>
      <c r="T108">
        <f t="shared" si="23"/>
        <v>3583.09</v>
      </c>
      <c r="U108">
        <f t="shared" si="24"/>
        <v>8563.9500000000007</v>
      </c>
      <c r="V108">
        <f t="shared" si="25"/>
        <v>5649.4</v>
      </c>
    </row>
    <row r="109" spans="15:22" x14ac:dyDescent="0.25">
      <c r="O109" t="str">
        <f t="shared" si="16"/>
        <v>3/29 10</v>
      </c>
      <c r="P109" s="3">
        <v>36979.416666666664</v>
      </c>
      <c r="Q109">
        <v>19984</v>
      </c>
      <c r="R109">
        <f t="shared" si="26"/>
        <v>3918.29</v>
      </c>
      <c r="S109">
        <f t="shared" si="22"/>
        <v>5334.02</v>
      </c>
      <c r="T109">
        <f t="shared" si="23"/>
        <v>3583.09</v>
      </c>
      <c r="U109">
        <f t="shared" si="24"/>
        <v>8563.9500000000007</v>
      </c>
      <c r="V109">
        <f t="shared" si="25"/>
        <v>5649.4</v>
      </c>
    </row>
    <row r="110" spans="15:22" x14ac:dyDescent="0.25">
      <c r="O110" t="str">
        <f t="shared" si="16"/>
        <v>3/29 11</v>
      </c>
      <c r="P110" s="3">
        <v>36979.458333333336</v>
      </c>
      <c r="Q110">
        <v>19999</v>
      </c>
      <c r="R110">
        <f t="shared" si="26"/>
        <v>3918.29</v>
      </c>
      <c r="S110">
        <f t="shared" si="22"/>
        <v>5334.02</v>
      </c>
      <c r="T110">
        <f t="shared" si="23"/>
        <v>3583.09</v>
      </c>
      <c r="U110">
        <f t="shared" si="24"/>
        <v>8563.9500000000007</v>
      </c>
      <c r="V110">
        <f t="shared" si="25"/>
        <v>5649.4</v>
      </c>
    </row>
    <row r="111" spans="15:22" x14ac:dyDescent="0.25">
      <c r="O111" t="str">
        <f t="shared" si="16"/>
        <v>3/29 12</v>
      </c>
      <c r="P111" s="3">
        <v>36979.5</v>
      </c>
      <c r="Q111">
        <v>19848</v>
      </c>
      <c r="R111">
        <f t="shared" si="26"/>
        <v>3918.29</v>
      </c>
      <c r="S111">
        <f t="shared" si="22"/>
        <v>5334.02</v>
      </c>
      <c r="T111">
        <f t="shared" si="23"/>
        <v>3583.09</v>
      </c>
      <c r="U111">
        <f t="shared" si="24"/>
        <v>8563.9500000000007</v>
      </c>
      <c r="V111">
        <f t="shared" si="25"/>
        <v>5649.4</v>
      </c>
    </row>
    <row r="112" spans="15:22" x14ac:dyDescent="0.25">
      <c r="O112" t="str">
        <f t="shared" si="16"/>
        <v>3/29 13</v>
      </c>
      <c r="P112" s="3">
        <v>36979.541666666664</v>
      </c>
      <c r="Q112">
        <v>19786</v>
      </c>
      <c r="R112">
        <f t="shared" si="26"/>
        <v>3918.29</v>
      </c>
      <c r="S112">
        <f t="shared" si="22"/>
        <v>5334.02</v>
      </c>
      <c r="T112">
        <f t="shared" si="23"/>
        <v>3583.09</v>
      </c>
      <c r="U112">
        <f t="shared" si="24"/>
        <v>8563.9500000000007</v>
      </c>
      <c r="V112">
        <f t="shared" si="25"/>
        <v>5649.4</v>
      </c>
    </row>
    <row r="113" spans="15:22" x14ac:dyDescent="0.25">
      <c r="O113" t="str">
        <f t="shared" si="16"/>
        <v>3/29 14</v>
      </c>
      <c r="P113" s="3">
        <v>36979.583333333336</v>
      </c>
      <c r="Q113">
        <v>19646</v>
      </c>
      <c r="R113">
        <f t="shared" si="26"/>
        <v>3918.29</v>
      </c>
      <c r="S113">
        <f t="shared" si="22"/>
        <v>5334.02</v>
      </c>
      <c r="T113">
        <f t="shared" si="23"/>
        <v>3583.09</v>
      </c>
      <c r="U113">
        <f t="shared" si="24"/>
        <v>8563.9500000000007</v>
      </c>
      <c r="V113">
        <f t="shared" si="25"/>
        <v>5649.4</v>
      </c>
    </row>
    <row r="114" spans="15:22" x14ac:dyDescent="0.25">
      <c r="O114" t="str">
        <f t="shared" si="16"/>
        <v>3/29 15</v>
      </c>
      <c r="P114" s="3">
        <v>36979.625</v>
      </c>
      <c r="Q114">
        <v>19598</v>
      </c>
      <c r="R114">
        <f t="shared" si="26"/>
        <v>3918.29</v>
      </c>
      <c r="S114">
        <f t="shared" si="22"/>
        <v>5334.02</v>
      </c>
      <c r="T114">
        <f t="shared" si="23"/>
        <v>3583.09</v>
      </c>
      <c r="U114">
        <f t="shared" si="24"/>
        <v>8563.9500000000007</v>
      </c>
      <c r="V114">
        <f t="shared" si="25"/>
        <v>5649.4</v>
      </c>
    </row>
    <row r="115" spans="15:22" x14ac:dyDescent="0.25">
      <c r="O115" t="str">
        <f t="shared" si="16"/>
        <v>3/29 16</v>
      </c>
      <c r="P115" s="3">
        <v>36979.666666666664</v>
      </c>
      <c r="Q115">
        <v>19758</v>
      </c>
      <c r="R115">
        <f t="shared" si="26"/>
        <v>3918.29</v>
      </c>
      <c r="S115">
        <f t="shared" si="22"/>
        <v>5334.02</v>
      </c>
      <c r="T115">
        <f t="shared" si="23"/>
        <v>3583.09</v>
      </c>
      <c r="U115">
        <f t="shared" si="24"/>
        <v>8563.9500000000007</v>
      </c>
      <c r="V115">
        <f t="shared" si="25"/>
        <v>5649.4</v>
      </c>
    </row>
    <row r="116" spans="15:22" x14ac:dyDescent="0.25">
      <c r="O116" t="str">
        <f t="shared" si="16"/>
        <v>3/29 17</v>
      </c>
      <c r="P116" s="3">
        <v>36979.708333333336</v>
      </c>
      <c r="Q116">
        <v>19815</v>
      </c>
      <c r="R116">
        <f t="shared" si="26"/>
        <v>3918.29</v>
      </c>
      <c r="S116">
        <f t="shared" si="22"/>
        <v>5334.02</v>
      </c>
      <c r="T116">
        <f t="shared" si="23"/>
        <v>3583.09</v>
      </c>
      <c r="U116">
        <f t="shared" si="24"/>
        <v>8563.9500000000007</v>
      </c>
      <c r="V116">
        <f t="shared" si="25"/>
        <v>5649.4</v>
      </c>
    </row>
    <row r="117" spans="15:22" x14ac:dyDescent="0.25">
      <c r="O117" t="str">
        <f t="shared" si="16"/>
        <v>3/29 18</v>
      </c>
      <c r="P117" s="3">
        <v>36979.75</v>
      </c>
      <c r="Q117">
        <v>20180</v>
      </c>
      <c r="R117">
        <f t="shared" si="26"/>
        <v>3918.29</v>
      </c>
      <c r="S117">
        <f t="shared" si="22"/>
        <v>5334.02</v>
      </c>
      <c r="T117">
        <f t="shared" si="23"/>
        <v>3583.09</v>
      </c>
      <c r="U117">
        <f t="shared" si="24"/>
        <v>8563.9500000000007</v>
      </c>
      <c r="V117">
        <f t="shared" si="25"/>
        <v>5649.4</v>
      </c>
    </row>
    <row r="118" spans="15:22" x14ac:dyDescent="0.25">
      <c r="O118" t="str">
        <f t="shared" si="16"/>
        <v>3/29 19</v>
      </c>
      <c r="P118" s="3">
        <v>36979.791666666664</v>
      </c>
      <c r="Q118">
        <v>20286</v>
      </c>
      <c r="R118">
        <f t="shared" si="26"/>
        <v>3918.29</v>
      </c>
      <c r="S118">
        <f t="shared" si="22"/>
        <v>5334.02</v>
      </c>
      <c r="T118">
        <f t="shared" si="23"/>
        <v>3583.09</v>
      </c>
      <c r="U118">
        <f t="shared" si="24"/>
        <v>8563.9500000000007</v>
      </c>
      <c r="V118">
        <f t="shared" si="25"/>
        <v>5649.4</v>
      </c>
    </row>
    <row r="119" spans="15:22" x14ac:dyDescent="0.25">
      <c r="O119" t="str">
        <f t="shared" si="16"/>
        <v>3/29 20</v>
      </c>
      <c r="P119" s="3">
        <v>36979.833333333336</v>
      </c>
      <c r="Q119">
        <v>19437</v>
      </c>
      <c r="R119">
        <f t="shared" si="26"/>
        <v>3918.29</v>
      </c>
      <c r="S119">
        <f t="shared" si="22"/>
        <v>5334.02</v>
      </c>
      <c r="T119">
        <f t="shared" si="23"/>
        <v>3583.09</v>
      </c>
      <c r="U119">
        <f t="shared" si="24"/>
        <v>8563.9500000000007</v>
      </c>
      <c r="V119">
        <f t="shared" si="25"/>
        <v>5649.4</v>
      </c>
    </row>
    <row r="120" spans="15:22" x14ac:dyDescent="0.25">
      <c r="O120" t="str">
        <f t="shared" si="16"/>
        <v>3/29 21</v>
      </c>
      <c r="P120" s="3">
        <v>36979.875</v>
      </c>
      <c r="Q120">
        <v>18677</v>
      </c>
      <c r="R120">
        <f t="shared" si="26"/>
        <v>3918.29</v>
      </c>
      <c r="S120">
        <f t="shared" si="22"/>
        <v>5334.02</v>
      </c>
      <c r="T120">
        <f t="shared" si="23"/>
        <v>3583.09</v>
      </c>
      <c r="U120">
        <f t="shared" si="24"/>
        <v>8563.9500000000007</v>
      </c>
      <c r="V120">
        <f t="shared" si="25"/>
        <v>5649.4</v>
      </c>
    </row>
    <row r="121" spans="15:22" x14ac:dyDescent="0.25">
      <c r="O121" t="str">
        <f t="shared" si="16"/>
        <v>3/29 22</v>
      </c>
      <c r="P121" s="3">
        <v>36979.916666666664</v>
      </c>
      <c r="Q121">
        <v>17297</v>
      </c>
      <c r="R121">
        <f t="shared" si="26"/>
        <v>3918.29</v>
      </c>
      <c r="S121">
        <f t="shared" si="22"/>
        <v>5334.02</v>
      </c>
      <c r="T121">
        <f t="shared" si="23"/>
        <v>3583.09</v>
      </c>
      <c r="U121">
        <f t="shared" si="24"/>
        <v>8563.9500000000007</v>
      </c>
      <c r="V121">
        <f t="shared" si="25"/>
        <v>5649.4</v>
      </c>
    </row>
    <row r="122" spans="15:22" x14ac:dyDescent="0.25">
      <c r="O122" t="str">
        <f t="shared" si="16"/>
        <v>3/29 23</v>
      </c>
      <c r="P122" s="3">
        <v>36979.958333333336</v>
      </c>
      <c r="Q122">
        <v>15654</v>
      </c>
      <c r="R122">
        <f t="shared" si="26"/>
        <v>3918.29</v>
      </c>
      <c r="S122">
        <f t="shared" si="22"/>
        <v>5334.02</v>
      </c>
      <c r="T122">
        <f t="shared" si="23"/>
        <v>3583.09</v>
      </c>
      <c r="U122">
        <f t="shared" si="24"/>
        <v>8563.9500000000007</v>
      </c>
      <c r="V122">
        <f t="shared" si="25"/>
        <v>5649.4</v>
      </c>
    </row>
    <row r="123" spans="15:22" x14ac:dyDescent="0.25">
      <c r="O123" t="str">
        <f t="shared" si="16"/>
        <v>3/30 0</v>
      </c>
      <c r="P123" s="3">
        <v>36980</v>
      </c>
      <c r="Q123">
        <v>14665</v>
      </c>
      <c r="R123">
        <v>3918.29</v>
      </c>
      <c r="S123">
        <v>5334.02</v>
      </c>
      <c r="T123">
        <v>3759.89</v>
      </c>
      <c r="U123">
        <v>8563.9500000000007</v>
      </c>
      <c r="V123">
        <v>5649.4</v>
      </c>
    </row>
    <row r="124" spans="15:22" x14ac:dyDescent="0.25">
      <c r="O124" t="str">
        <f t="shared" si="16"/>
        <v>3/30 1</v>
      </c>
      <c r="P124" s="3">
        <v>36980.041666666664</v>
      </c>
      <c r="Q124">
        <v>14021</v>
      </c>
      <c r="R124">
        <f>R123</f>
        <v>3918.29</v>
      </c>
      <c r="S124">
        <f t="shared" ref="S124:S146" si="27">S123</f>
        <v>5334.02</v>
      </c>
      <c r="T124">
        <f t="shared" ref="T124:T146" si="28">T123</f>
        <v>3759.89</v>
      </c>
      <c r="U124">
        <f t="shared" ref="U124:U146" si="29">U123</f>
        <v>8563.9500000000007</v>
      </c>
      <c r="V124">
        <f t="shared" ref="V124:V146" si="30">V123</f>
        <v>5649.4</v>
      </c>
    </row>
    <row r="125" spans="15:22" x14ac:dyDescent="0.25">
      <c r="O125" t="str">
        <f t="shared" si="16"/>
        <v>3/30 2</v>
      </c>
      <c r="P125" s="3">
        <v>36980.083333333336</v>
      </c>
      <c r="Q125">
        <v>13593</v>
      </c>
      <c r="R125">
        <f t="shared" ref="R125:R146" si="31">R124</f>
        <v>3918.29</v>
      </c>
      <c r="S125">
        <f t="shared" si="27"/>
        <v>5334.02</v>
      </c>
      <c r="T125">
        <f t="shared" si="28"/>
        <v>3759.89</v>
      </c>
      <c r="U125">
        <f t="shared" si="29"/>
        <v>8563.9500000000007</v>
      </c>
      <c r="V125">
        <f t="shared" si="30"/>
        <v>5649.4</v>
      </c>
    </row>
    <row r="126" spans="15:22" x14ac:dyDescent="0.25">
      <c r="O126" t="str">
        <f t="shared" si="16"/>
        <v>3/30 3</v>
      </c>
      <c r="P126" s="3">
        <v>36980.125</v>
      </c>
      <c r="Q126">
        <v>13456</v>
      </c>
      <c r="R126">
        <f t="shared" si="31"/>
        <v>3918.29</v>
      </c>
      <c r="S126">
        <f t="shared" si="27"/>
        <v>5334.02</v>
      </c>
      <c r="T126">
        <f t="shared" si="28"/>
        <v>3759.89</v>
      </c>
      <c r="U126">
        <f t="shared" si="29"/>
        <v>8563.9500000000007</v>
      </c>
      <c r="V126">
        <f t="shared" si="30"/>
        <v>5649.4</v>
      </c>
    </row>
    <row r="127" spans="15:22" x14ac:dyDescent="0.25">
      <c r="O127" t="str">
        <f t="shared" si="16"/>
        <v>3/30 4</v>
      </c>
      <c r="P127" s="3">
        <v>36980.166666666664</v>
      </c>
      <c r="Q127">
        <v>13578</v>
      </c>
      <c r="R127">
        <f t="shared" si="31"/>
        <v>3918.29</v>
      </c>
      <c r="S127">
        <f t="shared" si="27"/>
        <v>5334.02</v>
      </c>
      <c r="T127">
        <f t="shared" si="28"/>
        <v>3759.89</v>
      </c>
      <c r="U127">
        <f t="shared" si="29"/>
        <v>8563.9500000000007</v>
      </c>
      <c r="V127">
        <f t="shared" si="30"/>
        <v>5649.4</v>
      </c>
    </row>
    <row r="128" spans="15:22" x14ac:dyDescent="0.25">
      <c r="O128" t="str">
        <f t="shared" si="16"/>
        <v>3/30 5</v>
      </c>
      <c r="P128" s="3">
        <v>36980.208333333336</v>
      </c>
      <c r="Q128">
        <v>14483</v>
      </c>
      <c r="R128">
        <f t="shared" si="31"/>
        <v>3918.29</v>
      </c>
      <c r="S128">
        <f t="shared" si="27"/>
        <v>5334.02</v>
      </c>
      <c r="T128">
        <f t="shared" si="28"/>
        <v>3759.89</v>
      </c>
      <c r="U128">
        <f t="shared" si="29"/>
        <v>8563.9500000000007</v>
      </c>
      <c r="V128">
        <f t="shared" si="30"/>
        <v>5649.4</v>
      </c>
    </row>
    <row r="129" spans="15:22" x14ac:dyDescent="0.25">
      <c r="O129" t="str">
        <f t="shared" si="16"/>
        <v>3/30 6</v>
      </c>
      <c r="P129" s="3">
        <v>36980.25</v>
      </c>
      <c r="Q129">
        <v>16155</v>
      </c>
      <c r="R129">
        <f t="shared" si="31"/>
        <v>3918.29</v>
      </c>
      <c r="S129">
        <f t="shared" si="27"/>
        <v>5334.02</v>
      </c>
      <c r="T129">
        <f t="shared" si="28"/>
        <v>3759.89</v>
      </c>
      <c r="U129">
        <f t="shared" si="29"/>
        <v>8563.9500000000007</v>
      </c>
      <c r="V129">
        <f t="shared" si="30"/>
        <v>5649.4</v>
      </c>
    </row>
    <row r="130" spans="15:22" x14ac:dyDescent="0.25">
      <c r="O130" t="str">
        <f t="shared" si="16"/>
        <v>3/30 7</v>
      </c>
      <c r="P130" s="3">
        <v>36980.291666666664</v>
      </c>
      <c r="Q130">
        <v>17998</v>
      </c>
      <c r="R130">
        <f t="shared" si="31"/>
        <v>3918.29</v>
      </c>
      <c r="S130">
        <f t="shared" si="27"/>
        <v>5334.02</v>
      </c>
      <c r="T130">
        <f t="shared" si="28"/>
        <v>3759.89</v>
      </c>
      <c r="U130">
        <f t="shared" si="29"/>
        <v>8563.9500000000007</v>
      </c>
      <c r="V130">
        <f t="shared" si="30"/>
        <v>5649.4</v>
      </c>
    </row>
    <row r="131" spans="15:22" x14ac:dyDescent="0.25">
      <c r="O131" t="str">
        <f t="shared" si="16"/>
        <v>3/30 8</v>
      </c>
      <c r="P131" s="3">
        <v>36980.333333333336</v>
      </c>
      <c r="Q131">
        <v>19121</v>
      </c>
      <c r="R131">
        <f t="shared" si="31"/>
        <v>3918.29</v>
      </c>
      <c r="S131">
        <f t="shared" si="27"/>
        <v>5334.02</v>
      </c>
      <c r="T131">
        <f t="shared" si="28"/>
        <v>3759.89</v>
      </c>
      <c r="U131">
        <f t="shared" si="29"/>
        <v>8563.9500000000007</v>
      </c>
      <c r="V131">
        <f t="shared" si="30"/>
        <v>5649.4</v>
      </c>
    </row>
    <row r="132" spans="15:22" x14ac:dyDescent="0.25">
      <c r="O132" t="str">
        <f t="shared" ref="O132:O146" si="32">CONCATENATE(MONTH(P132),"/",DAY(P132)," ",HOUR(P132))</f>
        <v>3/30 9</v>
      </c>
      <c r="P132" s="3">
        <v>36980.375</v>
      </c>
      <c r="Q132">
        <v>19623</v>
      </c>
      <c r="R132">
        <f t="shared" si="31"/>
        <v>3918.29</v>
      </c>
      <c r="S132">
        <f t="shared" si="27"/>
        <v>5334.02</v>
      </c>
      <c r="T132">
        <f t="shared" si="28"/>
        <v>3759.89</v>
      </c>
      <c r="U132">
        <f t="shared" si="29"/>
        <v>8563.9500000000007</v>
      </c>
      <c r="V132">
        <f t="shared" si="30"/>
        <v>5649.4</v>
      </c>
    </row>
    <row r="133" spans="15:22" x14ac:dyDescent="0.25">
      <c r="O133" t="str">
        <f t="shared" si="32"/>
        <v>3/30 10</v>
      </c>
      <c r="P133" s="3">
        <v>36980.416666666664</v>
      </c>
      <c r="Q133">
        <v>19842</v>
      </c>
      <c r="R133">
        <f t="shared" si="31"/>
        <v>3918.29</v>
      </c>
      <c r="S133">
        <f t="shared" si="27"/>
        <v>5334.02</v>
      </c>
      <c r="T133">
        <f t="shared" si="28"/>
        <v>3759.89</v>
      </c>
      <c r="U133">
        <f t="shared" si="29"/>
        <v>8563.9500000000007</v>
      </c>
      <c r="V133">
        <f t="shared" si="30"/>
        <v>5649.4</v>
      </c>
    </row>
    <row r="134" spans="15:22" x14ac:dyDescent="0.25">
      <c r="O134" t="str">
        <f t="shared" si="32"/>
        <v>3/30 11</v>
      </c>
      <c r="P134" s="3">
        <v>36980.458333333336</v>
      </c>
      <c r="Q134">
        <v>19870</v>
      </c>
      <c r="R134">
        <f t="shared" si="31"/>
        <v>3918.29</v>
      </c>
      <c r="S134">
        <f t="shared" si="27"/>
        <v>5334.02</v>
      </c>
      <c r="T134">
        <f t="shared" si="28"/>
        <v>3759.89</v>
      </c>
      <c r="U134">
        <f t="shared" si="29"/>
        <v>8563.9500000000007</v>
      </c>
      <c r="V134">
        <f t="shared" si="30"/>
        <v>5649.4</v>
      </c>
    </row>
    <row r="135" spans="15:22" x14ac:dyDescent="0.25">
      <c r="O135" t="str">
        <f t="shared" si="32"/>
        <v>3/30 12</v>
      </c>
      <c r="P135" s="3">
        <v>36980.5</v>
      </c>
      <c r="Q135">
        <v>19698</v>
      </c>
      <c r="R135">
        <f t="shared" si="31"/>
        <v>3918.29</v>
      </c>
      <c r="S135">
        <f t="shared" si="27"/>
        <v>5334.02</v>
      </c>
      <c r="T135">
        <f t="shared" si="28"/>
        <v>3759.89</v>
      </c>
      <c r="U135">
        <f t="shared" si="29"/>
        <v>8563.9500000000007</v>
      </c>
      <c r="V135">
        <f t="shared" si="30"/>
        <v>5649.4</v>
      </c>
    </row>
    <row r="136" spans="15:22" x14ac:dyDescent="0.25">
      <c r="O136" t="str">
        <f t="shared" si="32"/>
        <v>3/30 13</v>
      </c>
      <c r="P136" s="3">
        <v>36980.541666666664</v>
      </c>
      <c r="Q136">
        <v>19607</v>
      </c>
      <c r="R136">
        <f t="shared" si="31"/>
        <v>3918.29</v>
      </c>
      <c r="S136">
        <f t="shared" si="27"/>
        <v>5334.02</v>
      </c>
      <c r="T136">
        <f t="shared" si="28"/>
        <v>3759.89</v>
      </c>
      <c r="U136">
        <f t="shared" si="29"/>
        <v>8563.9500000000007</v>
      </c>
      <c r="V136">
        <f t="shared" si="30"/>
        <v>5649.4</v>
      </c>
    </row>
    <row r="137" spans="15:22" x14ac:dyDescent="0.25">
      <c r="O137" t="str">
        <f t="shared" si="32"/>
        <v>3/30 14</v>
      </c>
      <c r="P137" s="3">
        <v>36980.583333333336</v>
      </c>
      <c r="Q137">
        <v>19422</v>
      </c>
      <c r="R137">
        <f t="shared" si="31"/>
        <v>3918.29</v>
      </c>
      <c r="S137">
        <f t="shared" si="27"/>
        <v>5334.02</v>
      </c>
      <c r="T137">
        <f t="shared" si="28"/>
        <v>3759.89</v>
      </c>
      <c r="U137">
        <f t="shared" si="29"/>
        <v>8563.9500000000007</v>
      </c>
      <c r="V137">
        <f t="shared" si="30"/>
        <v>5649.4</v>
      </c>
    </row>
    <row r="138" spans="15:22" x14ac:dyDescent="0.25">
      <c r="O138" t="str">
        <f t="shared" si="32"/>
        <v>3/30 15</v>
      </c>
      <c r="P138" s="3">
        <v>36980.625</v>
      </c>
      <c r="Q138">
        <v>19276</v>
      </c>
      <c r="R138">
        <f t="shared" si="31"/>
        <v>3918.29</v>
      </c>
      <c r="S138">
        <f t="shared" si="27"/>
        <v>5334.02</v>
      </c>
      <c r="T138">
        <f t="shared" si="28"/>
        <v>3759.89</v>
      </c>
      <c r="U138">
        <f t="shared" si="29"/>
        <v>8563.9500000000007</v>
      </c>
      <c r="V138">
        <f t="shared" si="30"/>
        <v>5649.4</v>
      </c>
    </row>
    <row r="139" spans="15:22" x14ac:dyDescent="0.25">
      <c r="O139" t="str">
        <f t="shared" si="32"/>
        <v>3/30 16</v>
      </c>
      <c r="P139" s="3">
        <v>36980.666666666664</v>
      </c>
      <c r="Q139">
        <v>19279</v>
      </c>
      <c r="R139">
        <f t="shared" si="31"/>
        <v>3918.29</v>
      </c>
      <c r="S139">
        <f t="shared" si="27"/>
        <v>5334.02</v>
      </c>
      <c r="T139">
        <f t="shared" si="28"/>
        <v>3759.89</v>
      </c>
      <c r="U139">
        <f t="shared" si="29"/>
        <v>8563.9500000000007</v>
      </c>
      <c r="V139">
        <f t="shared" si="30"/>
        <v>5649.4</v>
      </c>
    </row>
    <row r="140" spans="15:22" x14ac:dyDescent="0.25">
      <c r="O140" t="str">
        <f t="shared" si="32"/>
        <v>3/30 17</v>
      </c>
      <c r="P140" s="3">
        <v>36980.708333333336</v>
      </c>
      <c r="Q140">
        <v>19211</v>
      </c>
      <c r="R140">
        <f t="shared" si="31"/>
        <v>3918.29</v>
      </c>
      <c r="S140">
        <f t="shared" si="27"/>
        <v>5334.02</v>
      </c>
      <c r="T140">
        <f t="shared" si="28"/>
        <v>3759.89</v>
      </c>
      <c r="U140">
        <f t="shared" si="29"/>
        <v>8563.9500000000007</v>
      </c>
      <c r="V140">
        <f t="shared" si="30"/>
        <v>5649.4</v>
      </c>
    </row>
    <row r="141" spans="15:22" x14ac:dyDescent="0.25">
      <c r="O141" t="str">
        <f t="shared" si="32"/>
        <v>3/30 18</v>
      </c>
      <c r="P141" s="3">
        <v>36980.75</v>
      </c>
      <c r="Q141">
        <v>19454</v>
      </c>
      <c r="R141">
        <f t="shared" si="31"/>
        <v>3918.29</v>
      </c>
      <c r="S141">
        <f t="shared" si="27"/>
        <v>5334.02</v>
      </c>
      <c r="T141">
        <f t="shared" si="28"/>
        <v>3759.89</v>
      </c>
      <c r="U141">
        <f t="shared" si="29"/>
        <v>8563.9500000000007</v>
      </c>
      <c r="V141">
        <f t="shared" si="30"/>
        <v>5649.4</v>
      </c>
    </row>
    <row r="142" spans="15:22" x14ac:dyDescent="0.25">
      <c r="O142" t="str">
        <f t="shared" si="32"/>
        <v>3/30 19</v>
      </c>
      <c r="P142" s="3">
        <v>36980.791666666664</v>
      </c>
      <c r="Q142">
        <v>19652</v>
      </c>
      <c r="R142">
        <f t="shared" si="31"/>
        <v>3918.29</v>
      </c>
      <c r="S142">
        <f t="shared" si="27"/>
        <v>5334.02</v>
      </c>
      <c r="T142">
        <f t="shared" si="28"/>
        <v>3759.89</v>
      </c>
      <c r="U142">
        <f t="shared" si="29"/>
        <v>8563.9500000000007</v>
      </c>
      <c r="V142">
        <f t="shared" si="30"/>
        <v>5649.4</v>
      </c>
    </row>
    <row r="143" spans="15:22" x14ac:dyDescent="0.25">
      <c r="O143" t="str">
        <f t="shared" si="32"/>
        <v>3/30 20</v>
      </c>
      <c r="P143" s="3">
        <v>36980.833333333336</v>
      </c>
      <c r="Q143">
        <v>18745</v>
      </c>
      <c r="R143">
        <f t="shared" si="31"/>
        <v>3918.29</v>
      </c>
      <c r="S143">
        <f t="shared" si="27"/>
        <v>5334.02</v>
      </c>
      <c r="T143">
        <f t="shared" si="28"/>
        <v>3759.89</v>
      </c>
      <c r="U143">
        <f t="shared" si="29"/>
        <v>8563.9500000000007</v>
      </c>
      <c r="V143">
        <f t="shared" si="30"/>
        <v>5649.4</v>
      </c>
    </row>
    <row r="144" spans="15:22" x14ac:dyDescent="0.25">
      <c r="O144" t="str">
        <f t="shared" si="32"/>
        <v>3/30 21</v>
      </c>
      <c r="P144" s="3">
        <v>36980.875</v>
      </c>
      <c r="Q144">
        <v>18161</v>
      </c>
      <c r="R144">
        <f t="shared" si="31"/>
        <v>3918.29</v>
      </c>
      <c r="S144">
        <f t="shared" si="27"/>
        <v>5334.02</v>
      </c>
      <c r="T144">
        <f t="shared" si="28"/>
        <v>3759.89</v>
      </c>
      <c r="U144">
        <f t="shared" si="29"/>
        <v>8563.9500000000007</v>
      </c>
      <c r="V144">
        <f t="shared" si="30"/>
        <v>5649.4</v>
      </c>
    </row>
    <row r="145" spans="15:22" x14ac:dyDescent="0.25">
      <c r="O145" t="str">
        <f t="shared" si="32"/>
        <v>3/30 22</v>
      </c>
      <c r="P145" s="3">
        <v>36980.916666666664</v>
      </c>
      <c r="Q145">
        <v>17030</v>
      </c>
      <c r="R145">
        <f t="shared" si="31"/>
        <v>3918.29</v>
      </c>
      <c r="S145">
        <f t="shared" si="27"/>
        <v>5334.02</v>
      </c>
      <c r="T145">
        <f t="shared" si="28"/>
        <v>3759.89</v>
      </c>
      <c r="U145">
        <f t="shared" si="29"/>
        <v>8563.9500000000007</v>
      </c>
      <c r="V145">
        <f t="shared" si="30"/>
        <v>5649.4</v>
      </c>
    </row>
    <row r="146" spans="15:22" x14ac:dyDescent="0.25">
      <c r="O146" t="str">
        <f t="shared" si="32"/>
        <v>3/30 23</v>
      </c>
      <c r="P146" s="3">
        <v>36980.958333333336</v>
      </c>
      <c r="Q146">
        <v>15596</v>
      </c>
      <c r="R146">
        <f t="shared" si="31"/>
        <v>3918.29</v>
      </c>
      <c r="S146">
        <f t="shared" si="27"/>
        <v>5334.02</v>
      </c>
      <c r="T146">
        <f t="shared" si="28"/>
        <v>3759.89</v>
      </c>
      <c r="U146">
        <f t="shared" si="29"/>
        <v>8563.9500000000007</v>
      </c>
      <c r="V146">
        <f t="shared" si="30"/>
        <v>5649.4</v>
      </c>
    </row>
    <row r="147" spans="15:22" x14ac:dyDescent="0.25">
      <c r="P147" s="3"/>
    </row>
    <row r="148" spans="15:22" x14ac:dyDescent="0.25">
      <c r="P148" s="3"/>
    </row>
    <row r="149" spans="15:22" x14ac:dyDescent="0.25">
      <c r="P149" s="3"/>
    </row>
    <row r="150" spans="15:22" x14ac:dyDescent="0.25">
      <c r="P150" s="3"/>
    </row>
    <row r="151" spans="15:22" x14ac:dyDescent="0.25">
      <c r="P151" s="3"/>
    </row>
    <row r="152" spans="15:22" x14ac:dyDescent="0.25">
      <c r="P152" s="3"/>
    </row>
    <row r="153" spans="15:22" x14ac:dyDescent="0.25">
      <c r="P153" s="3"/>
    </row>
    <row r="154" spans="15:22" x14ac:dyDescent="0.25">
      <c r="P154" s="3"/>
    </row>
    <row r="155" spans="15:22" x14ac:dyDescent="0.25">
      <c r="P155" s="3"/>
    </row>
    <row r="156" spans="15:22" x14ac:dyDescent="0.25">
      <c r="P156" s="3"/>
    </row>
    <row r="157" spans="15:22" x14ac:dyDescent="0.25">
      <c r="P157" s="3"/>
    </row>
    <row r="158" spans="15:22" x14ac:dyDescent="0.25">
      <c r="P158" s="3"/>
    </row>
    <row r="159" spans="15:22" x14ac:dyDescent="0.25">
      <c r="P159" s="3"/>
    </row>
    <row r="160" spans="15:22" x14ac:dyDescent="0.25">
      <c r="P160" s="3"/>
    </row>
    <row r="161" spans="16:16" x14ac:dyDescent="0.25">
      <c r="P161" s="3"/>
    </row>
    <row r="162" spans="16:16" x14ac:dyDescent="0.25">
      <c r="P162" s="3"/>
    </row>
    <row r="163" spans="16:16" x14ac:dyDescent="0.25">
      <c r="P163" s="3"/>
    </row>
    <row r="164" spans="16:16" x14ac:dyDescent="0.25">
      <c r="P164" s="3"/>
    </row>
    <row r="165" spans="16:16" x14ac:dyDescent="0.25">
      <c r="P165" s="3"/>
    </row>
    <row r="166" spans="16:16" x14ac:dyDescent="0.25">
      <c r="P166" s="3"/>
    </row>
    <row r="167" spans="16:16" x14ac:dyDescent="0.25">
      <c r="P167" s="3"/>
    </row>
    <row r="168" spans="16:16" x14ac:dyDescent="0.25">
      <c r="P168" s="3"/>
    </row>
    <row r="169" spans="16:16" x14ac:dyDescent="0.25">
      <c r="P169" s="3"/>
    </row>
    <row r="170" spans="16:16" x14ac:dyDescent="0.25">
      <c r="P170" s="3"/>
    </row>
    <row r="171" spans="16:16" x14ac:dyDescent="0.25">
      <c r="P171" s="3"/>
    </row>
  </sheetData>
  <phoneticPr fontId="0" type="noConversion"/>
  <pageMargins left="0.75" right="0.75" top="1" bottom="1" header="0.5" footer="0.5"/>
  <pageSetup scale="8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autoPict="0" r:id="rId5">
            <anchor moveWithCells="1">
              <from>
                <xdr:col>6</xdr:col>
                <xdr:colOff>441960</xdr:colOff>
                <xdr:row>0</xdr:row>
                <xdr:rowOff>68580</xdr:rowOff>
              </from>
              <to>
                <xdr:col>8</xdr:col>
                <xdr:colOff>457200</xdr:colOff>
                <xdr:row>2</xdr:row>
                <xdr:rowOff>0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uploadLOADFORECAST">
            <anchor moveWithCells="1" sizeWithCells="1">
              <from>
                <xdr:col>4</xdr:col>
                <xdr:colOff>76200</xdr:colOff>
                <xdr:row>0</xdr:row>
                <xdr:rowOff>99060</xdr:rowOff>
              </from>
              <to>
                <xdr:col>6</xdr:col>
                <xdr:colOff>342900</xdr:colOff>
                <xdr:row>1</xdr:row>
                <xdr:rowOff>160020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6"/>
  <sheetViews>
    <sheetView workbookViewId="0">
      <selection activeCell="B5" sqref="B5"/>
    </sheetView>
  </sheetViews>
  <sheetFormatPr defaultRowHeight="13.2" x14ac:dyDescent="0.25"/>
  <sheetData>
    <row r="2" spans="1:5" x14ac:dyDescent="0.25">
      <c r="A2" t="s">
        <v>4</v>
      </c>
      <c r="B2">
        <v>3759.89</v>
      </c>
      <c r="D2">
        <f>SUM(B2,B10)</f>
        <v>3759.89</v>
      </c>
      <c r="E2" t="s">
        <v>4</v>
      </c>
    </row>
    <row r="3" spans="1:5" x14ac:dyDescent="0.25">
      <c r="A3" t="s">
        <v>5</v>
      </c>
      <c r="B3">
        <v>8563.9500000000007</v>
      </c>
      <c r="D3">
        <f>SUM(B3,B11)</f>
        <v>8563.9500000000007</v>
      </c>
      <c r="E3" t="s">
        <v>5</v>
      </c>
    </row>
    <row r="4" spans="1:5" x14ac:dyDescent="0.25">
      <c r="A4" t="s">
        <v>6</v>
      </c>
      <c r="B4">
        <v>5334.02</v>
      </c>
      <c r="D4">
        <f>SUM(B4,B12)</f>
        <v>5334.02</v>
      </c>
      <c r="E4" t="s">
        <v>6</v>
      </c>
    </row>
    <row r="5" spans="1:5" x14ac:dyDescent="0.25">
      <c r="A5" t="s">
        <v>8</v>
      </c>
      <c r="B5">
        <v>3918.29</v>
      </c>
      <c r="D5">
        <f>SUM(B5,B13)</f>
        <v>3918.29</v>
      </c>
      <c r="E5" t="s">
        <v>8</v>
      </c>
    </row>
    <row r="6" spans="1:5" x14ac:dyDescent="0.25">
      <c r="A6" t="s">
        <v>7</v>
      </c>
      <c r="B6">
        <v>5649.4</v>
      </c>
      <c r="D6">
        <f>SUM(B6,B14)</f>
        <v>5649.4</v>
      </c>
      <c r="E6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94"/>
  <sheetViews>
    <sheetView zoomScale="75" workbookViewId="0">
      <selection activeCell="A2" sqref="A2:AA14"/>
    </sheetView>
  </sheetViews>
  <sheetFormatPr defaultRowHeight="13.2" x14ac:dyDescent="0.25"/>
  <sheetData>
    <row r="1" spans="1:33" x14ac:dyDescent="0.25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33" x14ac:dyDescent="0.25">
      <c r="A2" s="21">
        <v>2001</v>
      </c>
      <c r="B2" s="21">
        <v>3</v>
      </c>
      <c r="C2" s="21">
        <v>23</v>
      </c>
      <c r="D2" s="13">
        <v>14746.345594419799</v>
      </c>
      <c r="E2" s="13">
        <v>14092.895009913</v>
      </c>
      <c r="F2" s="13">
        <v>13778.148775408299</v>
      </c>
      <c r="G2" s="13">
        <v>13641.967643329001</v>
      </c>
      <c r="H2" s="13">
        <v>13752.742919533301</v>
      </c>
      <c r="I2" s="13">
        <v>14692.5277952956</v>
      </c>
      <c r="J2" s="13">
        <v>16471.2365751098</v>
      </c>
      <c r="K2" s="13">
        <v>18161.702698637499</v>
      </c>
      <c r="L2" s="13">
        <v>19165.386287168199</v>
      </c>
      <c r="M2" s="13">
        <v>19568.780394147001</v>
      </c>
      <c r="N2" s="13">
        <v>19699.003160271099</v>
      </c>
      <c r="O2" s="13">
        <v>19655.563087509901</v>
      </c>
      <c r="P2" s="13">
        <v>19421.2633348243</v>
      </c>
      <c r="Q2" s="13">
        <v>19299.822342440799</v>
      </c>
      <c r="R2" s="13">
        <v>19079.5811625877</v>
      </c>
      <c r="S2" s="13">
        <v>18858.521374952801</v>
      </c>
      <c r="T2" s="13">
        <v>18807.834660713699</v>
      </c>
      <c r="U2" s="13">
        <v>18939.688703518601</v>
      </c>
      <c r="V2" s="13">
        <v>19684.461995058002</v>
      </c>
      <c r="W2" s="13">
        <v>19830.2268789952</v>
      </c>
      <c r="X2" s="13">
        <v>19186.347032728001</v>
      </c>
      <c r="Y2" s="13">
        <v>18255.1931627585</v>
      </c>
      <c r="Z2" s="13">
        <v>17116.498000391399</v>
      </c>
      <c r="AA2" s="13">
        <v>15692.0858997085</v>
      </c>
      <c r="AB2" s="13"/>
      <c r="AD2" s="16" t="s">
        <v>72</v>
      </c>
      <c r="AE2" s="2" t="s">
        <v>75</v>
      </c>
      <c r="AF2" s="16" t="s">
        <v>76</v>
      </c>
      <c r="AG2" t="s">
        <v>77</v>
      </c>
    </row>
    <row r="3" spans="1:33" x14ac:dyDescent="0.25">
      <c r="A3" s="21">
        <v>2001</v>
      </c>
      <c r="B3" s="21">
        <v>3</v>
      </c>
      <c r="C3" s="21">
        <v>24</v>
      </c>
      <c r="D3" s="13">
        <v>14718.2784147283</v>
      </c>
      <c r="E3" s="13">
        <v>14010.441651593201</v>
      </c>
      <c r="F3" s="13">
        <v>13669.380771137499</v>
      </c>
      <c r="G3" s="13">
        <v>13463.401746409299</v>
      </c>
      <c r="H3" s="13">
        <v>13417.1965796121</v>
      </c>
      <c r="I3" s="13">
        <v>13769.2899821547</v>
      </c>
      <c r="J3" s="13">
        <v>14262.8924615221</v>
      </c>
      <c r="K3" s="13">
        <v>15174.6982709767</v>
      </c>
      <c r="L3" s="13">
        <v>16480.807434013299</v>
      </c>
      <c r="M3" s="13">
        <v>17303.492892460301</v>
      </c>
      <c r="N3" s="13">
        <v>17683.104688671101</v>
      </c>
      <c r="O3" s="13">
        <v>17703.869206898398</v>
      </c>
      <c r="P3" s="13">
        <v>17484.3711944891</v>
      </c>
      <c r="Q3" s="13">
        <v>17223.472580633301</v>
      </c>
      <c r="R3" s="13">
        <v>16984.7339041329</v>
      </c>
      <c r="S3" s="13">
        <v>16811.5731717989</v>
      </c>
      <c r="T3" s="13">
        <v>16902.709394526701</v>
      </c>
      <c r="U3" s="13">
        <v>17257.924517948799</v>
      </c>
      <c r="V3" s="13">
        <v>18295.193025443001</v>
      </c>
      <c r="W3" s="13">
        <v>18646.617524815902</v>
      </c>
      <c r="X3" s="13">
        <v>18114.640653099501</v>
      </c>
      <c r="Y3" s="13">
        <v>17337.599275428602</v>
      </c>
      <c r="Z3" s="13">
        <v>16453.647622284501</v>
      </c>
      <c r="AA3" s="13">
        <v>15295.4806662458</v>
      </c>
      <c r="AB3" s="13"/>
      <c r="AC3" t="str">
        <f>CONCATENATE(MONTH(AD3),"/",DAY(AD3)," ",(AE3))</f>
        <v>3/25 0</v>
      </c>
      <c r="AD3" s="15">
        <f>+Main!D2</f>
        <v>36975</v>
      </c>
      <c r="AE3" s="18">
        <v>0</v>
      </c>
      <c r="AF3" s="13">
        <f>VLOOKUP(AG3,C:AA,2,FALSE)</f>
        <v>14970.6301985957</v>
      </c>
      <c r="AG3">
        <f>DAY(AD3)</f>
        <v>25</v>
      </c>
    </row>
    <row r="4" spans="1:33" x14ac:dyDescent="0.25">
      <c r="A4" s="21">
        <v>2001</v>
      </c>
      <c r="B4" s="21">
        <v>3</v>
      </c>
      <c r="C4" s="21">
        <v>25</v>
      </c>
      <c r="D4" s="13">
        <v>14970.6301985957</v>
      </c>
      <c r="E4" s="13">
        <v>14257.794769377801</v>
      </c>
      <c r="F4" s="13">
        <v>13976.525604962801</v>
      </c>
      <c r="G4" s="13">
        <v>13780.3873715052</v>
      </c>
      <c r="H4" s="13">
        <v>13663.794969231099</v>
      </c>
      <c r="I4" s="13">
        <v>13901.8432561144</v>
      </c>
      <c r="J4" s="13">
        <v>14160.214421950101</v>
      </c>
      <c r="K4" s="13">
        <v>14667.475918825699</v>
      </c>
      <c r="L4" s="13">
        <v>15712.339585511099</v>
      </c>
      <c r="M4" s="13">
        <v>16443.2950788657</v>
      </c>
      <c r="N4" s="13">
        <v>16852.498144986501</v>
      </c>
      <c r="O4" s="13">
        <v>17045.4905735311</v>
      </c>
      <c r="P4" s="13">
        <v>17024.472168575801</v>
      </c>
      <c r="Q4" s="13">
        <v>16872.242404013501</v>
      </c>
      <c r="R4" s="13">
        <v>16718.615639837299</v>
      </c>
      <c r="S4" s="13">
        <v>16628.334927592299</v>
      </c>
      <c r="T4" s="13">
        <v>16865.137663048299</v>
      </c>
      <c r="U4" s="13">
        <v>17408.683744339702</v>
      </c>
      <c r="V4" s="13">
        <v>18525.171348299202</v>
      </c>
      <c r="W4" s="13">
        <v>19033.6531361733</v>
      </c>
      <c r="X4" s="13">
        <v>18668.311416808101</v>
      </c>
      <c r="Y4" s="13">
        <v>17871.265429781899</v>
      </c>
      <c r="Z4" s="13">
        <v>16822.071402684702</v>
      </c>
      <c r="AA4" s="13">
        <v>15532.5129682964</v>
      </c>
      <c r="AB4" s="13"/>
      <c r="AC4" t="str">
        <f t="shared" ref="AC4:AC67" si="0">CONCATENATE(MONTH(AD4),"/",DAY(AD4)," ",(AE4))</f>
        <v>3/25 1</v>
      </c>
      <c r="AD4" s="15">
        <f>+AD3</f>
        <v>36975</v>
      </c>
      <c r="AE4" s="18">
        <v>1</v>
      </c>
      <c r="AF4" s="13">
        <f>VLOOKUP(AG4,C:AA,3,FALSE)</f>
        <v>14257.794769377801</v>
      </c>
      <c r="AG4">
        <f t="shared" ref="AG4:AG67" si="1">DAY(AD4)</f>
        <v>25</v>
      </c>
    </row>
    <row r="5" spans="1:33" x14ac:dyDescent="0.25">
      <c r="A5" s="21">
        <v>2001</v>
      </c>
      <c r="B5" s="21">
        <v>3</v>
      </c>
      <c r="C5" s="21">
        <v>26</v>
      </c>
      <c r="D5" s="13">
        <v>14585.5234527795</v>
      </c>
      <c r="E5" s="13">
        <v>14103.7005859605</v>
      </c>
      <c r="F5" s="13">
        <v>13952.923656565599</v>
      </c>
      <c r="G5" s="13">
        <v>13910.1161347541</v>
      </c>
      <c r="H5" s="13">
        <v>14047.736682306901</v>
      </c>
      <c r="I5" s="13">
        <v>15044.2755339917</v>
      </c>
      <c r="J5" s="13">
        <v>16901.313844230699</v>
      </c>
      <c r="K5" s="13">
        <v>18580.632750301</v>
      </c>
      <c r="L5" s="13">
        <v>19600.700578189299</v>
      </c>
      <c r="M5" s="13">
        <v>20061.577899040702</v>
      </c>
      <c r="N5" s="13">
        <v>20230.143929123398</v>
      </c>
      <c r="O5" s="13">
        <v>20222.094083306401</v>
      </c>
      <c r="P5" s="13">
        <v>20005.104432313699</v>
      </c>
      <c r="Q5" s="13">
        <v>19872.048866087898</v>
      </c>
      <c r="R5" s="13">
        <v>19675.8213514852</v>
      </c>
      <c r="S5" s="13">
        <v>19538.3765875682</v>
      </c>
      <c r="T5" s="13">
        <v>19660.668894402199</v>
      </c>
      <c r="U5" s="13">
        <v>19999.614405127399</v>
      </c>
      <c r="V5" s="13">
        <v>20826.013962573499</v>
      </c>
      <c r="W5" s="13">
        <v>21114.126775413901</v>
      </c>
      <c r="X5" s="13">
        <v>20500.078451212601</v>
      </c>
      <c r="Y5" s="13">
        <v>19358.855101811299</v>
      </c>
      <c r="Z5" s="13">
        <v>17861.0972956025</v>
      </c>
      <c r="AA5" s="13">
        <v>16203.5588664551</v>
      </c>
      <c r="AB5" s="13"/>
      <c r="AC5" t="str">
        <f t="shared" si="0"/>
        <v>3/25 2</v>
      </c>
      <c r="AD5" s="15">
        <f t="shared" ref="AD5:AD26" si="2">+AD4</f>
        <v>36975</v>
      </c>
      <c r="AE5" s="18">
        <v>2</v>
      </c>
      <c r="AF5" s="13">
        <f>VLOOKUP(AG5,C:AA,4,FALSE)</f>
        <v>13976.525604962801</v>
      </c>
      <c r="AG5">
        <f t="shared" si="1"/>
        <v>25</v>
      </c>
    </row>
    <row r="6" spans="1:33" x14ac:dyDescent="0.25">
      <c r="A6" s="21">
        <v>2001</v>
      </c>
      <c r="B6" s="21">
        <v>3</v>
      </c>
      <c r="C6" s="21">
        <v>27</v>
      </c>
      <c r="D6" s="13">
        <v>14848.8749343816</v>
      </c>
      <c r="E6" s="13">
        <v>14207.5689088296</v>
      </c>
      <c r="F6" s="13">
        <v>14013.484075840301</v>
      </c>
      <c r="G6" s="13">
        <v>13918.506569790499</v>
      </c>
      <c r="H6" s="13">
        <v>14000.982517595199</v>
      </c>
      <c r="I6" s="13">
        <v>14954.3018528306</v>
      </c>
      <c r="J6" s="13">
        <v>16857.4454442975</v>
      </c>
      <c r="K6" s="13">
        <v>18537.2931425973</v>
      </c>
      <c r="L6" s="13">
        <v>19483.644624819801</v>
      </c>
      <c r="M6" s="13">
        <v>19875.185314774499</v>
      </c>
      <c r="N6" s="13">
        <v>20020.909807141001</v>
      </c>
      <c r="O6" s="13">
        <v>19998.3407894675</v>
      </c>
      <c r="P6" s="13">
        <v>19787.030228299998</v>
      </c>
      <c r="Q6" s="13">
        <v>19684.840799878199</v>
      </c>
      <c r="R6" s="13">
        <v>19498.173476316599</v>
      </c>
      <c r="S6" s="13">
        <v>19385.496533922898</v>
      </c>
      <c r="T6" s="13">
        <v>19490.342722909001</v>
      </c>
      <c r="U6" s="13">
        <v>19774.356873066099</v>
      </c>
      <c r="V6" s="13">
        <v>20533.367283703199</v>
      </c>
      <c r="W6" s="13">
        <v>20808.729483706102</v>
      </c>
      <c r="X6" s="13">
        <v>20211.320479081001</v>
      </c>
      <c r="Y6" s="13">
        <v>19086.863847282199</v>
      </c>
      <c r="Z6" s="13">
        <v>17593.391086310701</v>
      </c>
      <c r="AA6" s="13">
        <v>15955.865983814499</v>
      </c>
      <c r="AB6" s="13"/>
      <c r="AC6" t="str">
        <f t="shared" si="0"/>
        <v>3/25 3</v>
      </c>
      <c r="AD6" s="15">
        <f t="shared" si="2"/>
        <v>36975</v>
      </c>
      <c r="AE6" s="18">
        <v>3</v>
      </c>
      <c r="AF6" s="13">
        <f>VLOOKUP(AG6,C:AA,5,FALSE)</f>
        <v>13780.3873715052</v>
      </c>
      <c r="AG6">
        <f t="shared" si="1"/>
        <v>25</v>
      </c>
    </row>
    <row r="7" spans="1:33" x14ac:dyDescent="0.25">
      <c r="A7" s="21">
        <v>2001</v>
      </c>
      <c r="B7" s="21">
        <v>3</v>
      </c>
      <c r="C7" s="21">
        <v>28</v>
      </c>
      <c r="D7" s="13">
        <v>14766.885978070601</v>
      </c>
      <c r="E7" s="13">
        <v>14116.9766004825</v>
      </c>
      <c r="F7" s="13">
        <v>13891.0276828062</v>
      </c>
      <c r="G7" s="13">
        <v>13778.2054572617</v>
      </c>
      <c r="H7" s="13">
        <v>13844.941036843</v>
      </c>
      <c r="I7" s="13">
        <v>14805.0011286274</v>
      </c>
      <c r="J7" s="13">
        <v>16739.266049170201</v>
      </c>
      <c r="K7" s="13">
        <v>18422.543628527099</v>
      </c>
      <c r="L7" s="13">
        <v>19355.8364995675</v>
      </c>
      <c r="M7" s="13">
        <v>19733.7522621848</v>
      </c>
      <c r="N7" s="13">
        <v>19878.137457256798</v>
      </c>
      <c r="O7" s="13">
        <v>19845.7542885</v>
      </c>
      <c r="P7" s="13">
        <v>19643.3216740014</v>
      </c>
      <c r="Q7" s="13">
        <v>19554.175031399402</v>
      </c>
      <c r="R7" s="13">
        <v>19402.1274190451</v>
      </c>
      <c r="S7" s="13">
        <v>19306.918375248501</v>
      </c>
      <c r="T7" s="13">
        <v>19413.821570968699</v>
      </c>
      <c r="U7" s="13">
        <v>19686.2029101437</v>
      </c>
      <c r="V7" s="13">
        <v>20376.555525628799</v>
      </c>
      <c r="W7" s="13">
        <v>20671.414166670402</v>
      </c>
      <c r="X7" s="13">
        <v>20085.177170986801</v>
      </c>
      <c r="Y7" s="13">
        <v>18937.045393707001</v>
      </c>
      <c r="Z7" s="13">
        <v>17497.015239571101</v>
      </c>
      <c r="AA7" s="13">
        <v>15824.969403416901</v>
      </c>
      <c r="AB7" s="13"/>
      <c r="AC7" t="str">
        <f t="shared" si="0"/>
        <v>3/25 4</v>
      </c>
      <c r="AD7" s="15">
        <f t="shared" si="2"/>
        <v>36975</v>
      </c>
      <c r="AE7" s="18">
        <v>4</v>
      </c>
      <c r="AF7" s="13">
        <f>VLOOKUP(AG7,C:AA,6,FALSE)</f>
        <v>13663.794969231099</v>
      </c>
      <c r="AG7">
        <f t="shared" si="1"/>
        <v>25</v>
      </c>
    </row>
    <row r="8" spans="1:33" x14ac:dyDescent="0.25">
      <c r="A8" s="21">
        <v>2001</v>
      </c>
      <c r="B8" s="21">
        <v>3</v>
      </c>
      <c r="C8" s="21">
        <v>29</v>
      </c>
      <c r="D8" s="13">
        <v>14572.154113029799</v>
      </c>
      <c r="E8" s="13">
        <v>13930.9274572868</v>
      </c>
      <c r="F8" s="13">
        <v>13693.929597683</v>
      </c>
      <c r="G8" s="13">
        <v>13587.5473069171</v>
      </c>
      <c r="H8" s="13">
        <v>13632.586402881199</v>
      </c>
      <c r="I8" s="13">
        <v>14575.518781107199</v>
      </c>
      <c r="J8" s="13">
        <v>16541.637838076102</v>
      </c>
      <c r="K8" s="13">
        <v>18275.366395521502</v>
      </c>
      <c r="L8" s="13">
        <v>19237.158780354799</v>
      </c>
      <c r="M8" s="13">
        <v>19662.394500331</v>
      </c>
      <c r="N8" s="13">
        <v>19821.471898655302</v>
      </c>
      <c r="O8" s="13">
        <v>19798.393220594</v>
      </c>
      <c r="P8" s="13">
        <v>19610.9288719453</v>
      </c>
      <c r="Q8" s="13">
        <v>19538.1985303855</v>
      </c>
      <c r="R8" s="13">
        <v>19382.580857277</v>
      </c>
      <c r="S8" s="13">
        <v>19266.580467091699</v>
      </c>
      <c r="T8" s="13">
        <v>19334.115714896499</v>
      </c>
      <c r="U8" s="13">
        <v>19550.322545710998</v>
      </c>
      <c r="V8" s="13">
        <v>20216.928075637999</v>
      </c>
      <c r="W8" s="13">
        <v>20542.607717711398</v>
      </c>
      <c r="X8" s="13">
        <v>19927.205311166301</v>
      </c>
      <c r="Y8" s="13">
        <v>18793.426319975701</v>
      </c>
      <c r="Z8" s="13">
        <v>17408.597499746</v>
      </c>
      <c r="AA8" s="13">
        <v>15761.8751634401</v>
      </c>
      <c r="AB8" s="13"/>
      <c r="AC8" t="str">
        <f t="shared" si="0"/>
        <v>3/25 5</v>
      </c>
      <c r="AD8" s="15">
        <f t="shared" si="2"/>
        <v>36975</v>
      </c>
      <c r="AE8" s="18">
        <v>5</v>
      </c>
      <c r="AF8" s="13">
        <f>VLOOKUP(AG8,C:AA,7,FALSE)</f>
        <v>13901.8432561144</v>
      </c>
      <c r="AG8">
        <f t="shared" si="1"/>
        <v>25</v>
      </c>
    </row>
    <row r="9" spans="1:33" x14ac:dyDescent="0.25">
      <c r="A9" s="21">
        <v>2001</v>
      </c>
      <c r="B9" s="21">
        <v>3</v>
      </c>
      <c r="C9" s="21">
        <v>30</v>
      </c>
      <c r="D9" s="13">
        <v>14434.420547772999</v>
      </c>
      <c r="E9" s="13">
        <v>13764.566666120099</v>
      </c>
      <c r="F9" s="13">
        <v>13503.230019954201</v>
      </c>
      <c r="G9" s="13">
        <v>13379.5533472599</v>
      </c>
      <c r="H9" s="13">
        <v>13381.040260607801</v>
      </c>
      <c r="I9" s="13">
        <v>14271.2160865326</v>
      </c>
      <c r="J9" s="13">
        <v>16209.4231113772</v>
      </c>
      <c r="K9" s="13">
        <v>17935.7911295829</v>
      </c>
      <c r="L9" s="13">
        <v>18944.2645191679</v>
      </c>
      <c r="M9" s="13">
        <v>19385.232049585498</v>
      </c>
      <c r="N9" s="13">
        <v>19550.4671012994</v>
      </c>
      <c r="O9" s="13">
        <v>19521.9487412909</v>
      </c>
      <c r="P9" s="13">
        <v>19301.107186826699</v>
      </c>
      <c r="Q9" s="13">
        <v>19198.535588522402</v>
      </c>
      <c r="R9" s="13">
        <v>19000.312435284799</v>
      </c>
      <c r="S9" s="13">
        <v>18808.512153865799</v>
      </c>
      <c r="T9" s="13">
        <v>18752.313320047098</v>
      </c>
      <c r="U9" s="13">
        <v>18826.543444229301</v>
      </c>
      <c r="V9" s="13">
        <v>19391.606422435401</v>
      </c>
      <c r="W9" s="13">
        <v>19668.396970583701</v>
      </c>
      <c r="X9" s="13">
        <v>19052.266346068602</v>
      </c>
      <c r="Y9" s="13">
        <v>18080.056298478801</v>
      </c>
      <c r="Z9" s="13">
        <v>16976.270632273601</v>
      </c>
      <c r="AA9" s="13">
        <v>15541.479182138601</v>
      </c>
      <c r="AC9" t="str">
        <f t="shared" si="0"/>
        <v>3/25 6</v>
      </c>
      <c r="AD9" s="15">
        <f t="shared" si="2"/>
        <v>36975</v>
      </c>
      <c r="AE9" s="18">
        <v>6</v>
      </c>
      <c r="AF9" s="13">
        <f>VLOOKUP(AG9,C:AA,8,FALSE)</f>
        <v>14160.214421950101</v>
      </c>
      <c r="AG9">
        <f t="shared" si="1"/>
        <v>25</v>
      </c>
    </row>
    <row r="10" spans="1:33" x14ac:dyDescent="0.25">
      <c r="A10" s="21">
        <v>2001</v>
      </c>
      <c r="B10" s="21">
        <v>3</v>
      </c>
      <c r="C10" s="21">
        <v>31</v>
      </c>
      <c r="D10" s="13">
        <v>14380.377505402799</v>
      </c>
      <c r="E10" s="13">
        <v>13637.442066243</v>
      </c>
      <c r="F10" s="13">
        <v>13338.7360643799</v>
      </c>
      <c r="G10" s="13">
        <v>13129.7937930726</v>
      </c>
      <c r="H10" s="13">
        <v>12978.829165462799</v>
      </c>
      <c r="I10" s="13">
        <v>13280.1642026717</v>
      </c>
      <c r="J10" s="13">
        <v>13914.4685278452</v>
      </c>
      <c r="K10" s="13">
        <v>14862.258714223901</v>
      </c>
      <c r="L10" s="13">
        <v>16157.9133936543</v>
      </c>
      <c r="M10" s="13">
        <v>17015.753261940299</v>
      </c>
      <c r="N10" s="13">
        <v>17423.616323307298</v>
      </c>
      <c r="O10" s="13">
        <v>17461.499505837401</v>
      </c>
      <c r="P10" s="13">
        <v>17257.064058543001</v>
      </c>
      <c r="Q10" s="13">
        <v>17015.567183451902</v>
      </c>
      <c r="R10" s="13">
        <v>16791.615772497698</v>
      </c>
      <c r="S10" s="13">
        <v>16638.2023644904</v>
      </c>
      <c r="T10" s="13">
        <v>16702.727811316799</v>
      </c>
      <c r="U10" s="13">
        <v>16996.124652850998</v>
      </c>
      <c r="V10" s="13">
        <v>17838.556314355799</v>
      </c>
      <c r="W10" s="13">
        <v>18334.479826167</v>
      </c>
      <c r="X10" s="13">
        <v>17871.799412697001</v>
      </c>
      <c r="Y10" s="13">
        <v>17062.466076014</v>
      </c>
      <c r="Z10" s="13">
        <v>16213.465505177201</v>
      </c>
      <c r="AA10" s="13">
        <v>15029.7324346347</v>
      </c>
      <c r="AC10" t="str">
        <f t="shared" si="0"/>
        <v>3/25 7</v>
      </c>
      <c r="AD10" s="15">
        <f t="shared" si="2"/>
        <v>36975</v>
      </c>
      <c r="AE10" s="18">
        <v>7</v>
      </c>
      <c r="AF10" s="13">
        <f>VLOOKUP(AG10,C:AA,9,FALSE)</f>
        <v>14667.475918825699</v>
      </c>
      <c r="AG10">
        <f t="shared" si="1"/>
        <v>25</v>
      </c>
    </row>
    <row r="11" spans="1:33" x14ac:dyDescent="0.25">
      <c r="A11" s="21">
        <v>2001</v>
      </c>
      <c r="B11" s="21">
        <v>4</v>
      </c>
      <c r="C11" s="21">
        <v>1</v>
      </c>
      <c r="D11" s="13">
        <v>13981.2021578523</v>
      </c>
      <c r="E11" s="13">
        <v>13154.7196293213</v>
      </c>
      <c r="F11" s="13">
        <v>12952.176994994101</v>
      </c>
      <c r="G11" s="13">
        <v>12728.375218618199</v>
      </c>
      <c r="H11" s="13">
        <v>12733.9322955388</v>
      </c>
      <c r="I11" s="13">
        <v>12962.5832286484</v>
      </c>
      <c r="J11" s="13">
        <v>13428.122457240799</v>
      </c>
      <c r="K11" s="13">
        <v>13944.4053307673</v>
      </c>
      <c r="L11" s="13">
        <v>14675.6249622259</v>
      </c>
      <c r="M11" s="13">
        <v>15497.3676768484</v>
      </c>
      <c r="N11" s="13">
        <v>15976.4982820772</v>
      </c>
      <c r="O11" s="13">
        <v>16227.594328130899</v>
      </c>
      <c r="P11" s="13">
        <v>16258.446139625399</v>
      </c>
      <c r="Q11" s="13">
        <v>16166.0676295136</v>
      </c>
      <c r="R11" s="13">
        <v>16050.665795244</v>
      </c>
      <c r="S11" s="13">
        <v>16001.927175643201</v>
      </c>
      <c r="T11" s="13">
        <v>16193.0908306988</v>
      </c>
      <c r="U11" s="13">
        <v>16497.7661602478</v>
      </c>
      <c r="V11" s="13">
        <v>16554.036683811999</v>
      </c>
      <c r="W11" s="13">
        <v>17365.735275433799</v>
      </c>
      <c r="X11" s="13">
        <v>17954.0878800026</v>
      </c>
      <c r="Y11" s="13">
        <v>17319.9676245831</v>
      </c>
      <c r="Z11" s="13">
        <v>16036.788779974901</v>
      </c>
      <c r="AA11" s="13">
        <v>14699.5298552074</v>
      </c>
      <c r="AC11" t="str">
        <f t="shared" si="0"/>
        <v>3/25 8</v>
      </c>
      <c r="AD11" s="15">
        <f t="shared" si="2"/>
        <v>36975</v>
      </c>
      <c r="AE11" s="18">
        <v>8</v>
      </c>
      <c r="AF11" s="13">
        <f>VLOOKUP(AG11,C:AA,10,FALSE)</f>
        <v>15712.339585511099</v>
      </c>
      <c r="AG11">
        <f t="shared" si="1"/>
        <v>25</v>
      </c>
    </row>
    <row r="12" spans="1:33" x14ac:dyDescent="0.25">
      <c r="A12" s="21">
        <v>2001</v>
      </c>
      <c r="B12" s="21">
        <v>4</v>
      </c>
      <c r="C12" s="21">
        <v>2</v>
      </c>
      <c r="D12" s="13">
        <v>13719.392028938</v>
      </c>
      <c r="E12" s="13">
        <v>13192.8851820039</v>
      </c>
      <c r="F12" s="13">
        <v>13026.540697792499</v>
      </c>
      <c r="G12" s="13">
        <v>12960.7684951835</v>
      </c>
      <c r="H12" s="13">
        <v>13230.661643054</v>
      </c>
      <c r="I12" s="13">
        <v>14215.729891188999</v>
      </c>
      <c r="J12" s="13">
        <v>16288.7698043285</v>
      </c>
      <c r="K12" s="13">
        <v>18029.347470320099</v>
      </c>
      <c r="L12" s="13">
        <v>18788.422017243502</v>
      </c>
      <c r="M12" s="13">
        <v>19279.976620528501</v>
      </c>
      <c r="N12" s="13">
        <v>19476.328823536802</v>
      </c>
      <c r="O12" s="13">
        <v>19488.144654407701</v>
      </c>
      <c r="P12" s="13">
        <v>19313.130459535001</v>
      </c>
      <c r="Q12" s="13">
        <v>19226.621595007498</v>
      </c>
      <c r="R12" s="13">
        <v>19067.619831885</v>
      </c>
      <c r="S12" s="13">
        <v>18949.898242118699</v>
      </c>
      <c r="T12" s="13">
        <v>19014.976982155</v>
      </c>
      <c r="U12" s="13">
        <v>19110.660716840801</v>
      </c>
      <c r="V12" s="13">
        <v>18870.5648137264</v>
      </c>
      <c r="W12" s="13">
        <v>19392.515857751801</v>
      </c>
      <c r="X12" s="13">
        <v>19710.994079226199</v>
      </c>
      <c r="Y12" s="13">
        <v>18766.360232195999</v>
      </c>
      <c r="Z12" s="13">
        <v>17066.7872246525</v>
      </c>
      <c r="AA12" s="13">
        <v>15361.7812858119</v>
      </c>
      <c r="AC12" t="str">
        <f t="shared" si="0"/>
        <v>3/25 9</v>
      </c>
      <c r="AD12" s="15">
        <f t="shared" si="2"/>
        <v>36975</v>
      </c>
      <c r="AE12" s="18">
        <v>9</v>
      </c>
      <c r="AF12" s="13">
        <f>VLOOKUP(AG12,C:AA,11,FALSE)</f>
        <v>16443.2950788657</v>
      </c>
      <c r="AG12">
        <f t="shared" si="1"/>
        <v>25</v>
      </c>
    </row>
    <row r="13" spans="1:33" x14ac:dyDescent="0.25">
      <c r="A13" s="21">
        <v>2001</v>
      </c>
      <c r="B13" s="21">
        <v>4</v>
      </c>
      <c r="C13" s="21">
        <v>3</v>
      </c>
      <c r="D13" s="13">
        <v>14075.885550941999</v>
      </c>
      <c r="E13" s="13">
        <v>13427.010195025199</v>
      </c>
      <c r="F13" s="13">
        <v>13181.6362779096</v>
      </c>
      <c r="G13" s="13">
        <v>13070.6907928664</v>
      </c>
      <c r="H13" s="13">
        <v>13304.211808689801</v>
      </c>
      <c r="I13" s="13">
        <v>14253.575027880401</v>
      </c>
      <c r="J13" s="13">
        <v>16316.891702368801</v>
      </c>
      <c r="K13" s="13">
        <v>18042.403488643198</v>
      </c>
      <c r="L13" s="13">
        <v>18729.562122876199</v>
      </c>
      <c r="M13" s="13">
        <v>19136.471310008699</v>
      </c>
      <c r="N13" s="13">
        <v>19290.588023540098</v>
      </c>
      <c r="O13" s="13">
        <v>19280.675512720001</v>
      </c>
      <c r="P13" s="13">
        <v>19101.557077014801</v>
      </c>
      <c r="Q13" s="13">
        <v>19037.803502503601</v>
      </c>
      <c r="R13" s="13">
        <v>18888.914556408799</v>
      </c>
      <c r="S13" s="13">
        <v>18796.288801030601</v>
      </c>
      <c r="T13" s="13">
        <v>18856.836583156201</v>
      </c>
      <c r="U13" s="13">
        <v>18938.530839868901</v>
      </c>
      <c r="V13" s="13">
        <v>18686.322064089301</v>
      </c>
      <c r="W13" s="13">
        <v>19183.331871802598</v>
      </c>
      <c r="X13" s="13">
        <v>19528.287506714099</v>
      </c>
      <c r="Y13" s="13">
        <v>18624.912774750101</v>
      </c>
      <c r="Z13" s="13">
        <v>16923.779361032801</v>
      </c>
      <c r="AA13" s="13">
        <v>15248.6597117481</v>
      </c>
      <c r="AC13" t="str">
        <f t="shared" si="0"/>
        <v>3/25 10</v>
      </c>
      <c r="AD13" s="15">
        <f t="shared" si="2"/>
        <v>36975</v>
      </c>
      <c r="AE13" s="18">
        <v>10</v>
      </c>
      <c r="AF13" s="13">
        <f>VLOOKUP(AG13,C:AA,12,FALSE)</f>
        <v>16852.498144986501</v>
      </c>
      <c r="AG13">
        <f t="shared" si="1"/>
        <v>25</v>
      </c>
    </row>
    <row r="14" spans="1:33" x14ac:dyDescent="0.25">
      <c r="A14" s="21">
        <v>2001</v>
      </c>
      <c r="B14" s="21">
        <v>4</v>
      </c>
      <c r="C14" s="21">
        <v>4</v>
      </c>
      <c r="D14" s="13">
        <v>14123.4348049777</v>
      </c>
      <c r="E14" s="13">
        <v>13443.360317918399</v>
      </c>
      <c r="F14" s="13">
        <v>13188.0902614647</v>
      </c>
      <c r="G14" s="13">
        <v>13054.5169263399</v>
      </c>
      <c r="H14" s="13">
        <v>13287.0038164947</v>
      </c>
      <c r="I14" s="13">
        <v>14238.3235302782</v>
      </c>
      <c r="J14" s="13">
        <v>16291.805559875</v>
      </c>
      <c r="K14" s="13">
        <v>18001.430315859201</v>
      </c>
      <c r="L14" s="13">
        <v>18653.901093189299</v>
      </c>
      <c r="M14" s="13">
        <v>19010.5852219929</v>
      </c>
      <c r="N14" s="13">
        <v>19129.959735595901</v>
      </c>
      <c r="O14" s="13">
        <v>19078.617444084299</v>
      </c>
      <c r="P14" s="13">
        <v>18888.171589623598</v>
      </c>
      <c r="Q14" s="13">
        <v>18814.242571005099</v>
      </c>
      <c r="R14" s="13">
        <v>18677.3136329361</v>
      </c>
      <c r="S14" s="13">
        <v>18580.828069136001</v>
      </c>
      <c r="T14" s="13">
        <v>18633.1117074084</v>
      </c>
      <c r="U14" s="13">
        <v>18736.605705213198</v>
      </c>
      <c r="V14" s="13">
        <v>18460.678040959199</v>
      </c>
      <c r="W14" s="13">
        <v>18941.261212596</v>
      </c>
      <c r="X14" s="13">
        <v>19337.441294907101</v>
      </c>
      <c r="Y14" s="13">
        <v>18446.587924824798</v>
      </c>
      <c r="Z14" s="13">
        <v>16802.021800073398</v>
      </c>
      <c r="AA14" s="13">
        <v>15090.8698670842</v>
      </c>
      <c r="AC14" t="str">
        <f t="shared" si="0"/>
        <v>3/25 11</v>
      </c>
      <c r="AD14" s="15">
        <f t="shared" si="2"/>
        <v>36975</v>
      </c>
      <c r="AE14" s="18">
        <v>11</v>
      </c>
      <c r="AF14" s="13">
        <f>VLOOKUP(AG14,C:AA,13,FALSE)</f>
        <v>17045.4905735311</v>
      </c>
      <c r="AG14">
        <f t="shared" si="1"/>
        <v>25</v>
      </c>
    </row>
    <row r="15" spans="1:33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C15" t="str">
        <f t="shared" si="0"/>
        <v>3/25 12</v>
      </c>
      <c r="AD15" s="15">
        <f t="shared" si="2"/>
        <v>36975</v>
      </c>
      <c r="AE15" s="18">
        <v>12</v>
      </c>
      <c r="AF15" s="13">
        <f>VLOOKUP(AG15,C:AA,14,FALSE)</f>
        <v>17024.472168575801</v>
      </c>
      <c r="AG15">
        <f t="shared" si="1"/>
        <v>25</v>
      </c>
    </row>
    <row r="16" spans="1:33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C16" t="str">
        <f t="shared" si="0"/>
        <v>3/25 13</v>
      </c>
      <c r="AD16" s="15">
        <f t="shared" si="2"/>
        <v>36975</v>
      </c>
      <c r="AE16" s="18">
        <v>13</v>
      </c>
      <c r="AF16" s="13">
        <f>VLOOKUP(AG16,C:AA,15,FALSE)</f>
        <v>16872.242404013501</v>
      </c>
      <c r="AG16">
        <f t="shared" si="1"/>
        <v>25</v>
      </c>
    </row>
    <row r="17" spans="1:33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C17" t="str">
        <f t="shared" si="0"/>
        <v>3/25 14</v>
      </c>
      <c r="AD17" s="15">
        <f t="shared" si="2"/>
        <v>36975</v>
      </c>
      <c r="AE17" s="18">
        <v>14</v>
      </c>
      <c r="AF17" s="13">
        <f>VLOOKUP(AG17,C:AA,16,FALSE)</f>
        <v>16718.615639837299</v>
      </c>
      <c r="AG17">
        <f t="shared" si="1"/>
        <v>25</v>
      </c>
    </row>
    <row r="18" spans="1:33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C18" t="str">
        <f t="shared" si="0"/>
        <v>3/25 15</v>
      </c>
      <c r="AD18" s="15">
        <f t="shared" si="2"/>
        <v>36975</v>
      </c>
      <c r="AE18" s="18">
        <v>15</v>
      </c>
      <c r="AF18" s="13">
        <f>VLOOKUP(AG18,C:AA,17,FALSE)</f>
        <v>16628.334927592299</v>
      </c>
      <c r="AG18">
        <f t="shared" si="1"/>
        <v>25</v>
      </c>
    </row>
    <row r="19" spans="1:33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C19" t="str">
        <f t="shared" si="0"/>
        <v>3/25 16</v>
      </c>
      <c r="AD19" s="15">
        <f t="shared" si="2"/>
        <v>36975</v>
      </c>
      <c r="AE19" s="18">
        <v>16</v>
      </c>
      <c r="AF19" s="13">
        <f>VLOOKUP(AG19,C:AA,18,FALSE)</f>
        <v>16865.137663048299</v>
      </c>
      <c r="AG19">
        <f t="shared" si="1"/>
        <v>25</v>
      </c>
    </row>
    <row r="20" spans="1:3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C20" t="str">
        <f t="shared" si="0"/>
        <v>3/25 17</v>
      </c>
      <c r="AD20" s="15">
        <f t="shared" si="2"/>
        <v>36975</v>
      </c>
      <c r="AE20" s="18">
        <v>17</v>
      </c>
      <c r="AF20" s="13">
        <f>VLOOKUP(AG20,C:AA,19,FALSE)</f>
        <v>17408.683744339702</v>
      </c>
      <c r="AG20">
        <f t="shared" si="1"/>
        <v>25</v>
      </c>
    </row>
    <row r="21" spans="1:33" ht="13.8" thickBot="1" x14ac:dyDescent="0.3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C21" t="str">
        <f t="shared" si="0"/>
        <v>3/25 18</v>
      </c>
      <c r="AD21" s="15">
        <f t="shared" si="2"/>
        <v>36975</v>
      </c>
      <c r="AE21" s="18">
        <v>18</v>
      </c>
      <c r="AF21" s="13">
        <f>VLOOKUP(AG21,C:AA,20,FALSE)</f>
        <v>18525.171348299202</v>
      </c>
      <c r="AG21">
        <f t="shared" si="1"/>
        <v>25</v>
      </c>
    </row>
    <row r="22" spans="1:3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C22" t="str">
        <f t="shared" si="0"/>
        <v>3/25 19</v>
      </c>
      <c r="AD22" s="15">
        <f t="shared" si="2"/>
        <v>36975</v>
      </c>
      <c r="AE22" s="18">
        <v>19</v>
      </c>
      <c r="AF22" s="13">
        <f>VLOOKUP(AG22,C:AA,21,FALSE)</f>
        <v>19033.6531361733</v>
      </c>
      <c r="AG22">
        <f t="shared" si="1"/>
        <v>25</v>
      </c>
    </row>
    <row r="23" spans="1:3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C23" t="str">
        <f t="shared" si="0"/>
        <v>3/25 20</v>
      </c>
      <c r="AD23" s="15">
        <f t="shared" si="2"/>
        <v>36975</v>
      </c>
      <c r="AE23" s="18">
        <v>20</v>
      </c>
      <c r="AF23" s="13">
        <f>VLOOKUP(AG23,C:AA,22,FALSE)</f>
        <v>18668.311416808101</v>
      </c>
      <c r="AG23">
        <f t="shared" si="1"/>
        <v>25</v>
      </c>
    </row>
    <row r="24" spans="1:33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C24" t="str">
        <f t="shared" si="0"/>
        <v>3/25 21</v>
      </c>
      <c r="AD24" s="15">
        <f t="shared" si="2"/>
        <v>36975</v>
      </c>
      <c r="AE24" s="18">
        <v>21</v>
      </c>
      <c r="AF24" s="13">
        <f>VLOOKUP(AG24,C:AA,23,FALSE)</f>
        <v>17871.265429781899</v>
      </c>
      <c r="AG24">
        <f t="shared" si="1"/>
        <v>25</v>
      </c>
    </row>
    <row r="25" spans="1:33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C25" t="str">
        <f t="shared" si="0"/>
        <v>3/25 22</v>
      </c>
      <c r="AD25" s="15">
        <f t="shared" si="2"/>
        <v>36975</v>
      </c>
      <c r="AE25" s="18">
        <v>22</v>
      </c>
      <c r="AF25" s="13">
        <f>VLOOKUP(AG25,C:AA,24,FALSE)</f>
        <v>16822.071402684702</v>
      </c>
      <c r="AG25">
        <f t="shared" si="1"/>
        <v>25</v>
      </c>
    </row>
    <row r="26" spans="1:33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AC26" t="str">
        <f t="shared" si="0"/>
        <v>3/25 23</v>
      </c>
      <c r="AD26" s="15">
        <f t="shared" si="2"/>
        <v>36975</v>
      </c>
      <c r="AE26" s="18">
        <v>23</v>
      </c>
      <c r="AF26" s="13">
        <f>VLOOKUP(AG26,C:AA,25,FALSE)</f>
        <v>15532.5129682964</v>
      </c>
      <c r="AG26">
        <f t="shared" si="1"/>
        <v>25</v>
      </c>
    </row>
    <row r="27" spans="1:33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C27" t="str">
        <f t="shared" si="0"/>
        <v>3/26 0</v>
      </c>
      <c r="AD27" s="15">
        <f>+AD3+1</f>
        <v>36976</v>
      </c>
      <c r="AE27" s="18">
        <f>+AE3</f>
        <v>0</v>
      </c>
      <c r="AF27" s="13">
        <f>VLOOKUP(AG27,C:AA,2,FALSE)</f>
        <v>14585.5234527795</v>
      </c>
      <c r="AG27">
        <f t="shared" si="1"/>
        <v>26</v>
      </c>
    </row>
    <row r="28" spans="1:33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C28" t="str">
        <f t="shared" si="0"/>
        <v>3/26 1</v>
      </c>
      <c r="AD28" s="15">
        <f t="shared" ref="AD28:AD91" si="3">+AD4+1</f>
        <v>36976</v>
      </c>
      <c r="AE28" s="18">
        <f t="shared" ref="AE28:AE91" si="4">+AE4</f>
        <v>1</v>
      </c>
      <c r="AF28" s="13">
        <f>VLOOKUP(AG28,C:AA,3,FALSE)</f>
        <v>14103.7005859605</v>
      </c>
      <c r="AG28">
        <f t="shared" si="1"/>
        <v>26</v>
      </c>
    </row>
    <row r="29" spans="1:33" x14ac:dyDescent="0.25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AC29" t="str">
        <f t="shared" si="0"/>
        <v>3/26 2</v>
      </c>
      <c r="AD29" s="15">
        <f t="shared" si="3"/>
        <v>36976</v>
      </c>
      <c r="AE29" s="18">
        <f t="shared" si="4"/>
        <v>2</v>
      </c>
      <c r="AF29" s="13">
        <f>VLOOKUP(AG29,C:AA,4,FALSE)</f>
        <v>13952.923656565599</v>
      </c>
      <c r="AG29">
        <f t="shared" si="1"/>
        <v>26</v>
      </c>
    </row>
    <row r="30" spans="1:33" x14ac:dyDescent="0.25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AC30" t="str">
        <f t="shared" si="0"/>
        <v>3/26 3</v>
      </c>
      <c r="AD30" s="15">
        <f t="shared" si="3"/>
        <v>36976</v>
      </c>
      <c r="AE30" s="18">
        <f t="shared" si="4"/>
        <v>3</v>
      </c>
      <c r="AF30" s="13">
        <f>VLOOKUP(AG30,C:AA,5,FALSE)</f>
        <v>13910.1161347541</v>
      </c>
      <c r="AG30">
        <f t="shared" si="1"/>
        <v>26</v>
      </c>
    </row>
    <row r="31" spans="1:33" x14ac:dyDescent="0.25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AC31" t="str">
        <f t="shared" si="0"/>
        <v>3/26 4</v>
      </c>
      <c r="AD31" s="15">
        <f t="shared" si="3"/>
        <v>36976</v>
      </c>
      <c r="AE31" s="18">
        <f t="shared" si="4"/>
        <v>4</v>
      </c>
      <c r="AF31" s="13">
        <f>VLOOKUP(AG31,C:AA,6,FALSE)</f>
        <v>14047.736682306901</v>
      </c>
      <c r="AG31">
        <f t="shared" si="1"/>
        <v>26</v>
      </c>
    </row>
    <row r="32" spans="1:33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C32" t="str">
        <f t="shared" si="0"/>
        <v>3/26 5</v>
      </c>
      <c r="AD32" s="15">
        <f t="shared" si="3"/>
        <v>36976</v>
      </c>
      <c r="AE32" s="18">
        <f t="shared" si="4"/>
        <v>5</v>
      </c>
      <c r="AF32" s="13">
        <f>VLOOKUP(AG32,C:AA,7,FALSE)</f>
        <v>15044.2755339917</v>
      </c>
      <c r="AG32">
        <f t="shared" si="1"/>
        <v>26</v>
      </c>
    </row>
    <row r="33" spans="1:33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AC33" t="str">
        <f t="shared" si="0"/>
        <v>3/26 6</v>
      </c>
      <c r="AD33" s="15">
        <f t="shared" si="3"/>
        <v>36976</v>
      </c>
      <c r="AE33" s="18">
        <f t="shared" si="4"/>
        <v>6</v>
      </c>
      <c r="AF33" s="13">
        <f>VLOOKUP(AG33,C:AA,8,FALSE)</f>
        <v>16901.313844230699</v>
      </c>
      <c r="AG33">
        <f t="shared" si="1"/>
        <v>26</v>
      </c>
    </row>
    <row r="34" spans="1:33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AC34" t="str">
        <f t="shared" si="0"/>
        <v>3/26 7</v>
      </c>
      <c r="AD34" s="15">
        <f t="shared" si="3"/>
        <v>36976</v>
      </c>
      <c r="AE34" s="18">
        <f t="shared" si="4"/>
        <v>7</v>
      </c>
      <c r="AF34" s="13">
        <f>VLOOKUP(AG34,C:AA,9,FALSE)</f>
        <v>18580.632750301</v>
      </c>
      <c r="AG34">
        <f t="shared" si="1"/>
        <v>26</v>
      </c>
    </row>
    <row r="35" spans="1:33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AC35" t="str">
        <f t="shared" si="0"/>
        <v>3/26 8</v>
      </c>
      <c r="AD35" s="15">
        <f t="shared" si="3"/>
        <v>36976</v>
      </c>
      <c r="AE35" s="18">
        <f t="shared" si="4"/>
        <v>8</v>
      </c>
      <c r="AF35" s="13">
        <f>VLOOKUP(AG35,C:AA,10,FALSE)</f>
        <v>19600.700578189299</v>
      </c>
      <c r="AG35">
        <f t="shared" si="1"/>
        <v>26</v>
      </c>
    </row>
    <row r="36" spans="1:33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C36" t="str">
        <f t="shared" si="0"/>
        <v>3/26 9</v>
      </c>
      <c r="AD36" s="15">
        <f t="shared" si="3"/>
        <v>36976</v>
      </c>
      <c r="AE36" s="18">
        <f t="shared" si="4"/>
        <v>9</v>
      </c>
      <c r="AF36" s="13">
        <f>VLOOKUP(AG36,C:AA,11,FALSE)</f>
        <v>20061.577899040702</v>
      </c>
      <c r="AG36">
        <f t="shared" si="1"/>
        <v>26</v>
      </c>
    </row>
    <row r="37" spans="1:33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C37" t="str">
        <f t="shared" si="0"/>
        <v>3/26 10</v>
      </c>
      <c r="AD37" s="15">
        <f t="shared" si="3"/>
        <v>36976</v>
      </c>
      <c r="AE37" s="18">
        <f t="shared" si="4"/>
        <v>10</v>
      </c>
      <c r="AF37" s="13">
        <f>VLOOKUP(AG37,C:AA,12,FALSE)</f>
        <v>20230.143929123398</v>
      </c>
      <c r="AG37">
        <f t="shared" si="1"/>
        <v>26</v>
      </c>
    </row>
    <row r="38" spans="1:33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C38" t="str">
        <f t="shared" si="0"/>
        <v>3/26 11</v>
      </c>
      <c r="AD38" s="15">
        <f t="shared" si="3"/>
        <v>36976</v>
      </c>
      <c r="AE38" s="18">
        <f t="shared" si="4"/>
        <v>11</v>
      </c>
      <c r="AF38" s="13">
        <f>VLOOKUP(AG38,C:AA,13,FALSE)</f>
        <v>20222.094083306401</v>
      </c>
      <c r="AG38">
        <f t="shared" si="1"/>
        <v>26</v>
      </c>
    </row>
    <row r="39" spans="1:33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C39" t="str">
        <f t="shared" si="0"/>
        <v>3/26 12</v>
      </c>
      <c r="AD39" s="15">
        <f t="shared" si="3"/>
        <v>36976</v>
      </c>
      <c r="AE39" s="18">
        <f t="shared" si="4"/>
        <v>12</v>
      </c>
      <c r="AF39" s="13">
        <f>VLOOKUP(AG39,C:AA,14,FALSE)</f>
        <v>20005.104432313699</v>
      </c>
      <c r="AG39">
        <f t="shared" si="1"/>
        <v>26</v>
      </c>
    </row>
    <row r="40" spans="1:33" x14ac:dyDescent="0.25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C40" t="str">
        <f t="shared" si="0"/>
        <v>3/26 13</v>
      </c>
      <c r="AD40" s="15">
        <f t="shared" si="3"/>
        <v>36976</v>
      </c>
      <c r="AE40" s="18">
        <f t="shared" si="4"/>
        <v>13</v>
      </c>
      <c r="AF40" s="13">
        <f>VLOOKUP(AG40,C:AA,15,FALSE)</f>
        <v>19872.048866087898</v>
      </c>
      <c r="AG40">
        <f t="shared" si="1"/>
        <v>26</v>
      </c>
    </row>
    <row r="41" spans="1:33" x14ac:dyDescent="0.25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C41" t="str">
        <f t="shared" si="0"/>
        <v>3/26 14</v>
      </c>
      <c r="AD41" s="15">
        <f t="shared" si="3"/>
        <v>36976</v>
      </c>
      <c r="AE41" s="18">
        <f t="shared" si="4"/>
        <v>14</v>
      </c>
      <c r="AF41" s="13">
        <f>VLOOKUP(AG41,C:AA,16,FALSE)</f>
        <v>19675.8213514852</v>
      </c>
      <c r="AG41">
        <f t="shared" si="1"/>
        <v>26</v>
      </c>
    </row>
    <row r="42" spans="1:33" ht="13.8" thickBo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C42" t="str">
        <f t="shared" si="0"/>
        <v>3/26 15</v>
      </c>
      <c r="AD42" s="15">
        <f t="shared" si="3"/>
        <v>36976</v>
      </c>
      <c r="AE42" s="18">
        <f t="shared" si="4"/>
        <v>15</v>
      </c>
      <c r="AF42" s="13">
        <f>VLOOKUP(AG42,C:AA,17,FALSE)</f>
        <v>19538.3765875682</v>
      </c>
      <c r="AG42">
        <f t="shared" si="1"/>
        <v>26</v>
      </c>
    </row>
    <row r="43" spans="1:33" x14ac:dyDescent="0.25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C43" t="str">
        <f t="shared" si="0"/>
        <v>3/26 16</v>
      </c>
      <c r="AD43" s="15">
        <f t="shared" si="3"/>
        <v>36976</v>
      </c>
      <c r="AE43" s="18">
        <f t="shared" si="4"/>
        <v>16</v>
      </c>
      <c r="AF43" s="13">
        <f>VLOOKUP(AG43,C:AA,18,FALSE)</f>
        <v>19660.668894402199</v>
      </c>
      <c r="AG43">
        <f t="shared" si="1"/>
        <v>26</v>
      </c>
    </row>
    <row r="44" spans="1:33" x14ac:dyDescent="0.2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C44" t="str">
        <f t="shared" si="0"/>
        <v>3/26 17</v>
      </c>
      <c r="AD44" s="15">
        <f t="shared" si="3"/>
        <v>36976</v>
      </c>
      <c r="AE44" s="18">
        <f t="shared" si="4"/>
        <v>17</v>
      </c>
      <c r="AF44" s="13">
        <f>VLOOKUP(AG44,C:AA,19,FALSE)</f>
        <v>19999.614405127399</v>
      </c>
      <c r="AG44">
        <f t="shared" si="1"/>
        <v>26</v>
      </c>
    </row>
    <row r="45" spans="1:33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C45" t="str">
        <f t="shared" si="0"/>
        <v>3/26 18</v>
      </c>
      <c r="AD45" s="15">
        <f t="shared" si="3"/>
        <v>36976</v>
      </c>
      <c r="AE45" s="18">
        <f t="shared" si="4"/>
        <v>18</v>
      </c>
      <c r="AF45" s="13">
        <f>VLOOKUP(AG45,C:AA,20,FALSE)</f>
        <v>20826.013962573499</v>
      </c>
      <c r="AG45">
        <f t="shared" si="1"/>
        <v>26</v>
      </c>
    </row>
    <row r="46" spans="1:33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C46" t="str">
        <f t="shared" si="0"/>
        <v>3/26 19</v>
      </c>
      <c r="AD46" s="15">
        <f t="shared" si="3"/>
        <v>36976</v>
      </c>
      <c r="AE46" s="18">
        <f t="shared" si="4"/>
        <v>19</v>
      </c>
      <c r="AF46" s="13">
        <f>VLOOKUP(AG46,C:AA,21,FALSE)</f>
        <v>21114.126775413901</v>
      </c>
      <c r="AG46">
        <f t="shared" si="1"/>
        <v>26</v>
      </c>
    </row>
    <row r="47" spans="1:33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C47" t="str">
        <f t="shared" si="0"/>
        <v>3/26 20</v>
      </c>
      <c r="AD47" s="15">
        <f t="shared" si="3"/>
        <v>36976</v>
      </c>
      <c r="AE47" s="18">
        <f t="shared" si="4"/>
        <v>20</v>
      </c>
      <c r="AF47" s="13">
        <f>VLOOKUP(AG47,C:AA,22,FALSE)</f>
        <v>20500.078451212601</v>
      </c>
      <c r="AG47">
        <f t="shared" si="1"/>
        <v>26</v>
      </c>
    </row>
    <row r="48" spans="1:33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C48" t="str">
        <f t="shared" si="0"/>
        <v>3/26 21</v>
      </c>
      <c r="AD48" s="15">
        <f t="shared" si="3"/>
        <v>36976</v>
      </c>
      <c r="AE48" s="18">
        <f t="shared" si="4"/>
        <v>21</v>
      </c>
      <c r="AF48" s="13">
        <f>VLOOKUP(AG48,C:AA,23,FALSE)</f>
        <v>19358.855101811299</v>
      </c>
      <c r="AG48">
        <f t="shared" si="1"/>
        <v>26</v>
      </c>
    </row>
    <row r="49" spans="1:33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C49" t="str">
        <f t="shared" si="0"/>
        <v>3/26 22</v>
      </c>
      <c r="AD49" s="15">
        <f t="shared" si="3"/>
        <v>36976</v>
      </c>
      <c r="AE49" s="18">
        <f t="shared" si="4"/>
        <v>22</v>
      </c>
      <c r="AF49" s="13">
        <f>VLOOKUP(AG49,C:AA,24,FALSE)</f>
        <v>17861.0972956025</v>
      </c>
      <c r="AG49">
        <f t="shared" si="1"/>
        <v>26</v>
      </c>
    </row>
    <row r="50" spans="1:33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C50" t="str">
        <f t="shared" si="0"/>
        <v>3/26 23</v>
      </c>
      <c r="AD50" s="15">
        <f t="shared" si="3"/>
        <v>36976</v>
      </c>
      <c r="AE50" s="18">
        <f t="shared" si="4"/>
        <v>23</v>
      </c>
      <c r="AF50" s="13">
        <f>VLOOKUP(AG50,C:AA,25,FALSE)</f>
        <v>16203.5588664551</v>
      </c>
      <c r="AG50">
        <f t="shared" si="1"/>
        <v>26</v>
      </c>
    </row>
    <row r="51" spans="1:33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C51" t="str">
        <f t="shared" si="0"/>
        <v>3/27 0</v>
      </c>
      <c r="AD51" s="15">
        <f t="shared" si="3"/>
        <v>36977</v>
      </c>
      <c r="AE51" s="18">
        <f t="shared" si="4"/>
        <v>0</v>
      </c>
      <c r="AF51" s="13">
        <f>VLOOKUP(AG51,C:AA,2,FALSE)</f>
        <v>14848.8749343816</v>
      </c>
      <c r="AG51">
        <f t="shared" si="1"/>
        <v>27</v>
      </c>
    </row>
    <row r="52" spans="1:33" x14ac:dyDescent="0.25">
      <c r="A52" s="21"/>
      <c r="B52" s="21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C52" t="str">
        <f t="shared" si="0"/>
        <v>3/27 1</v>
      </c>
      <c r="AD52" s="15">
        <f t="shared" si="3"/>
        <v>36977</v>
      </c>
      <c r="AE52" s="18">
        <f t="shared" si="4"/>
        <v>1</v>
      </c>
      <c r="AF52" s="13">
        <f>VLOOKUP(AG52,C:AA,3,FALSE)</f>
        <v>14207.5689088296</v>
      </c>
      <c r="AG52">
        <f t="shared" si="1"/>
        <v>27</v>
      </c>
    </row>
    <row r="53" spans="1:33" x14ac:dyDescent="0.25">
      <c r="A53" s="21"/>
      <c r="B53" s="21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C53" t="str">
        <f t="shared" si="0"/>
        <v>3/27 2</v>
      </c>
      <c r="AD53" s="15">
        <f t="shared" si="3"/>
        <v>36977</v>
      </c>
      <c r="AE53" s="18">
        <f t="shared" si="4"/>
        <v>2</v>
      </c>
      <c r="AF53" s="13">
        <f>VLOOKUP(AG53,C:AA,4,FALSE)</f>
        <v>14013.484075840301</v>
      </c>
      <c r="AG53">
        <f t="shared" si="1"/>
        <v>27</v>
      </c>
    </row>
    <row r="54" spans="1:33" x14ac:dyDescent="0.25">
      <c r="A54" s="21"/>
      <c r="B54" s="21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C54" t="str">
        <f t="shared" si="0"/>
        <v>3/27 3</v>
      </c>
      <c r="AD54" s="15">
        <f t="shared" si="3"/>
        <v>36977</v>
      </c>
      <c r="AE54" s="18">
        <f t="shared" si="4"/>
        <v>3</v>
      </c>
      <c r="AF54" s="13">
        <f>VLOOKUP(AG54,C:AA,5,FALSE)</f>
        <v>13918.506569790499</v>
      </c>
      <c r="AG54">
        <f t="shared" si="1"/>
        <v>27</v>
      </c>
    </row>
    <row r="55" spans="1:33" x14ac:dyDescent="0.25">
      <c r="A55" s="21"/>
      <c r="B55" s="21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C55" t="str">
        <f t="shared" si="0"/>
        <v>3/27 4</v>
      </c>
      <c r="AD55" s="15">
        <f t="shared" si="3"/>
        <v>36977</v>
      </c>
      <c r="AE55" s="18">
        <f t="shared" si="4"/>
        <v>4</v>
      </c>
      <c r="AF55" s="13">
        <f>VLOOKUP(AG55,C:AA,6,FALSE)</f>
        <v>14000.982517595199</v>
      </c>
      <c r="AG55">
        <f t="shared" si="1"/>
        <v>27</v>
      </c>
    </row>
    <row r="56" spans="1:33" x14ac:dyDescent="0.25">
      <c r="A56" s="21"/>
      <c r="B56" s="21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C56" t="str">
        <f t="shared" si="0"/>
        <v>3/27 5</v>
      </c>
      <c r="AD56" s="15">
        <f t="shared" si="3"/>
        <v>36977</v>
      </c>
      <c r="AE56" s="18">
        <f t="shared" si="4"/>
        <v>5</v>
      </c>
      <c r="AF56" s="13">
        <f>VLOOKUP(AG56,C:AA,7,FALSE)</f>
        <v>14954.3018528306</v>
      </c>
      <c r="AG56">
        <f t="shared" si="1"/>
        <v>27</v>
      </c>
    </row>
    <row r="57" spans="1:33" x14ac:dyDescent="0.25">
      <c r="A57" s="21"/>
      <c r="B57" s="21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AC57" t="str">
        <f t="shared" si="0"/>
        <v>3/27 6</v>
      </c>
      <c r="AD57" s="15">
        <f t="shared" si="3"/>
        <v>36977</v>
      </c>
      <c r="AE57" s="18">
        <f t="shared" si="4"/>
        <v>6</v>
      </c>
      <c r="AF57" s="13">
        <f>VLOOKUP(AG57,C:AA,8,FALSE)</f>
        <v>16857.4454442975</v>
      </c>
      <c r="AG57">
        <f t="shared" si="1"/>
        <v>27</v>
      </c>
    </row>
    <row r="58" spans="1:33" x14ac:dyDescent="0.25">
      <c r="A58" s="21"/>
      <c r="B58" s="21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C58" t="str">
        <f t="shared" si="0"/>
        <v>3/27 7</v>
      </c>
      <c r="AD58" s="15">
        <f t="shared" si="3"/>
        <v>36977</v>
      </c>
      <c r="AE58" s="18">
        <f t="shared" si="4"/>
        <v>7</v>
      </c>
      <c r="AF58" s="13">
        <f>VLOOKUP(AG58,C:AA,9,FALSE)</f>
        <v>18537.2931425973</v>
      </c>
      <c r="AG58">
        <f t="shared" si="1"/>
        <v>27</v>
      </c>
    </row>
    <row r="59" spans="1:33" x14ac:dyDescent="0.25">
      <c r="A59" s="21"/>
      <c r="B59" s="21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AC59" t="str">
        <f t="shared" si="0"/>
        <v>3/27 8</v>
      </c>
      <c r="AD59" s="15">
        <f t="shared" si="3"/>
        <v>36977</v>
      </c>
      <c r="AE59" s="18">
        <f t="shared" si="4"/>
        <v>8</v>
      </c>
      <c r="AF59" s="13">
        <f>VLOOKUP(AG59,C:AA,10,FALSE)</f>
        <v>19483.644624819801</v>
      </c>
      <c r="AG59">
        <f t="shared" si="1"/>
        <v>27</v>
      </c>
    </row>
    <row r="60" spans="1:33" x14ac:dyDescent="0.25">
      <c r="AC60" t="str">
        <f t="shared" si="0"/>
        <v>3/27 9</v>
      </c>
      <c r="AD60" s="15">
        <f t="shared" si="3"/>
        <v>36977</v>
      </c>
      <c r="AE60" s="18">
        <f t="shared" si="4"/>
        <v>9</v>
      </c>
      <c r="AF60" s="13">
        <f>VLOOKUP(AG60,C:AA,11,FALSE)</f>
        <v>19875.185314774499</v>
      </c>
      <c r="AG60">
        <f t="shared" si="1"/>
        <v>27</v>
      </c>
    </row>
    <row r="61" spans="1:33" x14ac:dyDescent="0.25">
      <c r="AC61" t="str">
        <f t="shared" si="0"/>
        <v>3/27 10</v>
      </c>
      <c r="AD61" s="15">
        <f t="shared" si="3"/>
        <v>36977</v>
      </c>
      <c r="AE61" s="18">
        <f t="shared" si="4"/>
        <v>10</v>
      </c>
      <c r="AF61" s="13">
        <f>VLOOKUP(AG61,C:AA,12,FALSE)</f>
        <v>20020.909807141001</v>
      </c>
      <c r="AG61">
        <f t="shared" si="1"/>
        <v>27</v>
      </c>
    </row>
    <row r="62" spans="1:33" x14ac:dyDescent="0.25">
      <c r="AC62" t="str">
        <f t="shared" si="0"/>
        <v>3/27 11</v>
      </c>
      <c r="AD62" s="15">
        <f t="shared" si="3"/>
        <v>36977</v>
      </c>
      <c r="AE62" s="18">
        <f t="shared" si="4"/>
        <v>11</v>
      </c>
      <c r="AF62" s="13">
        <f>VLOOKUP(AG62,C:AA,13,FALSE)</f>
        <v>19998.3407894675</v>
      </c>
      <c r="AG62">
        <f t="shared" si="1"/>
        <v>27</v>
      </c>
    </row>
    <row r="63" spans="1:33" x14ac:dyDescent="0.25">
      <c r="AC63" t="str">
        <f t="shared" si="0"/>
        <v>3/27 12</v>
      </c>
      <c r="AD63" s="15">
        <f t="shared" si="3"/>
        <v>36977</v>
      </c>
      <c r="AE63" s="18">
        <f t="shared" si="4"/>
        <v>12</v>
      </c>
      <c r="AF63" s="13">
        <f>VLOOKUP(AG63,C:AA,14,FALSE)</f>
        <v>19787.030228299998</v>
      </c>
      <c r="AG63">
        <f t="shared" si="1"/>
        <v>27</v>
      </c>
    </row>
    <row r="64" spans="1:33" x14ac:dyDescent="0.25">
      <c r="AC64" t="str">
        <f t="shared" si="0"/>
        <v>3/27 13</v>
      </c>
      <c r="AD64" s="15">
        <f t="shared" si="3"/>
        <v>36977</v>
      </c>
      <c r="AE64" s="18">
        <f t="shared" si="4"/>
        <v>13</v>
      </c>
      <c r="AF64" s="13">
        <f>VLOOKUP(AG64,C:AA,15,FALSE)</f>
        <v>19684.840799878199</v>
      </c>
      <c r="AG64">
        <f t="shared" si="1"/>
        <v>27</v>
      </c>
    </row>
    <row r="65" spans="29:33" x14ac:dyDescent="0.25">
      <c r="AC65" t="str">
        <f t="shared" si="0"/>
        <v>3/27 14</v>
      </c>
      <c r="AD65" s="15">
        <f t="shared" si="3"/>
        <v>36977</v>
      </c>
      <c r="AE65" s="18">
        <f t="shared" si="4"/>
        <v>14</v>
      </c>
      <c r="AF65" s="13">
        <f>VLOOKUP(AG65,C:AA,16,FALSE)</f>
        <v>19498.173476316599</v>
      </c>
      <c r="AG65">
        <f t="shared" si="1"/>
        <v>27</v>
      </c>
    </row>
    <row r="66" spans="29:33" x14ac:dyDescent="0.25">
      <c r="AC66" t="str">
        <f t="shared" si="0"/>
        <v>3/27 15</v>
      </c>
      <c r="AD66" s="15">
        <f t="shared" si="3"/>
        <v>36977</v>
      </c>
      <c r="AE66" s="18">
        <f t="shared" si="4"/>
        <v>15</v>
      </c>
      <c r="AF66" s="13">
        <f>VLOOKUP(AG66,C:AA,17,FALSE)</f>
        <v>19385.496533922898</v>
      </c>
      <c r="AG66">
        <f t="shared" si="1"/>
        <v>27</v>
      </c>
    </row>
    <row r="67" spans="29:33" x14ac:dyDescent="0.25">
      <c r="AC67" t="str">
        <f t="shared" si="0"/>
        <v>3/27 16</v>
      </c>
      <c r="AD67" s="15">
        <f t="shared" si="3"/>
        <v>36977</v>
      </c>
      <c r="AE67" s="18">
        <f t="shared" si="4"/>
        <v>16</v>
      </c>
      <c r="AF67" s="13">
        <f>VLOOKUP(AG67,C:AA,18,FALSE)</f>
        <v>19490.342722909001</v>
      </c>
      <c r="AG67">
        <f t="shared" si="1"/>
        <v>27</v>
      </c>
    </row>
    <row r="68" spans="29:33" x14ac:dyDescent="0.25">
      <c r="AC68" t="str">
        <f t="shared" ref="AC68:AC131" si="5">CONCATENATE(MONTH(AD68),"/",DAY(AD68)," ",(AE68))</f>
        <v>3/27 17</v>
      </c>
      <c r="AD68" s="15">
        <f t="shared" si="3"/>
        <v>36977</v>
      </c>
      <c r="AE68" s="18">
        <f t="shared" si="4"/>
        <v>17</v>
      </c>
      <c r="AF68" s="13">
        <f>VLOOKUP(AG68,C:AA,19,FALSE)</f>
        <v>19774.356873066099</v>
      </c>
      <c r="AG68">
        <f t="shared" ref="AG68:AG131" si="6">DAY(AD68)</f>
        <v>27</v>
      </c>
    </row>
    <row r="69" spans="29:33" x14ac:dyDescent="0.25">
      <c r="AC69" t="str">
        <f t="shared" si="5"/>
        <v>3/27 18</v>
      </c>
      <c r="AD69" s="15">
        <f t="shared" si="3"/>
        <v>36977</v>
      </c>
      <c r="AE69" s="18">
        <f t="shared" si="4"/>
        <v>18</v>
      </c>
      <c r="AF69" s="13">
        <f>VLOOKUP(AG69,C:AA,20,FALSE)</f>
        <v>20533.367283703199</v>
      </c>
      <c r="AG69">
        <f t="shared" si="6"/>
        <v>27</v>
      </c>
    </row>
    <row r="70" spans="29:33" x14ac:dyDescent="0.25">
      <c r="AC70" t="str">
        <f t="shared" si="5"/>
        <v>3/27 19</v>
      </c>
      <c r="AD70" s="15">
        <f t="shared" si="3"/>
        <v>36977</v>
      </c>
      <c r="AE70" s="18">
        <f t="shared" si="4"/>
        <v>19</v>
      </c>
      <c r="AF70" s="13">
        <f>VLOOKUP(AG70,C:AA,21,FALSE)</f>
        <v>20808.729483706102</v>
      </c>
      <c r="AG70">
        <f t="shared" si="6"/>
        <v>27</v>
      </c>
    </row>
    <row r="71" spans="29:33" x14ac:dyDescent="0.25">
      <c r="AC71" t="str">
        <f t="shared" si="5"/>
        <v>3/27 20</v>
      </c>
      <c r="AD71" s="15">
        <f t="shared" si="3"/>
        <v>36977</v>
      </c>
      <c r="AE71" s="18">
        <f t="shared" si="4"/>
        <v>20</v>
      </c>
      <c r="AF71" s="13">
        <f>VLOOKUP(AG71,C:AA,22,FALSE)</f>
        <v>20211.320479081001</v>
      </c>
      <c r="AG71">
        <f t="shared" si="6"/>
        <v>27</v>
      </c>
    </row>
    <row r="72" spans="29:33" x14ac:dyDescent="0.25">
      <c r="AC72" t="str">
        <f t="shared" si="5"/>
        <v>3/27 21</v>
      </c>
      <c r="AD72" s="15">
        <f t="shared" si="3"/>
        <v>36977</v>
      </c>
      <c r="AE72" s="18">
        <f t="shared" si="4"/>
        <v>21</v>
      </c>
      <c r="AF72" s="13">
        <f>VLOOKUP(AG72,C:AA,23,FALSE)</f>
        <v>19086.863847282199</v>
      </c>
      <c r="AG72">
        <f t="shared" si="6"/>
        <v>27</v>
      </c>
    </row>
    <row r="73" spans="29:33" x14ac:dyDescent="0.25">
      <c r="AC73" t="str">
        <f t="shared" si="5"/>
        <v>3/27 22</v>
      </c>
      <c r="AD73" s="15">
        <f t="shared" si="3"/>
        <v>36977</v>
      </c>
      <c r="AE73" s="18">
        <f t="shared" si="4"/>
        <v>22</v>
      </c>
      <c r="AF73" s="13">
        <f>VLOOKUP(AG73,C:AA,24,FALSE)</f>
        <v>17593.391086310701</v>
      </c>
      <c r="AG73">
        <f t="shared" si="6"/>
        <v>27</v>
      </c>
    </row>
    <row r="74" spans="29:33" x14ac:dyDescent="0.25">
      <c r="AC74" t="str">
        <f t="shared" si="5"/>
        <v>3/27 23</v>
      </c>
      <c r="AD74" s="15">
        <f t="shared" si="3"/>
        <v>36977</v>
      </c>
      <c r="AE74" s="18">
        <f t="shared" si="4"/>
        <v>23</v>
      </c>
      <c r="AF74" s="13">
        <f>VLOOKUP(AG74,C:AA,25,FALSE)</f>
        <v>15955.865983814499</v>
      </c>
      <c r="AG74">
        <f t="shared" si="6"/>
        <v>27</v>
      </c>
    </row>
    <row r="75" spans="29:33" x14ac:dyDescent="0.25">
      <c r="AC75" t="str">
        <f t="shared" si="5"/>
        <v>3/28 0</v>
      </c>
      <c r="AD75" s="15">
        <f t="shared" si="3"/>
        <v>36978</v>
      </c>
      <c r="AE75" s="18">
        <f t="shared" si="4"/>
        <v>0</v>
      </c>
      <c r="AF75" s="13">
        <f>VLOOKUP(AG75,C:AA,2,FALSE)</f>
        <v>14766.885978070601</v>
      </c>
      <c r="AG75">
        <f t="shared" si="6"/>
        <v>28</v>
      </c>
    </row>
    <row r="76" spans="29:33" x14ac:dyDescent="0.25">
      <c r="AC76" t="str">
        <f t="shared" si="5"/>
        <v>3/28 1</v>
      </c>
      <c r="AD76" s="15">
        <f t="shared" si="3"/>
        <v>36978</v>
      </c>
      <c r="AE76" s="18">
        <f t="shared" si="4"/>
        <v>1</v>
      </c>
      <c r="AF76" s="13">
        <f>VLOOKUP(AG76,C:AA,3,FALSE)</f>
        <v>14116.9766004825</v>
      </c>
      <c r="AG76">
        <f t="shared" si="6"/>
        <v>28</v>
      </c>
    </row>
    <row r="77" spans="29:33" x14ac:dyDescent="0.25">
      <c r="AC77" t="str">
        <f t="shared" si="5"/>
        <v>3/28 2</v>
      </c>
      <c r="AD77" s="15">
        <f t="shared" si="3"/>
        <v>36978</v>
      </c>
      <c r="AE77" s="18">
        <f t="shared" si="4"/>
        <v>2</v>
      </c>
      <c r="AF77" s="13">
        <f>VLOOKUP(AG77,C:AA,4,FALSE)</f>
        <v>13891.0276828062</v>
      </c>
      <c r="AG77">
        <f t="shared" si="6"/>
        <v>28</v>
      </c>
    </row>
    <row r="78" spans="29:33" x14ac:dyDescent="0.25">
      <c r="AC78" t="str">
        <f t="shared" si="5"/>
        <v>3/28 3</v>
      </c>
      <c r="AD78" s="15">
        <f t="shared" si="3"/>
        <v>36978</v>
      </c>
      <c r="AE78" s="18">
        <f t="shared" si="4"/>
        <v>3</v>
      </c>
      <c r="AF78" s="13">
        <f>VLOOKUP(AG78,C:AA,5,FALSE)</f>
        <v>13778.2054572617</v>
      </c>
      <c r="AG78">
        <f t="shared" si="6"/>
        <v>28</v>
      </c>
    </row>
    <row r="79" spans="29:33" x14ac:dyDescent="0.25">
      <c r="AC79" t="str">
        <f t="shared" si="5"/>
        <v>3/28 4</v>
      </c>
      <c r="AD79" s="15">
        <f t="shared" si="3"/>
        <v>36978</v>
      </c>
      <c r="AE79" s="18">
        <f t="shared" si="4"/>
        <v>4</v>
      </c>
      <c r="AF79" s="13">
        <f>VLOOKUP(AG79,C:AA,6,FALSE)</f>
        <v>13844.941036843</v>
      </c>
      <c r="AG79">
        <f t="shared" si="6"/>
        <v>28</v>
      </c>
    </row>
    <row r="80" spans="29:33" x14ac:dyDescent="0.25">
      <c r="AC80" t="str">
        <f t="shared" si="5"/>
        <v>3/28 5</v>
      </c>
      <c r="AD80" s="15">
        <f t="shared" si="3"/>
        <v>36978</v>
      </c>
      <c r="AE80" s="18">
        <f t="shared" si="4"/>
        <v>5</v>
      </c>
      <c r="AF80" s="13">
        <f>VLOOKUP(AG80,C:AA,7,FALSE)</f>
        <v>14805.0011286274</v>
      </c>
      <c r="AG80">
        <f t="shared" si="6"/>
        <v>28</v>
      </c>
    </row>
    <row r="81" spans="29:33" x14ac:dyDescent="0.25">
      <c r="AC81" t="str">
        <f t="shared" si="5"/>
        <v>3/28 6</v>
      </c>
      <c r="AD81" s="15">
        <f t="shared" si="3"/>
        <v>36978</v>
      </c>
      <c r="AE81" s="18">
        <f t="shared" si="4"/>
        <v>6</v>
      </c>
      <c r="AF81" s="13">
        <f>VLOOKUP(AG81,C:AA,8,FALSE)</f>
        <v>16739.266049170201</v>
      </c>
      <c r="AG81">
        <f t="shared" si="6"/>
        <v>28</v>
      </c>
    </row>
    <row r="82" spans="29:33" x14ac:dyDescent="0.25">
      <c r="AC82" t="str">
        <f t="shared" si="5"/>
        <v>3/28 7</v>
      </c>
      <c r="AD82" s="15">
        <f t="shared" si="3"/>
        <v>36978</v>
      </c>
      <c r="AE82" s="18">
        <f t="shared" si="4"/>
        <v>7</v>
      </c>
      <c r="AF82" s="13">
        <f>VLOOKUP(AG82,C:AA,9,FALSE)</f>
        <v>18422.543628527099</v>
      </c>
      <c r="AG82">
        <f t="shared" si="6"/>
        <v>28</v>
      </c>
    </row>
    <row r="83" spans="29:33" x14ac:dyDescent="0.25">
      <c r="AC83" t="str">
        <f t="shared" si="5"/>
        <v>3/28 8</v>
      </c>
      <c r="AD83" s="15">
        <f t="shared" si="3"/>
        <v>36978</v>
      </c>
      <c r="AE83" s="18">
        <f t="shared" si="4"/>
        <v>8</v>
      </c>
      <c r="AF83" s="13">
        <f>VLOOKUP(AG83,C:AA,10,FALSE)</f>
        <v>19355.8364995675</v>
      </c>
      <c r="AG83">
        <f t="shared" si="6"/>
        <v>28</v>
      </c>
    </row>
    <row r="84" spans="29:33" x14ac:dyDescent="0.25">
      <c r="AC84" t="str">
        <f t="shared" si="5"/>
        <v>3/28 9</v>
      </c>
      <c r="AD84" s="15">
        <f t="shared" si="3"/>
        <v>36978</v>
      </c>
      <c r="AE84" s="18">
        <f t="shared" si="4"/>
        <v>9</v>
      </c>
      <c r="AF84" s="13">
        <f>VLOOKUP(AG84,C:AA,11,FALSE)</f>
        <v>19733.7522621848</v>
      </c>
      <c r="AG84">
        <f t="shared" si="6"/>
        <v>28</v>
      </c>
    </row>
    <row r="85" spans="29:33" x14ac:dyDescent="0.25">
      <c r="AC85" t="str">
        <f t="shared" si="5"/>
        <v>3/28 10</v>
      </c>
      <c r="AD85" s="15">
        <f t="shared" si="3"/>
        <v>36978</v>
      </c>
      <c r="AE85" s="18">
        <f t="shared" si="4"/>
        <v>10</v>
      </c>
      <c r="AF85" s="13">
        <f>VLOOKUP(AG85,C:AA,12,FALSE)</f>
        <v>19878.137457256798</v>
      </c>
      <c r="AG85">
        <f t="shared" si="6"/>
        <v>28</v>
      </c>
    </row>
    <row r="86" spans="29:33" x14ac:dyDescent="0.25">
      <c r="AC86" t="str">
        <f t="shared" si="5"/>
        <v>3/28 11</v>
      </c>
      <c r="AD86" s="15">
        <f t="shared" si="3"/>
        <v>36978</v>
      </c>
      <c r="AE86" s="18">
        <f t="shared" si="4"/>
        <v>11</v>
      </c>
      <c r="AF86" s="13">
        <f>VLOOKUP(AG86,C:AA,13,FALSE)</f>
        <v>19845.7542885</v>
      </c>
      <c r="AG86">
        <f t="shared" si="6"/>
        <v>28</v>
      </c>
    </row>
    <row r="87" spans="29:33" x14ac:dyDescent="0.25">
      <c r="AC87" t="str">
        <f t="shared" si="5"/>
        <v>3/28 12</v>
      </c>
      <c r="AD87" s="15">
        <f t="shared" si="3"/>
        <v>36978</v>
      </c>
      <c r="AE87" s="18">
        <f t="shared" si="4"/>
        <v>12</v>
      </c>
      <c r="AF87" s="13">
        <f>VLOOKUP(AG87,C:AA,14,FALSE)</f>
        <v>19643.3216740014</v>
      </c>
      <c r="AG87">
        <f t="shared" si="6"/>
        <v>28</v>
      </c>
    </row>
    <row r="88" spans="29:33" x14ac:dyDescent="0.25">
      <c r="AC88" t="str">
        <f t="shared" si="5"/>
        <v>3/28 13</v>
      </c>
      <c r="AD88" s="15">
        <f t="shared" si="3"/>
        <v>36978</v>
      </c>
      <c r="AE88" s="18">
        <f t="shared" si="4"/>
        <v>13</v>
      </c>
      <c r="AF88" s="13">
        <f>VLOOKUP(AG88,C:AA,15,FALSE)</f>
        <v>19554.175031399402</v>
      </c>
      <c r="AG88">
        <f t="shared" si="6"/>
        <v>28</v>
      </c>
    </row>
    <row r="89" spans="29:33" x14ac:dyDescent="0.25">
      <c r="AC89" t="str">
        <f t="shared" si="5"/>
        <v>3/28 14</v>
      </c>
      <c r="AD89" s="15">
        <f t="shared" si="3"/>
        <v>36978</v>
      </c>
      <c r="AE89" s="18">
        <f t="shared" si="4"/>
        <v>14</v>
      </c>
      <c r="AF89" s="13">
        <f>VLOOKUP(AG89,C:AA,16,FALSE)</f>
        <v>19402.1274190451</v>
      </c>
      <c r="AG89">
        <f t="shared" si="6"/>
        <v>28</v>
      </c>
    </row>
    <row r="90" spans="29:33" x14ac:dyDescent="0.25">
      <c r="AC90" t="str">
        <f t="shared" si="5"/>
        <v>3/28 15</v>
      </c>
      <c r="AD90" s="15">
        <f t="shared" si="3"/>
        <v>36978</v>
      </c>
      <c r="AE90" s="18">
        <f t="shared" si="4"/>
        <v>15</v>
      </c>
      <c r="AF90" s="13">
        <f>VLOOKUP(AG90,C:AA,17,FALSE)</f>
        <v>19306.918375248501</v>
      </c>
      <c r="AG90">
        <f t="shared" si="6"/>
        <v>28</v>
      </c>
    </row>
    <row r="91" spans="29:33" x14ac:dyDescent="0.25">
      <c r="AC91" t="str">
        <f t="shared" si="5"/>
        <v>3/28 16</v>
      </c>
      <c r="AD91" s="15">
        <f t="shared" si="3"/>
        <v>36978</v>
      </c>
      <c r="AE91" s="18">
        <f t="shared" si="4"/>
        <v>16</v>
      </c>
      <c r="AF91" s="13">
        <f>VLOOKUP(AG91,C:AA,18,FALSE)</f>
        <v>19413.821570968699</v>
      </c>
      <c r="AG91">
        <f t="shared" si="6"/>
        <v>28</v>
      </c>
    </row>
    <row r="92" spans="29:33" x14ac:dyDescent="0.25">
      <c r="AC92" t="str">
        <f t="shared" si="5"/>
        <v>3/28 17</v>
      </c>
      <c r="AD92" s="15">
        <f t="shared" ref="AD92:AD155" si="7">+AD68+1</f>
        <v>36978</v>
      </c>
      <c r="AE92" s="18">
        <f t="shared" ref="AE92:AE155" si="8">+AE68</f>
        <v>17</v>
      </c>
      <c r="AF92" s="13">
        <f>VLOOKUP(AG92,C:AA,19,FALSE)</f>
        <v>19686.2029101437</v>
      </c>
      <c r="AG92">
        <f t="shared" si="6"/>
        <v>28</v>
      </c>
    </row>
    <row r="93" spans="29:33" x14ac:dyDescent="0.25">
      <c r="AC93" t="str">
        <f t="shared" si="5"/>
        <v>3/28 18</v>
      </c>
      <c r="AD93" s="15">
        <f t="shared" si="7"/>
        <v>36978</v>
      </c>
      <c r="AE93" s="18">
        <f t="shared" si="8"/>
        <v>18</v>
      </c>
      <c r="AF93" s="13">
        <f>VLOOKUP(AG93,C:AA,20,FALSE)</f>
        <v>20376.555525628799</v>
      </c>
      <c r="AG93">
        <f t="shared" si="6"/>
        <v>28</v>
      </c>
    </row>
    <row r="94" spans="29:33" x14ac:dyDescent="0.25">
      <c r="AC94" t="str">
        <f t="shared" si="5"/>
        <v>3/28 19</v>
      </c>
      <c r="AD94" s="15">
        <f t="shared" si="7"/>
        <v>36978</v>
      </c>
      <c r="AE94" s="18">
        <f t="shared" si="8"/>
        <v>19</v>
      </c>
      <c r="AF94" s="13">
        <f>VLOOKUP(AG94,C:AA,21,FALSE)</f>
        <v>20671.414166670402</v>
      </c>
      <c r="AG94">
        <f t="shared" si="6"/>
        <v>28</v>
      </c>
    </row>
    <row r="95" spans="29:33" x14ac:dyDescent="0.25">
      <c r="AC95" t="str">
        <f t="shared" si="5"/>
        <v>3/28 20</v>
      </c>
      <c r="AD95" s="15">
        <f t="shared" si="7"/>
        <v>36978</v>
      </c>
      <c r="AE95" s="18">
        <f t="shared" si="8"/>
        <v>20</v>
      </c>
      <c r="AF95" s="13">
        <f>VLOOKUP(AG95,C:AA,22,FALSE)</f>
        <v>20085.177170986801</v>
      </c>
      <c r="AG95">
        <f t="shared" si="6"/>
        <v>28</v>
      </c>
    </row>
    <row r="96" spans="29:33" x14ac:dyDescent="0.25">
      <c r="AC96" t="str">
        <f t="shared" si="5"/>
        <v>3/28 21</v>
      </c>
      <c r="AD96" s="15">
        <f t="shared" si="7"/>
        <v>36978</v>
      </c>
      <c r="AE96" s="18">
        <f t="shared" si="8"/>
        <v>21</v>
      </c>
      <c r="AF96" s="13">
        <f>VLOOKUP(AG96,C:AA,23,FALSE)</f>
        <v>18937.045393707001</v>
      </c>
      <c r="AG96">
        <f t="shared" si="6"/>
        <v>28</v>
      </c>
    </row>
    <row r="97" spans="29:33" x14ac:dyDescent="0.25">
      <c r="AC97" t="str">
        <f t="shared" si="5"/>
        <v>3/28 22</v>
      </c>
      <c r="AD97" s="15">
        <f t="shared" si="7"/>
        <v>36978</v>
      </c>
      <c r="AE97" s="18">
        <f t="shared" si="8"/>
        <v>22</v>
      </c>
      <c r="AF97" s="13">
        <f>VLOOKUP(AG97,C:AA,24,FALSE)</f>
        <v>17497.015239571101</v>
      </c>
      <c r="AG97">
        <f t="shared" si="6"/>
        <v>28</v>
      </c>
    </row>
    <row r="98" spans="29:33" x14ac:dyDescent="0.25">
      <c r="AC98" t="str">
        <f t="shared" si="5"/>
        <v>3/28 23</v>
      </c>
      <c r="AD98" s="15">
        <f t="shared" si="7"/>
        <v>36978</v>
      </c>
      <c r="AE98" s="18">
        <f t="shared" si="8"/>
        <v>23</v>
      </c>
      <c r="AF98" s="13">
        <f>VLOOKUP(AG98,C:AA,25,FALSE)</f>
        <v>15824.969403416901</v>
      </c>
      <c r="AG98">
        <f t="shared" si="6"/>
        <v>28</v>
      </c>
    </row>
    <row r="99" spans="29:33" x14ac:dyDescent="0.25">
      <c r="AC99" t="str">
        <f t="shared" si="5"/>
        <v>3/29 0</v>
      </c>
      <c r="AD99" s="15">
        <f t="shared" si="7"/>
        <v>36979</v>
      </c>
      <c r="AE99" s="18">
        <f t="shared" si="8"/>
        <v>0</v>
      </c>
      <c r="AF99" s="13">
        <f>VLOOKUP(AG99,C:AA,2,FALSE)</f>
        <v>14572.154113029799</v>
      </c>
      <c r="AG99">
        <f t="shared" si="6"/>
        <v>29</v>
      </c>
    </row>
    <row r="100" spans="29:33" x14ac:dyDescent="0.25">
      <c r="AC100" t="str">
        <f t="shared" si="5"/>
        <v>3/29 1</v>
      </c>
      <c r="AD100" s="15">
        <f t="shared" si="7"/>
        <v>36979</v>
      </c>
      <c r="AE100" s="18">
        <f t="shared" si="8"/>
        <v>1</v>
      </c>
      <c r="AF100" s="13">
        <f>VLOOKUP(AG100,C:AA,3,FALSE)</f>
        <v>13930.9274572868</v>
      </c>
      <c r="AG100">
        <f t="shared" si="6"/>
        <v>29</v>
      </c>
    </row>
    <row r="101" spans="29:33" x14ac:dyDescent="0.25">
      <c r="AC101" t="str">
        <f t="shared" si="5"/>
        <v>3/29 2</v>
      </c>
      <c r="AD101" s="15">
        <f t="shared" si="7"/>
        <v>36979</v>
      </c>
      <c r="AE101" s="18">
        <f t="shared" si="8"/>
        <v>2</v>
      </c>
      <c r="AF101" s="13">
        <f>VLOOKUP(AG101,C:AA,4,FALSE)</f>
        <v>13693.929597683</v>
      </c>
      <c r="AG101">
        <f t="shared" si="6"/>
        <v>29</v>
      </c>
    </row>
    <row r="102" spans="29:33" x14ac:dyDescent="0.25">
      <c r="AC102" t="str">
        <f t="shared" si="5"/>
        <v>3/29 3</v>
      </c>
      <c r="AD102" s="15">
        <f t="shared" si="7"/>
        <v>36979</v>
      </c>
      <c r="AE102" s="18">
        <f t="shared" si="8"/>
        <v>3</v>
      </c>
      <c r="AF102" s="13">
        <f>VLOOKUP(AG102,C:AA,5,FALSE)</f>
        <v>13587.5473069171</v>
      </c>
      <c r="AG102">
        <f t="shared" si="6"/>
        <v>29</v>
      </c>
    </row>
    <row r="103" spans="29:33" x14ac:dyDescent="0.25">
      <c r="AC103" t="str">
        <f t="shared" si="5"/>
        <v>3/29 4</v>
      </c>
      <c r="AD103" s="15">
        <f t="shared" si="7"/>
        <v>36979</v>
      </c>
      <c r="AE103" s="18">
        <f t="shared" si="8"/>
        <v>4</v>
      </c>
      <c r="AF103" s="13">
        <f>VLOOKUP(AG103,C:AA,6,FALSE)</f>
        <v>13632.586402881199</v>
      </c>
      <c r="AG103">
        <f t="shared" si="6"/>
        <v>29</v>
      </c>
    </row>
    <row r="104" spans="29:33" x14ac:dyDescent="0.25">
      <c r="AC104" t="str">
        <f t="shared" si="5"/>
        <v>3/29 5</v>
      </c>
      <c r="AD104" s="15">
        <f t="shared" si="7"/>
        <v>36979</v>
      </c>
      <c r="AE104" s="18">
        <f t="shared" si="8"/>
        <v>5</v>
      </c>
      <c r="AF104" s="13">
        <f>VLOOKUP(AG104,C:AA,7,FALSE)</f>
        <v>14575.518781107199</v>
      </c>
      <c r="AG104">
        <f t="shared" si="6"/>
        <v>29</v>
      </c>
    </row>
    <row r="105" spans="29:33" x14ac:dyDescent="0.25">
      <c r="AC105" t="str">
        <f t="shared" si="5"/>
        <v>3/29 6</v>
      </c>
      <c r="AD105" s="15">
        <f t="shared" si="7"/>
        <v>36979</v>
      </c>
      <c r="AE105" s="18">
        <f t="shared" si="8"/>
        <v>6</v>
      </c>
      <c r="AF105" s="13">
        <f>VLOOKUP(AG105,C:AA,8,FALSE)</f>
        <v>16541.637838076102</v>
      </c>
      <c r="AG105">
        <f t="shared" si="6"/>
        <v>29</v>
      </c>
    </row>
    <row r="106" spans="29:33" x14ac:dyDescent="0.25">
      <c r="AC106" t="str">
        <f t="shared" si="5"/>
        <v>3/29 7</v>
      </c>
      <c r="AD106" s="15">
        <f t="shared" si="7"/>
        <v>36979</v>
      </c>
      <c r="AE106" s="18">
        <f t="shared" si="8"/>
        <v>7</v>
      </c>
      <c r="AF106" s="13">
        <f>VLOOKUP(AG106,C:AA,9,FALSE)</f>
        <v>18275.366395521502</v>
      </c>
      <c r="AG106">
        <f t="shared" si="6"/>
        <v>29</v>
      </c>
    </row>
    <row r="107" spans="29:33" x14ac:dyDescent="0.25">
      <c r="AC107" t="str">
        <f t="shared" si="5"/>
        <v>3/29 8</v>
      </c>
      <c r="AD107" s="15">
        <f t="shared" si="7"/>
        <v>36979</v>
      </c>
      <c r="AE107" s="18">
        <f t="shared" si="8"/>
        <v>8</v>
      </c>
      <c r="AF107" s="13">
        <f>VLOOKUP(AG107,C:AA,10,FALSE)</f>
        <v>19237.158780354799</v>
      </c>
      <c r="AG107">
        <f t="shared" si="6"/>
        <v>29</v>
      </c>
    </row>
    <row r="108" spans="29:33" x14ac:dyDescent="0.25">
      <c r="AC108" t="str">
        <f t="shared" si="5"/>
        <v>3/29 9</v>
      </c>
      <c r="AD108" s="15">
        <f t="shared" si="7"/>
        <v>36979</v>
      </c>
      <c r="AE108" s="18">
        <f t="shared" si="8"/>
        <v>9</v>
      </c>
      <c r="AF108" s="13">
        <f>VLOOKUP(AG108,C:AA,11,FALSE)</f>
        <v>19662.394500331</v>
      </c>
      <c r="AG108">
        <f t="shared" si="6"/>
        <v>29</v>
      </c>
    </row>
    <row r="109" spans="29:33" x14ac:dyDescent="0.25">
      <c r="AC109" t="str">
        <f t="shared" si="5"/>
        <v>3/29 10</v>
      </c>
      <c r="AD109" s="15">
        <f t="shared" si="7"/>
        <v>36979</v>
      </c>
      <c r="AE109" s="18">
        <f t="shared" si="8"/>
        <v>10</v>
      </c>
      <c r="AF109" s="13">
        <f>VLOOKUP(AG109,C:AA,12,FALSE)</f>
        <v>19821.471898655302</v>
      </c>
      <c r="AG109">
        <f t="shared" si="6"/>
        <v>29</v>
      </c>
    </row>
    <row r="110" spans="29:33" x14ac:dyDescent="0.25">
      <c r="AC110" t="str">
        <f t="shared" si="5"/>
        <v>3/29 11</v>
      </c>
      <c r="AD110" s="15">
        <f t="shared" si="7"/>
        <v>36979</v>
      </c>
      <c r="AE110" s="18">
        <f t="shared" si="8"/>
        <v>11</v>
      </c>
      <c r="AF110" s="13">
        <f>VLOOKUP(AG110,C:AA,13,FALSE)</f>
        <v>19798.393220594</v>
      </c>
      <c r="AG110">
        <f t="shared" si="6"/>
        <v>29</v>
      </c>
    </row>
    <row r="111" spans="29:33" x14ac:dyDescent="0.25">
      <c r="AC111" t="str">
        <f t="shared" si="5"/>
        <v>3/29 12</v>
      </c>
      <c r="AD111" s="15">
        <f t="shared" si="7"/>
        <v>36979</v>
      </c>
      <c r="AE111" s="18">
        <f t="shared" si="8"/>
        <v>12</v>
      </c>
      <c r="AF111" s="13">
        <f>VLOOKUP(AG111,C:AA,14,FALSE)</f>
        <v>19610.9288719453</v>
      </c>
      <c r="AG111">
        <f t="shared" si="6"/>
        <v>29</v>
      </c>
    </row>
    <row r="112" spans="29:33" x14ac:dyDescent="0.25">
      <c r="AC112" t="str">
        <f t="shared" si="5"/>
        <v>3/29 13</v>
      </c>
      <c r="AD112" s="15">
        <f t="shared" si="7"/>
        <v>36979</v>
      </c>
      <c r="AE112" s="18">
        <f t="shared" si="8"/>
        <v>13</v>
      </c>
      <c r="AF112" s="13">
        <f>VLOOKUP(AG112,C:AA,15,FALSE)</f>
        <v>19538.1985303855</v>
      </c>
      <c r="AG112">
        <f t="shared" si="6"/>
        <v>29</v>
      </c>
    </row>
    <row r="113" spans="29:33" x14ac:dyDescent="0.25">
      <c r="AC113" t="str">
        <f t="shared" si="5"/>
        <v>3/29 14</v>
      </c>
      <c r="AD113" s="15">
        <f t="shared" si="7"/>
        <v>36979</v>
      </c>
      <c r="AE113" s="18">
        <f t="shared" si="8"/>
        <v>14</v>
      </c>
      <c r="AF113" s="13">
        <f>VLOOKUP(AG113,C:AA,16,FALSE)</f>
        <v>19382.580857277</v>
      </c>
      <c r="AG113">
        <f t="shared" si="6"/>
        <v>29</v>
      </c>
    </row>
    <row r="114" spans="29:33" x14ac:dyDescent="0.25">
      <c r="AC114" t="str">
        <f t="shared" si="5"/>
        <v>3/29 15</v>
      </c>
      <c r="AD114" s="15">
        <f t="shared" si="7"/>
        <v>36979</v>
      </c>
      <c r="AE114" s="18">
        <f t="shared" si="8"/>
        <v>15</v>
      </c>
      <c r="AF114" s="13">
        <f>VLOOKUP(AG114,C:AA,17,FALSE)</f>
        <v>19266.580467091699</v>
      </c>
      <c r="AG114">
        <f t="shared" si="6"/>
        <v>29</v>
      </c>
    </row>
    <row r="115" spans="29:33" x14ac:dyDescent="0.25">
      <c r="AC115" t="str">
        <f t="shared" si="5"/>
        <v>3/29 16</v>
      </c>
      <c r="AD115" s="15">
        <f t="shared" si="7"/>
        <v>36979</v>
      </c>
      <c r="AE115" s="18">
        <f t="shared" si="8"/>
        <v>16</v>
      </c>
      <c r="AF115" s="13">
        <f>VLOOKUP(AG115,C:AA,18,FALSE)</f>
        <v>19334.115714896499</v>
      </c>
      <c r="AG115">
        <f t="shared" si="6"/>
        <v>29</v>
      </c>
    </row>
    <row r="116" spans="29:33" x14ac:dyDescent="0.25">
      <c r="AC116" t="str">
        <f t="shared" si="5"/>
        <v>3/29 17</v>
      </c>
      <c r="AD116" s="15">
        <f t="shared" si="7"/>
        <v>36979</v>
      </c>
      <c r="AE116" s="18">
        <f t="shared" si="8"/>
        <v>17</v>
      </c>
      <c r="AF116" s="13">
        <f>VLOOKUP(AG116,C:AA,19,FALSE)</f>
        <v>19550.322545710998</v>
      </c>
      <c r="AG116">
        <f t="shared" si="6"/>
        <v>29</v>
      </c>
    </row>
    <row r="117" spans="29:33" x14ac:dyDescent="0.25">
      <c r="AC117" t="str">
        <f t="shared" si="5"/>
        <v>3/29 18</v>
      </c>
      <c r="AD117" s="15">
        <f t="shared" si="7"/>
        <v>36979</v>
      </c>
      <c r="AE117" s="18">
        <f t="shared" si="8"/>
        <v>18</v>
      </c>
      <c r="AF117" s="13">
        <f>VLOOKUP(AG117,C:AA,20,FALSE)</f>
        <v>20216.928075637999</v>
      </c>
      <c r="AG117">
        <f t="shared" si="6"/>
        <v>29</v>
      </c>
    </row>
    <row r="118" spans="29:33" x14ac:dyDescent="0.25">
      <c r="AC118" t="str">
        <f t="shared" si="5"/>
        <v>3/29 19</v>
      </c>
      <c r="AD118" s="15">
        <f t="shared" si="7"/>
        <v>36979</v>
      </c>
      <c r="AE118" s="18">
        <f t="shared" si="8"/>
        <v>19</v>
      </c>
      <c r="AF118" s="13">
        <f>VLOOKUP(AG118,C:AA,21,FALSE)</f>
        <v>20542.607717711398</v>
      </c>
      <c r="AG118">
        <f t="shared" si="6"/>
        <v>29</v>
      </c>
    </row>
    <row r="119" spans="29:33" x14ac:dyDescent="0.25">
      <c r="AC119" t="str">
        <f t="shared" si="5"/>
        <v>3/29 20</v>
      </c>
      <c r="AD119" s="15">
        <f t="shared" si="7"/>
        <v>36979</v>
      </c>
      <c r="AE119" s="18">
        <f t="shared" si="8"/>
        <v>20</v>
      </c>
      <c r="AF119" s="13">
        <f>VLOOKUP(AG119,C:AA,22,FALSE)</f>
        <v>19927.205311166301</v>
      </c>
      <c r="AG119">
        <f t="shared" si="6"/>
        <v>29</v>
      </c>
    </row>
    <row r="120" spans="29:33" x14ac:dyDescent="0.25">
      <c r="AC120" t="str">
        <f t="shared" si="5"/>
        <v>3/29 21</v>
      </c>
      <c r="AD120" s="15">
        <f t="shared" si="7"/>
        <v>36979</v>
      </c>
      <c r="AE120" s="18">
        <f t="shared" si="8"/>
        <v>21</v>
      </c>
      <c r="AF120" s="13">
        <f>VLOOKUP(AG120,C:AA,23,FALSE)</f>
        <v>18793.426319975701</v>
      </c>
      <c r="AG120">
        <f t="shared" si="6"/>
        <v>29</v>
      </c>
    </row>
    <row r="121" spans="29:33" x14ac:dyDescent="0.25">
      <c r="AC121" t="str">
        <f t="shared" si="5"/>
        <v>3/29 22</v>
      </c>
      <c r="AD121" s="15">
        <f t="shared" si="7"/>
        <v>36979</v>
      </c>
      <c r="AE121" s="18">
        <f t="shared" si="8"/>
        <v>22</v>
      </c>
      <c r="AF121" s="13">
        <f>VLOOKUP(AG121,C:AA,24,FALSE)</f>
        <v>17408.597499746</v>
      </c>
      <c r="AG121">
        <f t="shared" si="6"/>
        <v>29</v>
      </c>
    </row>
    <row r="122" spans="29:33" x14ac:dyDescent="0.25">
      <c r="AC122" t="str">
        <f t="shared" si="5"/>
        <v>3/29 23</v>
      </c>
      <c r="AD122" s="15">
        <f t="shared" si="7"/>
        <v>36979</v>
      </c>
      <c r="AE122" s="18">
        <f t="shared" si="8"/>
        <v>23</v>
      </c>
      <c r="AF122" s="13">
        <f>VLOOKUP(AG122,C:AA,25,FALSE)</f>
        <v>15761.8751634401</v>
      </c>
      <c r="AG122">
        <f t="shared" si="6"/>
        <v>29</v>
      </c>
    </row>
    <row r="123" spans="29:33" x14ac:dyDescent="0.25">
      <c r="AC123" t="str">
        <f t="shared" si="5"/>
        <v>3/30 0</v>
      </c>
      <c r="AD123" s="15">
        <f t="shared" si="7"/>
        <v>36980</v>
      </c>
      <c r="AE123" s="18">
        <f t="shared" si="8"/>
        <v>0</v>
      </c>
      <c r="AF123" s="13">
        <f>VLOOKUP(AG123,C:AA,2,FALSE)</f>
        <v>14434.420547772999</v>
      </c>
      <c r="AG123">
        <f t="shared" si="6"/>
        <v>30</v>
      </c>
    </row>
    <row r="124" spans="29:33" x14ac:dyDescent="0.25">
      <c r="AC124" t="str">
        <f t="shared" si="5"/>
        <v>3/30 1</v>
      </c>
      <c r="AD124" s="15">
        <f t="shared" si="7"/>
        <v>36980</v>
      </c>
      <c r="AE124" s="18">
        <f t="shared" si="8"/>
        <v>1</v>
      </c>
      <c r="AF124" s="13">
        <f>VLOOKUP(AG124,C:AA,3,FALSE)</f>
        <v>13764.566666120099</v>
      </c>
      <c r="AG124">
        <f t="shared" si="6"/>
        <v>30</v>
      </c>
    </row>
    <row r="125" spans="29:33" x14ac:dyDescent="0.25">
      <c r="AC125" t="str">
        <f t="shared" si="5"/>
        <v>3/30 2</v>
      </c>
      <c r="AD125" s="15">
        <f t="shared" si="7"/>
        <v>36980</v>
      </c>
      <c r="AE125" s="18">
        <f t="shared" si="8"/>
        <v>2</v>
      </c>
      <c r="AF125" s="13">
        <f>VLOOKUP(AG125,C:AA,4,FALSE)</f>
        <v>13503.230019954201</v>
      </c>
      <c r="AG125">
        <f t="shared" si="6"/>
        <v>30</v>
      </c>
    </row>
    <row r="126" spans="29:33" x14ac:dyDescent="0.25">
      <c r="AC126" t="str">
        <f t="shared" si="5"/>
        <v>3/30 3</v>
      </c>
      <c r="AD126" s="15">
        <f t="shared" si="7"/>
        <v>36980</v>
      </c>
      <c r="AE126" s="18">
        <f t="shared" si="8"/>
        <v>3</v>
      </c>
      <c r="AF126" s="13">
        <f>VLOOKUP(AG126,C:AA,5,FALSE)</f>
        <v>13379.5533472599</v>
      </c>
      <c r="AG126">
        <f t="shared" si="6"/>
        <v>30</v>
      </c>
    </row>
    <row r="127" spans="29:33" x14ac:dyDescent="0.25">
      <c r="AC127" t="str">
        <f t="shared" si="5"/>
        <v>3/30 4</v>
      </c>
      <c r="AD127" s="15">
        <f t="shared" si="7"/>
        <v>36980</v>
      </c>
      <c r="AE127" s="18">
        <f t="shared" si="8"/>
        <v>4</v>
      </c>
      <c r="AF127" s="13">
        <f>VLOOKUP(AG127,C:AA,6,FALSE)</f>
        <v>13381.040260607801</v>
      </c>
      <c r="AG127">
        <f t="shared" si="6"/>
        <v>30</v>
      </c>
    </row>
    <row r="128" spans="29:33" x14ac:dyDescent="0.25">
      <c r="AC128" t="str">
        <f t="shared" si="5"/>
        <v>3/30 5</v>
      </c>
      <c r="AD128" s="15">
        <f t="shared" si="7"/>
        <v>36980</v>
      </c>
      <c r="AE128" s="18">
        <f t="shared" si="8"/>
        <v>5</v>
      </c>
      <c r="AF128" s="13">
        <f>VLOOKUP(AG128,C:AA,7,FALSE)</f>
        <v>14271.2160865326</v>
      </c>
      <c r="AG128">
        <f t="shared" si="6"/>
        <v>30</v>
      </c>
    </row>
    <row r="129" spans="29:33" x14ac:dyDescent="0.25">
      <c r="AC129" t="str">
        <f t="shared" si="5"/>
        <v>3/30 6</v>
      </c>
      <c r="AD129" s="15">
        <f t="shared" si="7"/>
        <v>36980</v>
      </c>
      <c r="AE129" s="18">
        <f t="shared" si="8"/>
        <v>6</v>
      </c>
      <c r="AF129" s="13">
        <f>VLOOKUP(AG129,C:AA,8,FALSE)</f>
        <v>16209.4231113772</v>
      </c>
      <c r="AG129">
        <f t="shared" si="6"/>
        <v>30</v>
      </c>
    </row>
    <row r="130" spans="29:33" x14ac:dyDescent="0.25">
      <c r="AC130" t="str">
        <f t="shared" si="5"/>
        <v>3/30 7</v>
      </c>
      <c r="AD130" s="15">
        <f t="shared" si="7"/>
        <v>36980</v>
      </c>
      <c r="AE130" s="18">
        <f t="shared" si="8"/>
        <v>7</v>
      </c>
      <c r="AF130" s="13">
        <f>VLOOKUP(AG130,C:AA,9,FALSE)</f>
        <v>17935.7911295829</v>
      </c>
      <c r="AG130">
        <f t="shared" si="6"/>
        <v>30</v>
      </c>
    </row>
    <row r="131" spans="29:33" x14ac:dyDescent="0.25">
      <c r="AC131" t="str">
        <f t="shared" si="5"/>
        <v>3/30 8</v>
      </c>
      <c r="AD131" s="15">
        <f t="shared" si="7"/>
        <v>36980</v>
      </c>
      <c r="AE131" s="18">
        <f t="shared" si="8"/>
        <v>8</v>
      </c>
      <c r="AF131" s="13">
        <f>VLOOKUP(AG131,C:AA,10,FALSE)</f>
        <v>18944.2645191679</v>
      </c>
      <c r="AG131">
        <f t="shared" si="6"/>
        <v>30</v>
      </c>
    </row>
    <row r="132" spans="29:33" x14ac:dyDescent="0.25">
      <c r="AC132" t="str">
        <f t="shared" ref="AC132:AC170" si="9">CONCATENATE(MONTH(AD132),"/",DAY(AD132)," ",(AE132))</f>
        <v>3/30 9</v>
      </c>
      <c r="AD132" s="15">
        <f t="shared" si="7"/>
        <v>36980</v>
      </c>
      <c r="AE132" s="18">
        <f t="shared" si="8"/>
        <v>9</v>
      </c>
      <c r="AF132" s="13">
        <f>VLOOKUP(AG132,C:AA,11,FALSE)</f>
        <v>19385.232049585498</v>
      </c>
      <c r="AG132">
        <f t="shared" ref="AG132:AG170" si="10">DAY(AD132)</f>
        <v>30</v>
      </c>
    </row>
    <row r="133" spans="29:33" x14ac:dyDescent="0.25">
      <c r="AC133" t="str">
        <f t="shared" si="9"/>
        <v>3/30 10</v>
      </c>
      <c r="AD133" s="15">
        <f t="shared" si="7"/>
        <v>36980</v>
      </c>
      <c r="AE133" s="18">
        <f t="shared" si="8"/>
        <v>10</v>
      </c>
      <c r="AF133" s="13">
        <f>VLOOKUP(AG133,C:AA,12,FALSE)</f>
        <v>19550.4671012994</v>
      </c>
      <c r="AG133">
        <f t="shared" si="10"/>
        <v>30</v>
      </c>
    </row>
    <row r="134" spans="29:33" x14ac:dyDescent="0.25">
      <c r="AC134" t="str">
        <f t="shared" si="9"/>
        <v>3/30 11</v>
      </c>
      <c r="AD134" s="15">
        <f t="shared" si="7"/>
        <v>36980</v>
      </c>
      <c r="AE134" s="18">
        <f t="shared" si="8"/>
        <v>11</v>
      </c>
      <c r="AF134" s="13">
        <f>VLOOKUP(AG134,C:AA,13,FALSE)</f>
        <v>19521.9487412909</v>
      </c>
      <c r="AG134">
        <f t="shared" si="10"/>
        <v>30</v>
      </c>
    </row>
    <row r="135" spans="29:33" x14ac:dyDescent="0.25">
      <c r="AC135" t="str">
        <f t="shared" si="9"/>
        <v>3/30 12</v>
      </c>
      <c r="AD135" s="15">
        <f t="shared" si="7"/>
        <v>36980</v>
      </c>
      <c r="AE135" s="18">
        <f t="shared" si="8"/>
        <v>12</v>
      </c>
      <c r="AF135" s="13">
        <f>VLOOKUP(AG135,C:AA,14,FALSE)</f>
        <v>19301.107186826699</v>
      </c>
      <c r="AG135">
        <f t="shared" si="10"/>
        <v>30</v>
      </c>
    </row>
    <row r="136" spans="29:33" x14ac:dyDescent="0.25">
      <c r="AC136" t="str">
        <f t="shared" si="9"/>
        <v>3/30 13</v>
      </c>
      <c r="AD136" s="15">
        <f t="shared" si="7"/>
        <v>36980</v>
      </c>
      <c r="AE136" s="18">
        <f t="shared" si="8"/>
        <v>13</v>
      </c>
      <c r="AF136" s="13">
        <f>VLOOKUP(AG136,C:AA,15,FALSE)</f>
        <v>19198.535588522402</v>
      </c>
      <c r="AG136">
        <f t="shared" si="10"/>
        <v>30</v>
      </c>
    </row>
    <row r="137" spans="29:33" x14ac:dyDescent="0.25">
      <c r="AC137" t="str">
        <f t="shared" si="9"/>
        <v>3/30 14</v>
      </c>
      <c r="AD137" s="15">
        <f t="shared" si="7"/>
        <v>36980</v>
      </c>
      <c r="AE137" s="18">
        <f t="shared" si="8"/>
        <v>14</v>
      </c>
      <c r="AF137" s="13">
        <f>VLOOKUP(AG137,C:AA,16,FALSE)</f>
        <v>19000.312435284799</v>
      </c>
      <c r="AG137">
        <f t="shared" si="10"/>
        <v>30</v>
      </c>
    </row>
    <row r="138" spans="29:33" x14ac:dyDescent="0.25">
      <c r="AC138" t="str">
        <f t="shared" si="9"/>
        <v>3/30 15</v>
      </c>
      <c r="AD138" s="15">
        <f t="shared" si="7"/>
        <v>36980</v>
      </c>
      <c r="AE138" s="18">
        <f t="shared" si="8"/>
        <v>15</v>
      </c>
      <c r="AF138" s="13">
        <f>VLOOKUP(AG138,C:AA,17,FALSE)</f>
        <v>18808.512153865799</v>
      </c>
      <c r="AG138">
        <f t="shared" si="10"/>
        <v>30</v>
      </c>
    </row>
    <row r="139" spans="29:33" x14ac:dyDescent="0.25">
      <c r="AC139" t="str">
        <f t="shared" si="9"/>
        <v>3/30 16</v>
      </c>
      <c r="AD139" s="15">
        <f t="shared" si="7"/>
        <v>36980</v>
      </c>
      <c r="AE139" s="18">
        <f t="shared" si="8"/>
        <v>16</v>
      </c>
      <c r="AF139" s="13">
        <f>VLOOKUP(AG139,C:AA,18,FALSE)</f>
        <v>18752.313320047098</v>
      </c>
      <c r="AG139">
        <f t="shared" si="10"/>
        <v>30</v>
      </c>
    </row>
    <row r="140" spans="29:33" x14ac:dyDescent="0.25">
      <c r="AC140" t="str">
        <f t="shared" si="9"/>
        <v>3/30 17</v>
      </c>
      <c r="AD140" s="15">
        <f t="shared" si="7"/>
        <v>36980</v>
      </c>
      <c r="AE140" s="18">
        <f t="shared" si="8"/>
        <v>17</v>
      </c>
      <c r="AF140" s="13">
        <f>VLOOKUP(AG140,C:AA,19,FALSE)</f>
        <v>18826.543444229301</v>
      </c>
      <c r="AG140">
        <f t="shared" si="10"/>
        <v>30</v>
      </c>
    </row>
    <row r="141" spans="29:33" x14ac:dyDescent="0.25">
      <c r="AC141" t="str">
        <f t="shared" si="9"/>
        <v>3/30 18</v>
      </c>
      <c r="AD141" s="15">
        <f t="shared" si="7"/>
        <v>36980</v>
      </c>
      <c r="AE141" s="18">
        <f t="shared" si="8"/>
        <v>18</v>
      </c>
      <c r="AF141" s="13">
        <f>VLOOKUP(AG141,C:AA,20,FALSE)</f>
        <v>19391.606422435401</v>
      </c>
      <c r="AG141">
        <f t="shared" si="10"/>
        <v>30</v>
      </c>
    </row>
    <row r="142" spans="29:33" x14ac:dyDescent="0.25">
      <c r="AC142" t="str">
        <f t="shared" si="9"/>
        <v>3/30 19</v>
      </c>
      <c r="AD142" s="15">
        <f t="shared" si="7"/>
        <v>36980</v>
      </c>
      <c r="AE142" s="18">
        <f t="shared" si="8"/>
        <v>19</v>
      </c>
      <c r="AF142" s="13">
        <f>VLOOKUP(AG142,C:AA,21,FALSE)</f>
        <v>19668.396970583701</v>
      </c>
      <c r="AG142">
        <f t="shared" si="10"/>
        <v>30</v>
      </c>
    </row>
    <row r="143" spans="29:33" x14ac:dyDescent="0.25">
      <c r="AC143" t="str">
        <f t="shared" si="9"/>
        <v>3/30 20</v>
      </c>
      <c r="AD143" s="15">
        <f t="shared" si="7"/>
        <v>36980</v>
      </c>
      <c r="AE143" s="18">
        <f t="shared" si="8"/>
        <v>20</v>
      </c>
      <c r="AF143" s="13">
        <f>VLOOKUP(AG143,C:AA,22,FALSE)</f>
        <v>19052.266346068602</v>
      </c>
      <c r="AG143">
        <f t="shared" si="10"/>
        <v>30</v>
      </c>
    </row>
    <row r="144" spans="29:33" x14ac:dyDescent="0.25">
      <c r="AC144" t="str">
        <f t="shared" si="9"/>
        <v>3/30 21</v>
      </c>
      <c r="AD144" s="15">
        <f t="shared" si="7"/>
        <v>36980</v>
      </c>
      <c r="AE144" s="18">
        <f t="shared" si="8"/>
        <v>21</v>
      </c>
      <c r="AF144" s="13">
        <f>VLOOKUP(AG144,C:AA,23,FALSE)</f>
        <v>18080.056298478801</v>
      </c>
      <c r="AG144">
        <f t="shared" si="10"/>
        <v>30</v>
      </c>
    </row>
    <row r="145" spans="29:33" x14ac:dyDescent="0.25">
      <c r="AC145" t="str">
        <f t="shared" si="9"/>
        <v>3/30 22</v>
      </c>
      <c r="AD145" s="15">
        <f t="shared" si="7"/>
        <v>36980</v>
      </c>
      <c r="AE145" s="18">
        <f t="shared" si="8"/>
        <v>22</v>
      </c>
      <c r="AF145" s="13">
        <f>VLOOKUP(AG145,C:AA,24,FALSE)</f>
        <v>16976.270632273601</v>
      </c>
      <c r="AG145">
        <f t="shared" si="10"/>
        <v>30</v>
      </c>
    </row>
    <row r="146" spans="29:33" x14ac:dyDescent="0.25">
      <c r="AC146" t="str">
        <f t="shared" si="9"/>
        <v>3/30 23</v>
      </c>
      <c r="AD146" s="15">
        <f t="shared" si="7"/>
        <v>36980</v>
      </c>
      <c r="AE146" s="18">
        <f t="shared" si="8"/>
        <v>23</v>
      </c>
      <c r="AF146" s="13">
        <f>VLOOKUP(AG146,C:AA,25,FALSE)</f>
        <v>15541.479182138601</v>
      </c>
      <c r="AG146">
        <f t="shared" si="10"/>
        <v>30</v>
      </c>
    </row>
    <row r="147" spans="29:33" x14ac:dyDescent="0.25">
      <c r="AC147" t="str">
        <f t="shared" si="9"/>
        <v>3/31 0</v>
      </c>
      <c r="AD147" s="15">
        <f t="shared" si="7"/>
        <v>36981</v>
      </c>
      <c r="AE147" s="18">
        <f t="shared" si="8"/>
        <v>0</v>
      </c>
      <c r="AF147" s="13">
        <f>VLOOKUP(AG147,C:AA,2,FALSE)</f>
        <v>14380.377505402799</v>
      </c>
      <c r="AG147">
        <f t="shared" si="10"/>
        <v>31</v>
      </c>
    </row>
    <row r="148" spans="29:33" x14ac:dyDescent="0.25">
      <c r="AC148" t="str">
        <f t="shared" si="9"/>
        <v>3/31 1</v>
      </c>
      <c r="AD148" s="15">
        <f t="shared" si="7"/>
        <v>36981</v>
      </c>
      <c r="AE148" s="18">
        <f t="shared" si="8"/>
        <v>1</v>
      </c>
      <c r="AF148" s="13">
        <f>VLOOKUP(AG148,C:AA,3,FALSE)</f>
        <v>13637.442066243</v>
      </c>
      <c r="AG148">
        <f t="shared" si="10"/>
        <v>31</v>
      </c>
    </row>
    <row r="149" spans="29:33" x14ac:dyDescent="0.25">
      <c r="AC149" t="str">
        <f t="shared" si="9"/>
        <v>3/31 2</v>
      </c>
      <c r="AD149" s="15">
        <f t="shared" si="7"/>
        <v>36981</v>
      </c>
      <c r="AE149" s="18">
        <f t="shared" si="8"/>
        <v>2</v>
      </c>
      <c r="AF149" s="13">
        <f>VLOOKUP(AG149,C:AA,4,FALSE)</f>
        <v>13338.7360643799</v>
      </c>
      <c r="AG149">
        <f t="shared" si="10"/>
        <v>31</v>
      </c>
    </row>
    <row r="150" spans="29:33" x14ac:dyDescent="0.25">
      <c r="AC150" t="str">
        <f t="shared" si="9"/>
        <v>3/31 3</v>
      </c>
      <c r="AD150" s="15">
        <f t="shared" si="7"/>
        <v>36981</v>
      </c>
      <c r="AE150" s="18">
        <f t="shared" si="8"/>
        <v>3</v>
      </c>
      <c r="AF150" s="13">
        <f>VLOOKUP(AG150,C:AA,5,FALSE)</f>
        <v>13129.7937930726</v>
      </c>
      <c r="AG150">
        <f t="shared" si="10"/>
        <v>31</v>
      </c>
    </row>
    <row r="151" spans="29:33" x14ac:dyDescent="0.25">
      <c r="AC151" t="str">
        <f t="shared" si="9"/>
        <v>3/31 4</v>
      </c>
      <c r="AD151" s="15">
        <f t="shared" si="7"/>
        <v>36981</v>
      </c>
      <c r="AE151" s="18">
        <f t="shared" si="8"/>
        <v>4</v>
      </c>
      <c r="AF151" s="13">
        <f>VLOOKUP(AG151,C:AA,6,FALSE)</f>
        <v>12978.829165462799</v>
      </c>
      <c r="AG151">
        <f t="shared" si="10"/>
        <v>31</v>
      </c>
    </row>
    <row r="152" spans="29:33" x14ac:dyDescent="0.25">
      <c r="AC152" t="str">
        <f t="shared" si="9"/>
        <v>3/31 5</v>
      </c>
      <c r="AD152" s="15">
        <f t="shared" si="7"/>
        <v>36981</v>
      </c>
      <c r="AE152" s="18">
        <f t="shared" si="8"/>
        <v>5</v>
      </c>
      <c r="AF152" s="13">
        <f>VLOOKUP(AG152,C:AA,7,FALSE)</f>
        <v>13280.1642026717</v>
      </c>
      <c r="AG152">
        <f t="shared" si="10"/>
        <v>31</v>
      </c>
    </row>
    <row r="153" spans="29:33" x14ac:dyDescent="0.25">
      <c r="AC153" t="str">
        <f t="shared" si="9"/>
        <v>3/31 6</v>
      </c>
      <c r="AD153" s="15">
        <f t="shared" si="7"/>
        <v>36981</v>
      </c>
      <c r="AE153" s="18">
        <f t="shared" si="8"/>
        <v>6</v>
      </c>
      <c r="AF153" s="13">
        <f>VLOOKUP(AG153,C:AA,8,FALSE)</f>
        <v>13914.4685278452</v>
      </c>
      <c r="AG153">
        <f t="shared" si="10"/>
        <v>31</v>
      </c>
    </row>
    <row r="154" spans="29:33" x14ac:dyDescent="0.25">
      <c r="AC154" t="str">
        <f t="shared" si="9"/>
        <v>3/31 7</v>
      </c>
      <c r="AD154" s="15">
        <f t="shared" si="7"/>
        <v>36981</v>
      </c>
      <c r="AE154" s="18">
        <f t="shared" si="8"/>
        <v>7</v>
      </c>
      <c r="AF154" s="13">
        <f>VLOOKUP(AG154,C:AA,9,FALSE)</f>
        <v>14862.258714223901</v>
      </c>
      <c r="AG154">
        <f t="shared" si="10"/>
        <v>31</v>
      </c>
    </row>
    <row r="155" spans="29:33" x14ac:dyDescent="0.25">
      <c r="AC155" t="str">
        <f t="shared" si="9"/>
        <v>3/31 8</v>
      </c>
      <c r="AD155" s="15">
        <f t="shared" si="7"/>
        <v>36981</v>
      </c>
      <c r="AE155" s="18">
        <f t="shared" si="8"/>
        <v>8</v>
      </c>
      <c r="AF155" s="13">
        <f>VLOOKUP(AG155,C:AA,10,FALSE)</f>
        <v>16157.9133936543</v>
      </c>
      <c r="AG155">
        <f t="shared" si="10"/>
        <v>31</v>
      </c>
    </row>
    <row r="156" spans="29:33" x14ac:dyDescent="0.25">
      <c r="AC156" t="str">
        <f t="shared" si="9"/>
        <v>3/31 9</v>
      </c>
      <c r="AD156" s="15">
        <f t="shared" ref="AD156:AD170" si="11">+AD132+1</f>
        <v>36981</v>
      </c>
      <c r="AE156" s="18">
        <f t="shared" ref="AE156:AE170" si="12">+AE132</f>
        <v>9</v>
      </c>
      <c r="AF156" s="13">
        <f>VLOOKUP(AG156,C:AA,11,FALSE)</f>
        <v>17015.753261940299</v>
      </c>
      <c r="AG156">
        <f t="shared" si="10"/>
        <v>31</v>
      </c>
    </row>
    <row r="157" spans="29:33" x14ac:dyDescent="0.25">
      <c r="AC157" t="str">
        <f t="shared" si="9"/>
        <v>3/31 10</v>
      </c>
      <c r="AD157" s="15">
        <f t="shared" si="11"/>
        <v>36981</v>
      </c>
      <c r="AE157" s="18">
        <f t="shared" si="12"/>
        <v>10</v>
      </c>
      <c r="AF157" s="13">
        <f>VLOOKUP(AG157,C:AA,12,FALSE)</f>
        <v>17423.616323307298</v>
      </c>
      <c r="AG157">
        <f t="shared" si="10"/>
        <v>31</v>
      </c>
    </row>
    <row r="158" spans="29:33" x14ac:dyDescent="0.25">
      <c r="AC158" t="str">
        <f t="shared" si="9"/>
        <v>3/31 11</v>
      </c>
      <c r="AD158" s="15">
        <f t="shared" si="11"/>
        <v>36981</v>
      </c>
      <c r="AE158" s="18">
        <f t="shared" si="12"/>
        <v>11</v>
      </c>
      <c r="AF158" s="13">
        <f>VLOOKUP(AG158,C:AA,13,FALSE)</f>
        <v>17461.499505837401</v>
      </c>
      <c r="AG158">
        <f t="shared" si="10"/>
        <v>31</v>
      </c>
    </row>
    <row r="159" spans="29:33" x14ac:dyDescent="0.25">
      <c r="AC159" t="str">
        <f t="shared" si="9"/>
        <v>3/31 12</v>
      </c>
      <c r="AD159" s="15">
        <f t="shared" si="11"/>
        <v>36981</v>
      </c>
      <c r="AE159" s="18">
        <f t="shared" si="12"/>
        <v>12</v>
      </c>
      <c r="AF159" s="13">
        <f>VLOOKUP(AG159,C:AA,14,FALSE)</f>
        <v>17257.064058543001</v>
      </c>
      <c r="AG159">
        <f t="shared" si="10"/>
        <v>31</v>
      </c>
    </row>
    <row r="160" spans="29:33" x14ac:dyDescent="0.25">
      <c r="AC160" t="str">
        <f t="shared" si="9"/>
        <v>3/31 13</v>
      </c>
      <c r="AD160" s="15">
        <f t="shared" si="11"/>
        <v>36981</v>
      </c>
      <c r="AE160" s="18">
        <f t="shared" si="12"/>
        <v>13</v>
      </c>
      <c r="AF160" s="13">
        <f>VLOOKUP(AG160,C:AA,15,FALSE)</f>
        <v>17015.567183451902</v>
      </c>
      <c r="AG160">
        <f t="shared" si="10"/>
        <v>31</v>
      </c>
    </row>
    <row r="161" spans="29:33" x14ac:dyDescent="0.25">
      <c r="AC161" t="str">
        <f t="shared" si="9"/>
        <v>3/31 14</v>
      </c>
      <c r="AD161" s="15">
        <f t="shared" si="11"/>
        <v>36981</v>
      </c>
      <c r="AE161" s="18">
        <f t="shared" si="12"/>
        <v>14</v>
      </c>
      <c r="AF161" s="13">
        <f>VLOOKUP(AG161,C:AA,16,FALSE)</f>
        <v>16791.615772497698</v>
      </c>
      <c r="AG161">
        <f t="shared" si="10"/>
        <v>31</v>
      </c>
    </row>
    <row r="162" spans="29:33" x14ac:dyDescent="0.25">
      <c r="AC162" t="str">
        <f t="shared" si="9"/>
        <v>3/31 15</v>
      </c>
      <c r="AD162" s="15">
        <f t="shared" si="11"/>
        <v>36981</v>
      </c>
      <c r="AE162" s="18">
        <f t="shared" si="12"/>
        <v>15</v>
      </c>
      <c r="AF162" s="13">
        <f>VLOOKUP(AG162,C:AA,17,FALSE)</f>
        <v>16638.2023644904</v>
      </c>
      <c r="AG162">
        <f t="shared" si="10"/>
        <v>31</v>
      </c>
    </row>
    <row r="163" spans="29:33" x14ac:dyDescent="0.25">
      <c r="AC163" t="str">
        <f t="shared" si="9"/>
        <v>3/31 16</v>
      </c>
      <c r="AD163" s="15">
        <f t="shared" si="11"/>
        <v>36981</v>
      </c>
      <c r="AE163" s="18">
        <f t="shared" si="12"/>
        <v>16</v>
      </c>
      <c r="AF163" s="13">
        <f>VLOOKUP(AG163,C:AA,18,FALSE)</f>
        <v>16702.727811316799</v>
      </c>
      <c r="AG163">
        <f t="shared" si="10"/>
        <v>31</v>
      </c>
    </row>
    <row r="164" spans="29:33" x14ac:dyDescent="0.25">
      <c r="AC164" t="str">
        <f t="shared" si="9"/>
        <v>3/31 17</v>
      </c>
      <c r="AD164" s="15">
        <f t="shared" si="11"/>
        <v>36981</v>
      </c>
      <c r="AE164" s="18">
        <f t="shared" si="12"/>
        <v>17</v>
      </c>
      <c r="AF164" s="13">
        <f>VLOOKUP(AG164,C:AA,19,FALSE)</f>
        <v>16996.124652850998</v>
      </c>
      <c r="AG164">
        <f t="shared" si="10"/>
        <v>31</v>
      </c>
    </row>
    <row r="165" spans="29:33" x14ac:dyDescent="0.25">
      <c r="AC165" t="str">
        <f t="shared" si="9"/>
        <v>3/31 18</v>
      </c>
      <c r="AD165" s="15">
        <f t="shared" si="11"/>
        <v>36981</v>
      </c>
      <c r="AE165" s="18">
        <f t="shared" si="12"/>
        <v>18</v>
      </c>
      <c r="AF165" s="13">
        <f>VLOOKUP(AG165,C:AA,20,FALSE)</f>
        <v>17838.556314355799</v>
      </c>
      <c r="AG165">
        <f t="shared" si="10"/>
        <v>31</v>
      </c>
    </row>
    <row r="166" spans="29:33" x14ac:dyDescent="0.25">
      <c r="AC166" t="str">
        <f t="shared" si="9"/>
        <v>3/31 19</v>
      </c>
      <c r="AD166" s="15">
        <f t="shared" si="11"/>
        <v>36981</v>
      </c>
      <c r="AE166" s="18">
        <f t="shared" si="12"/>
        <v>19</v>
      </c>
      <c r="AF166" s="13">
        <f>VLOOKUP(AG166,C:AA,21,FALSE)</f>
        <v>18334.479826167</v>
      </c>
      <c r="AG166">
        <f t="shared" si="10"/>
        <v>31</v>
      </c>
    </row>
    <row r="167" spans="29:33" x14ac:dyDescent="0.25">
      <c r="AC167" t="str">
        <f t="shared" si="9"/>
        <v>3/31 20</v>
      </c>
      <c r="AD167" s="15">
        <f t="shared" si="11"/>
        <v>36981</v>
      </c>
      <c r="AE167" s="18">
        <f t="shared" si="12"/>
        <v>20</v>
      </c>
      <c r="AF167" s="13">
        <f>VLOOKUP(AG167,C:AA,22,FALSE)</f>
        <v>17871.799412697001</v>
      </c>
      <c r="AG167">
        <f t="shared" si="10"/>
        <v>31</v>
      </c>
    </row>
    <row r="168" spans="29:33" x14ac:dyDescent="0.25">
      <c r="AC168" t="str">
        <f t="shared" si="9"/>
        <v>3/31 21</v>
      </c>
      <c r="AD168" s="15">
        <f t="shared" si="11"/>
        <v>36981</v>
      </c>
      <c r="AE168" s="18">
        <f t="shared" si="12"/>
        <v>21</v>
      </c>
      <c r="AF168" s="13">
        <f>VLOOKUP(AG168,C:AA,23,FALSE)</f>
        <v>17062.466076014</v>
      </c>
      <c r="AG168">
        <f t="shared" si="10"/>
        <v>31</v>
      </c>
    </row>
    <row r="169" spans="29:33" x14ac:dyDescent="0.25">
      <c r="AC169" t="str">
        <f t="shared" si="9"/>
        <v>3/31 22</v>
      </c>
      <c r="AD169" s="15">
        <f t="shared" si="11"/>
        <v>36981</v>
      </c>
      <c r="AE169" s="18">
        <f t="shared" si="12"/>
        <v>22</v>
      </c>
      <c r="AF169" s="13">
        <f>VLOOKUP(AG169,C:AA,24,FALSE)</f>
        <v>16213.465505177201</v>
      </c>
      <c r="AG169">
        <f t="shared" si="10"/>
        <v>31</v>
      </c>
    </row>
    <row r="170" spans="29:33" x14ac:dyDescent="0.25">
      <c r="AC170" t="str">
        <f t="shared" si="9"/>
        <v>3/31 23</v>
      </c>
      <c r="AD170" s="15">
        <f t="shared" si="11"/>
        <v>36981</v>
      </c>
      <c r="AE170" s="18">
        <f t="shared" si="12"/>
        <v>23</v>
      </c>
      <c r="AF170" s="13">
        <f>VLOOKUP(AG170,C:AA,25,FALSE)</f>
        <v>15029.7324346347</v>
      </c>
      <c r="AG170">
        <f t="shared" si="10"/>
        <v>31</v>
      </c>
    </row>
    <row r="171" spans="29:33" x14ac:dyDescent="0.25">
      <c r="AD171" s="15"/>
      <c r="AE171" s="18"/>
      <c r="AF171" s="17"/>
    </row>
    <row r="172" spans="29:33" x14ac:dyDescent="0.25">
      <c r="AD172" s="15"/>
      <c r="AE172" s="18"/>
      <c r="AF172" s="17"/>
    </row>
    <row r="173" spans="29:33" x14ac:dyDescent="0.25">
      <c r="AD173" s="15"/>
      <c r="AE173" s="18"/>
      <c r="AF173" s="17"/>
    </row>
    <row r="174" spans="29:33" x14ac:dyDescent="0.25">
      <c r="AD174" s="15"/>
      <c r="AE174" s="18"/>
      <c r="AF174" s="17"/>
    </row>
    <row r="175" spans="29:33" x14ac:dyDescent="0.25">
      <c r="AD175" s="15"/>
      <c r="AE175" s="18"/>
      <c r="AF175" s="17"/>
    </row>
    <row r="176" spans="29:33" x14ac:dyDescent="0.25">
      <c r="AD176" s="15"/>
      <c r="AE176" s="18"/>
      <c r="AF176" s="17"/>
    </row>
    <row r="177" spans="30:32" x14ac:dyDescent="0.25">
      <c r="AD177" s="15"/>
      <c r="AE177" s="18"/>
      <c r="AF177" s="17"/>
    </row>
    <row r="178" spans="30:32" x14ac:dyDescent="0.25">
      <c r="AD178" s="15"/>
      <c r="AE178" s="18"/>
      <c r="AF178" s="17"/>
    </row>
    <row r="179" spans="30:32" x14ac:dyDescent="0.25">
      <c r="AD179" s="15"/>
      <c r="AE179" s="18"/>
      <c r="AF179" s="17"/>
    </row>
    <row r="180" spans="30:32" x14ac:dyDescent="0.25">
      <c r="AD180" s="15"/>
      <c r="AE180" s="18"/>
      <c r="AF180" s="17"/>
    </row>
    <row r="181" spans="30:32" x14ac:dyDescent="0.25">
      <c r="AD181" s="15"/>
      <c r="AE181" s="18"/>
      <c r="AF181" s="17"/>
    </row>
    <row r="182" spans="30:32" x14ac:dyDescent="0.25">
      <c r="AD182" s="15"/>
      <c r="AE182" s="18"/>
      <c r="AF182" s="17"/>
    </row>
    <row r="183" spans="30:32" x14ac:dyDescent="0.25">
      <c r="AD183" s="15"/>
      <c r="AE183" s="18"/>
      <c r="AF183" s="17"/>
    </row>
    <row r="184" spans="30:32" x14ac:dyDescent="0.25">
      <c r="AD184" s="15"/>
      <c r="AE184" s="18"/>
      <c r="AF184" s="17"/>
    </row>
    <row r="185" spans="30:32" x14ac:dyDescent="0.25">
      <c r="AD185" s="15"/>
      <c r="AE185" s="18"/>
      <c r="AF185" s="17"/>
    </row>
    <row r="186" spans="30:32" x14ac:dyDescent="0.25">
      <c r="AD186" s="15"/>
      <c r="AE186" s="18"/>
      <c r="AF186" s="17"/>
    </row>
    <row r="187" spans="30:32" x14ac:dyDescent="0.25">
      <c r="AD187" s="15"/>
      <c r="AE187" s="18"/>
      <c r="AF187" s="17"/>
    </row>
    <row r="188" spans="30:32" x14ac:dyDescent="0.25">
      <c r="AD188" s="15"/>
      <c r="AE188" s="18"/>
      <c r="AF188" s="17"/>
    </row>
    <row r="189" spans="30:32" x14ac:dyDescent="0.25">
      <c r="AD189" s="15"/>
      <c r="AE189" s="18"/>
      <c r="AF189" s="17"/>
    </row>
    <row r="190" spans="30:32" x14ac:dyDescent="0.25">
      <c r="AD190" s="15"/>
      <c r="AE190" s="18"/>
      <c r="AF190" s="17"/>
    </row>
    <row r="191" spans="30:32" x14ac:dyDescent="0.25">
      <c r="AD191" s="15"/>
      <c r="AE191" s="18"/>
      <c r="AF191" s="17"/>
    </row>
    <row r="192" spans="30:32" x14ac:dyDescent="0.25">
      <c r="AD192" s="15"/>
      <c r="AE192" s="18"/>
      <c r="AF192" s="17"/>
    </row>
    <row r="193" spans="30:32" x14ac:dyDescent="0.25">
      <c r="AD193" s="15"/>
      <c r="AE193" s="18"/>
      <c r="AF193" s="17"/>
    </row>
    <row r="194" spans="30:32" x14ac:dyDescent="0.25">
      <c r="AD194" s="15"/>
      <c r="AE194" s="18"/>
      <c r="AF194" s="17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H146"/>
  <sheetViews>
    <sheetView topLeftCell="A6" workbookViewId="0">
      <selection activeCell="A36" sqref="A36:A38"/>
    </sheetView>
  </sheetViews>
  <sheetFormatPr defaultRowHeight="13.2" x14ac:dyDescent="0.25"/>
  <cols>
    <col min="1" max="1" width="9" customWidth="1"/>
    <col min="2" max="2" width="7" customWidth="1"/>
    <col min="3" max="3" width="8" customWidth="1"/>
    <col min="4" max="4" width="10.88671875" customWidth="1"/>
    <col min="5" max="5" width="6.88671875" customWidth="1"/>
    <col min="6" max="6" width="8.33203125" customWidth="1"/>
    <col min="7" max="7" width="7.6640625" customWidth="1"/>
    <col min="8" max="8" width="8.33203125" customWidth="1"/>
    <col min="9" max="9" width="8" customWidth="1"/>
    <col min="10" max="10" width="7.88671875" customWidth="1"/>
    <col min="11" max="11" width="7" customWidth="1"/>
    <col min="12" max="12" width="7.5546875" customWidth="1"/>
    <col min="13" max="13" width="8.33203125" customWidth="1"/>
    <col min="14" max="14" width="8.5546875" customWidth="1"/>
    <col min="15" max="15" width="8.109375" customWidth="1"/>
    <col min="16" max="17" width="8.44140625" customWidth="1"/>
    <col min="18" max="18" width="9.44140625" customWidth="1"/>
    <col min="20" max="20" width="14.33203125" bestFit="1" customWidth="1"/>
  </cols>
  <sheetData>
    <row r="2" spans="1:34" x14ac:dyDescent="0.25">
      <c r="C2" s="1" t="s">
        <v>0</v>
      </c>
      <c r="D2" s="2">
        <v>36700</v>
      </c>
      <c r="S2" t="s">
        <v>3</v>
      </c>
      <c r="T2" t="s">
        <v>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31</v>
      </c>
      <c r="AD2" t="s">
        <v>42</v>
      </c>
      <c r="AE2" t="s">
        <v>43</v>
      </c>
      <c r="AF2" t="s">
        <v>44</v>
      </c>
      <c r="AG2" t="s">
        <v>46</v>
      </c>
      <c r="AH2" t="s">
        <v>45</v>
      </c>
    </row>
    <row r="3" spans="1:34" x14ac:dyDescent="0.25"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S3" t="str">
        <f t="shared" ref="S3:S34" si="0">CONCATENATE(MONTH(T3),"/",DAY(T3)," ",HOUR(T3))</f>
        <v>6/20 0</v>
      </c>
      <c r="T3" s="3">
        <v>36697</v>
      </c>
      <c r="U3">
        <v>1081</v>
      </c>
      <c r="V3">
        <v>1598</v>
      </c>
      <c r="W3">
        <v>581</v>
      </c>
      <c r="X3">
        <v>1078</v>
      </c>
      <c r="Y3">
        <v>1066</v>
      </c>
      <c r="Z3">
        <v>2020</v>
      </c>
      <c r="AA3">
        <v>861</v>
      </c>
      <c r="AB3">
        <v>213</v>
      </c>
      <c r="AC3">
        <v>4949</v>
      </c>
      <c r="AD3">
        <v>741</v>
      </c>
      <c r="AE3">
        <v>1689</v>
      </c>
      <c r="AF3">
        <f>IF($B$5=1,$U3,0)+IF($C$5=1,$V3,0)+IF($D$5=1,$W3,0)+IF($E$5=1,$X3,0)+IF($F$5=1,$Y3,0)+IF($G$5=1,$Z3,0)+IF($H$5=1,$AA3,0)+IF($I$5=1,$AB3,0)+IF($J$5=1,$AC3,0)+IF($K$5=1,$AD3,0)+IF($L$5=1,$AE3,0)</f>
        <v>5967</v>
      </c>
      <c r="AG3">
        <f>IF($B$6=1,$U3,0)+IF($C$6=1,$V3,0)+IF($D$6=1,$W3,0)+IF($E$6=1,$X3,0)+IF($F$6=1,$Y3,0)+IF($G$6=1,$Z3,0)+IF($H$6=1,$AA3,0)+IF($I$6=1,$AB3,0)+IF($J$6=1,$AC3,0)+IF($K$6=1,$AD3,0)+IF($L$6=1,$AE3,0)</f>
        <v>9910</v>
      </c>
      <c r="AH3">
        <f>IF($B$7=1,$U3,0)+IF($C$7=1,$V3,0)+IF($D$7=1,$W3,0)+IF($E$7=1,$X3,0)+IF($F$7=1,$Y3,0)+IF($G$7=1,$Z3,0)+IF($H$7=1,$AA3,0)+IF($I$7=1,$AB3,0)+IF($J$7=1,$AC3,0)+IF($K$7=1,$AD3,0)+IF($L$7=1,$AE3,0)</f>
        <v>0</v>
      </c>
    </row>
    <row r="4" spans="1:34" x14ac:dyDescent="0.25"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19</v>
      </c>
      <c r="Q4" s="5"/>
      <c r="S4" t="str">
        <f t="shared" si="0"/>
        <v>6/20 1</v>
      </c>
      <c r="T4" s="3">
        <v>36697.041666666664</v>
      </c>
      <c r="U4">
        <v>1032</v>
      </c>
      <c r="V4">
        <v>1527</v>
      </c>
      <c r="W4">
        <v>549</v>
      </c>
      <c r="X4">
        <v>1028</v>
      </c>
      <c r="Y4">
        <v>1018</v>
      </c>
      <c r="Z4">
        <v>1884</v>
      </c>
      <c r="AA4">
        <v>826</v>
      </c>
      <c r="AB4">
        <v>198</v>
      </c>
      <c r="AC4">
        <v>4665</v>
      </c>
      <c r="AD4">
        <v>731</v>
      </c>
      <c r="AE4">
        <v>1608</v>
      </c>
      <c r="AF4">
        <f t="shared" ref="AF4:AF67" si="1">IF($B$5=1,$U4,0)+IF($C$5=1,$V4,0)+IF($D$5=1,$W4,0)+IF($E$5=1,$X4,0)+IF($F$5=1,$Y4,0)+IF($G$5=1,$Z4,0)+IF($H$5=1,$AA4,0)+IF($I$5=1,$AB4,0)+IF($J$5=1,$AC4,0)+IF($K$5=1,$AD4,0)+IF($L$5=1,$AE4,0)</f>
        <v>5720</v>
      </c>
      <c r="AG4">
        <f t="shared" ref="AG4:AG67" si="2">IF($B$6=1,$U4,0)+IF($C$6=1,$V4,0)+IF($D$6=1,$W4,0)+IF($E$6=1,$X4,0)+IF($F$6=1,$Y4,0)+IF($G$6=1,$Z4,0)+IF($H$6=1,$AA4,0)+IF($I$6=1,$AB4,0)+IF($J$6=1,$AC4,0)+IF($K$6=1,$AD4,0)+IF($L$6=1,$AE4,0)</f>
        <v>9346</v>
      </c>
      <c r="AH4">
        <f t="shared" ref="AH4:AH67" si="3">IF($B$7=1,$U4,0)+IF($C$7=1,$V4,0)+IF($D$7=1,$W4,0)+IF($E$7=1,$X4,0)+IF($F$7=1,$Y4,0)+IF($G$7=1,$Z4,0)+IF($H$7=1,$AA4,0)+IF($I$7=1,$AB4,0)+IF($J$7=1,$AC4,0)+IF($K$7=1,$AD4,0)+IF($L$7=1,$AE4,0)</f>
        <v>0</v>
      </c>
    </row>
    <row r="5" spans="1:34" x14ac:dyDescent="0.25">
      <c r="A5" s="6" t="s">
        <v>20</v>
      </c>
      <c r="B5" s="7"/>
      <c r="C5" s="7">
        <v>1</v>
      </c>
      <c r="D5" s="7"/>
      <c r="E5" s="7">
        <v>1</v>
      </c>
      <c r="F5" s="7"/>
      <c r="G5" s="7"/>
      <c r="H5" s="7">
        <v>1</v>
      </c>
      <c r="I5" s="7"/>
      <c r="J5" s="7"/>
      <c r="K5" s="7">
        <v>1</v>
      </c>
      <c r="L5" s="7">
        <v>1</v>
      </c>
      <c r="Q5" s="8"/>
      <c r="S5" t="str">
        <f t="shared" si="0"/>
        <v>6/20 2</v>
      </c>
      <c r="T5" s="3">
        <v>36697.083333333336</v>
      </c>
      <c r="U5">
        <v>1007</v>
      </c>
      <c r="V5">
        <v>1435</v>
      </c>
      <c r="W5">
        <v>527</v>
      </c>
      <c r="X5">
        <v>989</v>
      </c>
      <c r="Y5">
        <v>985</v>
      </c>
      <c r="Z5">
        <v>1790</v>
      </c>
      <c r="AA5">
        <v>797</v>
      </c>
      <c r="AB5">
        <v>191</v>
      </c>
      <c r="AC5">
        <v>4509</v>
      </c>
      <c r="AD5">
        <v>723</v>
      </c>
      <c r="AE5">
        <v>1567</v>
      </c>
      <c r="AF5">
        <f t="shared" si="1"/>
        <v>5511</v>
      </c>
      <c r="AG5">
        <f t="shared" si="2"/>
        <v>9009</v>
      </c>
      <c r="AH5">
        <f t="shared" si="3"/>
        <v>0</v>
      </c>
    </row>
    <row r="6" spans="1:34" x14ac:dyDescent="0.25">
      <c r="A6" s="9" t="s">
        <v>21</v>
      </c>
      <c r="B6" s="7">
        <v>1</v>
      </c>
      <c r="C6" s="7"/>
      <c r="D6" s="7">
        <v>1</v>
      </c>
      <c r="E6" s="7"/>
      <c r="F6" s="7">
        <v>1</v>
      </c>
      <c r="G6" s="7">
        <v>1</v>
      </c>
      <c r="H6" s="7"/>
      <c r="I6" s="7">
        <v>1</v>
      </c>
      <c r="J6" s="7">
        <v>1</v>
      </c>
      <c r="K6" s="7"/>
      <c r="L6" s="7"/>
      <c r="Q6" s="8"/>
      <c r="S6" t="str">
        <f t="shared" si="0"/>
        <v>6/20 3</v>
      </c>
      <c r="T6" s="3">
        <v>36697.125</v>
      </c>
      <c r="U6">
        <v>999</v>
      </c>
      <c r="V6">
        <v>1413</v>
      </c>
      <c r="W6">
        <v>512</v>
      </c>
      <c r="X6">
        <v>967</v>
      </c>
      <c r="Y6">
        <v>1022</v>
      </c>
      <c r="Z6">
        <v>1774</v>
      </c>
      <c r="AA6">
        <v>793</v>
      </c>
      <c r="AB6">
        <v>189</v>
      </c>
      <c r="AC6">
        <v>4447</v>
      </c>
      <c r="AD6">
        <v>718</v>
      </c>
      <c r="AE6">
        <v>1550</v>
      </c>
      <c r="AF6">
        <f t="shared" si="1"/>
        <v>5441</v>
      </c>
      <c r="AG6">
        <f t="shared" si="2"/>
        <v>8943</v>
      </c>
      <c r="AH6">
        <f t="shared" si="3"/>
        <v>0</v>
      </c>
    </row>
    <row r="7" spans="1:34" x14ac:dyDescent="0.25">
      <c r="A7" s="10" t="s">
        <v>22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Q7" s="8"/>
      <c r="S7" t="str">
        <f t="shared" si="0"/>
        <v>6/20 4</v>
      </c>
      <c r="T7" s="3">
        <v>36697.166666666664</v>
      </c>
      <c r="U7">
        <v>1000</v>
      </c>
      <c r="V7">
        <v>1441</v>
      </c>
      <c r="W7">
        <v>504</v>
      </c>
      <c r="X7">
        <v>972</v>
      </c>
      <c r="Y7">
        <v>966</v>
      </c>
      <c r="Z7">
        <v>1764</v>
      </c>
      <c r="AA7">
        <v>809</v>
      </c>
      <c r="AB7">
        <v>189</v>
      </c>
      <c r="AC7">
        <v>4472</v>
      </c>
      <c r="AD7">
        <v>722</v>
      </c>
      <c r="AE7">
        <v>1564</v>
      </c>
      <c r="AF7">
        <f t="shared" si="1"/>
        <v>5508</v>
      </c>
      <c r="AG7">
        <f t="shared" si="2"/>
        <v>8895</v>
      </c>
      <c r="AH7">
        <f t="shared" si="3"/>
        <v>0</v>
      </c>
    </row>
    <row r="8" spans="1:34" x14ac:dyDescent="0.25">
      <c r="S8" t="str">
        <f t="shared" si="0"/>
        <v>6/20 5</v>
      </c>
      <c r="T8" s="3">
        <v>36697.208333333336</v>
      </c>
      <c r="U8">
        <v>1045</v>
      </c>
      <c r="V8">
        <v>1510</v>
      </c>
      <c r="W8">
        <v>530</v>
      </c>
      <c r="X8">
        <v>1019</v>
      </c>
      <c r="Y8">
        <v>1003</v>
      </c>
      <c r="Z8">
        <v>1792</v>
      </c>
      <c r="AA8">
        <v>846</v>
      </c>
      <c r="AB8">
        <v>202</v>
      </c>
      <c r="AC8">
        <v>4671</v>
      </c>
      <c r="AD8">
        <v>735</v>
      </c>
      <c r="AE8">
        <v>1628</v>
      </c>
      <c r="AF8">
        <f t="shared" si="1"/>
        <v>5738</v>
      </c>
      <c r="AG8">
        <f t="shared" si="2"/>
        <v>9243</v>
      </c>
      <c r="AH8">
        <f t="shared" si="3"/>
        <v>0</v>
      </c>
    </row>
    <row r="9" spans="1:34" x14ac:dyDescent="0.25">
      <c r="S9" t="str">
        <f t="shared" si="0"/>
        <v>6/20 6</v>
      </c>
      <c r="T9" s="3">
        <v>36697.25</v>
      </c>
      <c r="U9">
        <v>1205</v>
      </c>
      <c r="V9">
        <v>1742</v>
      </c>
      <c r="W9">
        <v>622</v>
      </c>
      <c r="X9">
        <v>1121</v>
      </c>
      <c r="Y9">
        <v>1132</v>
      </c>
      <c r="Z9">
        <v>1993</v>
      </c>
      <c r="AA9">
        <v>956</v>
      </c>
      <c r="AB9">
        <v>240</v>
      </c>
      <c r="AC9">
        <v>5489</v>
      </c>
      <c r="AD9">
        <v>762</v>
      </c>
      <c r="AE9">
        <v>1814</v>
      </c>
      <c r="AF9">
        <f t="shared" si="1"/>
        <v>6395</v>
      </c>
      <c r="AG9">
        <f t="shared" si="2"/>
        <v>10681</v>
      </c>
      <c r="AH9">
        <f t="shared" si="3"/>
        <v>0</v>
      </c>
    </row>
    <row r="10" spans="1:34" x14ac:dyDescent="0.25">
      <c r="S10" t="str">
        <f t="shared" si="0"/>
        <v>6/20 7</v>
      </c>
      <c r="T10" s="3">
        <v>36697.291666666664</v>
      </c>
      <c r="U10">
        <v>1391</v>
      </c>
      <c r="V10">
        <v>1876</v>
      </c>
      <c r="W10">
        <v>741</v>
      </c>
      <c r="X10">
        <v>1258</v>
      </c>
      <c r="Y10">
        <v>1279</v>
      </c>
      <c r="Z10">
        <v>2183</v>
      </c>
      <c r="AA10">
        <v>1098</v>
      </c>
      <c r="AB10">
        <v>281</v>
      </c>
      <c r="AC10">
        <v>6592</v>
      </c>
      <c r="AD10">
        <v>779</v>
      </c>
      <c r="AE10">
        <v>2044</v>
      </c>
      <c r="AF10">
        <f t="shared" si="1"/>
        <v>7055</v>
      </c>
      <c r="AG10">
        <f t="shared" si="2"/>
        <v>12467</v>
      </c>
      <c r="AH10">
        <f t="shared" si="3"/>
        <v>0</v>
      </c>
    </row>
    <row r="11" spans="1:34" x14ac:dyDescent="0.25">
      <c r="S11" t="str">
        <f t="shared" si="0"/>
        <v>6/20 8</v>
      </c>
      <c r="T11" s="3">
        <v>36697.333333333336</v>
      </c>
      <c r="U11">
        <v>1469</v>
      </c>
      <c r="V11">
        <v>1972</v>
      </c>
      <c r="W11">
        <v>822</v>
      </c>
      <c r="X11">
        <v>1366</v>
      </c>
      <c r="Y11">
        <v>1398</v>
      </c>
      <c r="Z11">
        <v>2539</v>
      </c>
      <c r="AA11">
        <v>1173</v>
      </c>
      <c r="AB11">
        <v>300</v>
      </c>
      <c r="AC11">
        <v>7423</v>
      </c>
      <c r="AD11">
        <v>785</v>
      </c>
      <c r="AE11">
        <v>2173</v>
      </c>
      <c r="AF11">
        <f t="shared" si="1"/>
        <v>7469</v>
      </c>
      <c r="AG11">
        <f t="shared" si="2"/>
        <v>13951</v>
      </c>
      <c r="AH11">
        <f t="shared" si="3"/>
        <v>0</v>
      </c>
    </row>
    <row r="12" spans="1:34" x14ac:dyDescent="0.25">
      <c r="S12" t="str">
        <f t="shared" si="0"/>
        <v>6/20 9</v>
      </c>
      <c r="T12" s="3">
        <v>36697.375</v>
      </c>
      <c r="U12">
        <v>1526</v>
      </c>
      <c r="V12">
        <v>2022</v>
      </c>
      <c r="W12">
        <v>887</v>
      </c>
      <c r="X12">
        <v>1437</v>
      </c>
      <c r="Y12">
        <v>1503</v>
      </c>
      <c r="Z12">
        <v>2708</v>
      </c>
      <c r="AA12">
        <v>1201</v>
      </c>
      <c r="AB12">
        <v>310</v>
      </c>
      <c r="AC12">
        <v>7909</v>
      </c>
      <c r="AD12">
        <v>782</v>
      </c>
      <c r="AE12">
        <v>2272</v>
      </c>
      <c r="AF12">
        <f t="shared" si="1"/>
        <v>7714</v>
      </c>
      <c r="AG12">
        <f t="shared" si="2"/>
        <v>14843</v>
      </c>
      <c r="AH12">
        <f t="shared" si="3"/>
        <v>0</v>
      </c>
    </row>
    <row r="13" spans="1:34" x14ac:dyDescent="0.25">
      <c r="S13" t="str">
        <f t="shared" si="0"/>
        <v>6/20 10</v>
      </c>
      <c r="T13" s="3">
        <v>36697.416666666664</v>
      </c>
      <c r="U13">
        <v>1577</v>
      </c>
      <c r="V13">
        <v>2076</v>
      </c>
      <c r="W13">
        <v>929</v>
      </c>
      <c r="X13">
        <v>1512</v>
      </c>
      <c r="Y13">
        <v>1592</v>
      </c>
      <c r="Z13">
        <v>2925</v>
      </c>
      <c r="AA13">
        <v>1222</v>
      </c>
      <c r="AB13">
        <v>318</v>
      </c>
      <c r="AC13">
        <v>8180</v>
      </c>
      <c r="AD13">
        <v>786</v>
      </c>
      <c r="AE13">
        <v>2348</v>
      </c>
      <c r="AF13">
        <f t="shared" si="1"/>
        <v>7944</v>
      </c>
      <c r="AG13">
        <f t="shared" si="2"/>
        <v>15521</v>
      </c>
      <c r="AH13">
        <f t="shared" si="3"/>
        <v>0</v>
      </c>
    </row>
    <row r="14" spans="1:34" x14ac:dyDescent="0.25">
      <c r="S14" t="str">
        <f t="shared" si="0"/>
        <v>6/20 11</v>
      </c>
      <c r="T14" s="3">
        <v>36697.458333333336</v>
      </c>
      <c r="U14">
        <v>1603</v>
      </c>
      <c r="V14">
        <v>2102</v>
      </c>
      <c r="W14">
        <v>957</v>
      </c>
      <c r="X14">
        <v>1561</v>
      </c>
      <c r="Y14">
        <v>1670</v>
      </c>
      <c r="Z14">
        <v>2960</v>
      </c>
      <c r="AA14">
        <v>1232</v>
      </c>
      <c r="AB14">
        <v>326</v>
      </c>
      <c r="AC14">
        <v>8336</v>
      </c>
      <c r="AD14">
        <v>787</v>
      </c>
      <c r="AE14">
        <v>2392</v>
      </c>
      <c r="AF14">
        <f t="shared" si="1"/>
        <v>8074</v>
      </c>
      <c r="AG14">
        <f t="shared" si="2"/>
        <v>15852</v>
      </c>
      <c r="AH14">
        <f t="shared" si="3"/>
        <v>0</v>
      </c>
    </row>
    <row r="15" spans="1:34" x14ac:dyDescent="0.25">
      <c r="S15" t="str">
        <f t="shared" si="0"/>
        <v>6/20 12</v>
      </c>
      <c r="T15" s="3">
        <v>36697.5</v>
      </c>
      <c r="U15">
        <v>1613</v>
      </c>
      <c r="V15">
        <v>2119</v>
      </c>
      <c r="W15">
        <v>973</v>
      </c>
      <c r="X15">
        <v>1591</v>
      </c>
      <c r="Y15">
        <v>1731</v>
      </c>
      <c r="Z15">
        <v>3000</v>
      </c>
      <c r="AA15">
        <v>1215</v>
      </c>
      <c r="AB15">
        <v>331</v>
      </c>
      <c r="AC15">
        <v>8436</v>
      </c>
      <c r="AD15">
        <v>787</v>
      </c>
      <c r="AE15">
        <v>2434</v>
      </c>
      <c r="AF15">
        <f t="shared" si="1"/>
        <v>8146</v>
      </c>
      <c r="AG15">
        <f t="shared" si="2"/>
        <v>16084</v>
      </c>
      <c r="AH15">
        <f t="shared" si="3"/>
        <v>0</v>
      </c>
    </row>
    <row r="16" spans="1:34" x14ac:dyDescent="0.25">
      <c r="S16" t="str">
        <f t="shared" si="0"/>
        <v>6/20 13</v>
      </c>
      <c r="T16" s="3">
        <v>36697.541666666664</v>
      </c>
      <c r="U16">
        <v>1631</v>
      </c>
      <c r="V16">
        <v>2126</v>
      </c>
      <c r="W16">
        <v>990</v>
      </c>
      <c r="X16">
        <v>1607</v>
      </c>
      <c r="Y16">
        <v>1772</v>
      </c>
      <c r="Z16">
        <v>3083</v>
      </c>
      <c r="AA16">
        <v>1210</v>
      </c>
      <c r="AB16">
        <v>346</v>
      </c>
      <c r="AC16">
        <v>8559</v>
      </c>
      <c r="AD16">
        <v>787</v>
      </c>
      <c r="AE16">
        <v>2451</v>
      </c>
      <c r="AF16">
        <f t="shared" si="1"/>
        <v>8181</v>
      </c>
      <c r="AG16">
        <f t="shared" si="2"/>
        <v>16381</v>
      </c>
      <c r="AH16">
        <f t="shared" si="3"/>
        <v>0</v>
      </c>
    </row>
    <row r="17" spans="19:34" x14ac:dyDescent="0.25">
      <c r="S17" t="str">
        <f t="shared" si="0"/>
        <v>6/20 14</v>
      </c>
      <c r="T17" s="3">
        <v>36697.583333333336</v>
      </c>
      <c r="U17">
        <v>1635</v>
      </c>
      <c r="V17">
        <v>2126</v>
      </c>
      <c r="W17">
        <v>1006</v>
      </c>
      <c r="X17">
        <v>1610</v>
      </c>
      <c r="Y17">
        <v>1802</v>
      </c>
      <c r="Z17">
        <v>3145</v>
      </c>
      <c r="AA17">
        <v>1206</v>
      </c>
      <c r="AB17">
        <v>351</v>
      </c>
      <c r="AC17">
        <v>8630</v>
      </c>
      <c r="AD17">
        <v>785</v>
      </c>
      <c r="AE17">
        <v>2470</v>
      </c>
      <c r="AF17">
        <f t="shared" si="1"/>
        <v>8197</v>
      </c>
      <c r="AG17">
        <f t="shared" si="2"/>
        <v>16569</v>
      </c>
      <c r="AH17">
        <f t="shared" si="3"/>
        <v>0</v>
      </c>
    </row>
    <row r="18" spans="19:34" x14ac:dyDescent="0.25">
      <c r="S18" t="str">
        <f t="shared" si="0"/>
        <v>6/20 15</v>
      </c>
      <c r="T18" s="3">
        <v>36697.625</v>
      </c>
      <c r="U18">
        <v>1643</v>
      </c>
      <c r="V18">
        <v>2119</v>
      </c>
      <c r="W18">
        <v>1014</v>
      </c>
      <c r="X18">
        <v>1609</v>
      </c>
      <c r="Y18">
        <v>1833</v>
      </c>
      <c r="Z18">
        <v>3196</v>
      </c>
      <c r="AA18">
        <v>1199</v>
      </c>
      <c r="AB18">
        <v>356</v>
      </c>
      <c r="AC18">
        <v>8685</v>
      </c>
      <c r="AD18">
        <v>781</v>
      </c>
      <c r="AE18">
        <v>2472</v>
      </c>
      <c r="AF18">
        <f t="shared" si="1"/>
        <v>8180</v>
      </c>
      <c r="AG18">
        <f t="shared" si="2"/>
        <v>16727</v>
      </c>
      <c r="AH18">
        <f t="shared" si="3"/>
        <v>0</v>
      </c>
    </row>
    <row r="19" spans="19:34" x14ac:dyDescent="0.25">
      <c r="S19" t="str">
        <f t="shared" si="0"/>
        <v>6/20 16</v>
      </c>
      <c r="T19" s="3">
        <v>36697.666666666664</v>
      </c>
      <c r="U19">
        <v>1652</v>
      </c>
      <c r="V19">
        <v>2128</v>
      </c>
      <c r="W19">
        <v>1027</v>
      </c>
      <c r="X19">
        <v>1601</v>
      </c>
      <c r="Y19">
        <v>1847</v>
      </c>
      <c r="Z19">
        <v>3247</v>
      </c>
      <c r="AA19">
        <v>1201</v>
      </c>
      <c r="AB19">
        <v>359</v>
      </c>
      <c r="AC19">
        <v>8752</v>
      </c>
      <c r="AD19">
        <v>780</v>
      </c>
      <c r="AE19">
        <v>2492</v>
      </c>
      <c r="AF19">
        <f t="shared" si="1"/>
        <v>8202</v>
      </c>
      <c r="AG19">
        <f t="shared" si="2"/>
        <v>16884</v>
      </c>
      <c r="AH19">
        <f t="shared" si="3"/>
        <v>0</v>
      </c>
    </row>
    <row r="20" spans="19:34" x14ac:dyDescent="0.25">
      <c r="S20" t="str">
        <f t="shared" si="0"/>
        <v>6/20 17</v>
      </c>
      <c r="T20" s="3">
        <v>36697.708333333336</v>
      </c>
      <c r="U20">
        <v>1636</v>
      </c>
      <c r="V20">
        <v>2089</v>
      </c>
      <c r="W20">
        <v>1014</v>
      </c>
      <c r="X20">
        <v>1574</v>
      </c>
      <c r="Y20">
        <v>1853</v>
      </c>
      <c r="Z20">
        <v>3205</v>
      </c>
      <c r="AA20">
        <v>1198</v>
      </c>
      <c r="AB20">
        <v>362</v>
      </c>
      <c r="AC20">
        <v>8520</v>
      </c>
      <c r="AD20">
        <v>792</v>
      </c>
      <c r="AE20">
        <v>2460</v>
      </c>
      <c r="AF20">
        <f t="shared" si="1"/>
        <v>8113</v>
      </c>
      <c r="AG20">
        <f t="shared" si="2"/>
        <v>16590</v>
      </c>
      <c r="AH20">
        <f t="shared" si="3"/>
        <v>0</v>
      </c>
    </row>
    <row r="21" spans="19:34" x14ac:dyDescent="0.25">
      <c r="S21" t="str">
        <f t="shared" si="0"/>
        <v>6/20 18</v>
      </c>
      <c r="T21" s="3">
        <v>36697.75</v>
      </c>
      <c r="U21">
        <v>1606</v>
      </c>
      <c r="V21">
        <v>2045</v>
      </c>
      <c r="W21">
        <v>970</v>
      </c>
      <c r="X21">
        <v>1524</v>
      </c>
      <c r="Y21">
        <v>1836</v>
      </c>
      <c r="Z21">
        <v>3092</v>
      </c>
      <c r="AA21">
        <v>1179</v>
      </c>
      <c r="AB21">
        <v>351</v>
      </c>
      <c r="AC21">
        <v>7844</v>
      </c>
      <c r="AD21">
        <v>785</v>
      </c>
      <c r="AE21">
        <v>2392</v>
      </c>
      <c r="AF21">
        <f t="shared" si="1"/>
        <v>7925</v>
      </c>
      <c r="AG21">
        <f t="shared" si="2"/>
        <v>15699</v>
      </c>
      <c r="AH21">
        <f t="shared" si="3"/>
        <v>0</v>
      </c>
    </row>
    <row r="22" spans="19:34" x14ac:dyDescent="0.25">
      <c r="S22" t="str">
        <f t="shared" si="0"/>
        <v>6/20 19</v>
      </c>
      <c r="T22" s="3">
        <v>36697.791666666664</v>
      </c>
      <c r="U22">
        <v>1576</v>
      </c>
      <c r="V22">
        <v>2001</v>
      </c>
      <c r="W22">
        <v>940</v>
      </c>
      <c r="X22">
        <v>1476</v>
      </c>
      <c r="Y22">
        <v>1775</v>
      </c>
      <c r="Z22">
        <v>2975</v>
      </c>
      <c r="AA22">
        <v>1163</v>
      </c>
      <c r="AB22">
        <v>344</v>
      </c>
      <c r="AC22">
        <v>7471</v>
      </c>
      <c r="AD22">
        <v>779</v>
      </c>
      <c r="AE22">
        <v>2341</v>
      </c>
      <c r="AF22">
        <f t="shared" si="1"/>
        <v>7760</v>
      </c>
      <c r="AG22">
        <f t="shared" si="2"/>
        <v>15081</v>
      </c>
      <c r="AH22">
        <f t="shared" si="3"/>
        <v>0</v>
      </c>
    </row>
    <row r="23" spans="19:34" x14ac:dyDescent="0.25">
      <c r="S23" t="str">
        <f t="shared" si="0"/>
        <v>6/20 20</v>
      </c>
      <c r="T23" s="3">
        <v>36697.833333333336</v>
      </c>
      <c r="U23">
        <v>1577</v>
      </c>
      <c r="V23">
        <v>1985</v>
      </c>
      <c r="W23">
        <v>940</v>
      </c>
      <c r="X23">
        <v>1439</v>
      </c>
      <c r="Y23">
        <v>1722</v>
      </c>
      <c r="Z23">
        <v>3003</v>
      </c>
      <c r="AA23">
        <v>1174</v>
      </c>
      <c r="AB23">
        <v>345</v>
      </c>
      <c r="AC23">
        <v>7259</v>
      </c>
      <c r="AD23">
        <v>776</v>
      </c>
      <c r="AE23">
        <v>2314</v>
      </c>
      <c r="AF23">
        <f t="shared" si="1"/>
        <v>7688</v>
      </c>
      <c r="AG23">
        <f t="shared" si="2"/>
        <v>14846</v>
      </c>
      <c r="AH23">
        <f t="shared" si="3"/>
        <v>0</v>
      </c>
    </row>
    <row r="24" spans="19:34" x14ac:dyDescent="0.25">
      <c r="S24" t="str">
        <f t="shared" si="0"/>
        <v>6/20 21</v>
      </c>
      <c r="T24" s="3">
        <v>36697.875</v>
      </c>
      <c r="U24">
        <v>1565</v>
      </c>
      <c r="V24">
        <v>2016</v>
      </c>
      <c r="W24">
        <v>923</v>
      </c>
      <c r="X24">
        <v>1451</v>
      </c>
      <c r="Y24">
        <v>1658</v>
      </c>
      <c r="Z24">
        <v>2960</v>
      </c>
      <c r="AA24">
        <v>1169</v>
      </c>
      <c r="AB24">
        <v>349</v>
      </c>
      <c r="AC24">
        <v>7135</v>
      </c>
      <c r="AD24">
        <v>783</v>
      </c>
      <c r="AE24">
        <v>2340</v>
      </c>
      <c r="AF24">
        <f t="shared" si="1"/>
        <v>7759</v>
      </c>
      <c r="AG24">
        <f t="shared" si="2"/>
        <v>14590</v>
      </c>
      <c r="AH24">
        <f t="shared" si="3"/>
        <v>0</v>
      </c>
    </row>
    <row r="25" spans="19:34" x14ac:dyDescent="0.25">
      <c r="S25" t="str">
        <f t="shared" si="0"/>
        <v>6/20 22</v>
      </c>
      <c r="T25" s="3">
        <v>36697.916666666664</v>
      </c>
      <c r="U25">
        <v>1447</v>
      </c>
      <c r="V25">
        <v>1880</v>
      </c>
      <c r="W25">
        <v>836</v>
      </c>
      <c r="X25">
        <v>1345</v>
      </c>
      <c r="Y25">
        <v>1544</v>
      </c>
      <c r="Z25">
        <v>2616</v>
      </c>
      <c r="AA25">
        <v>1087</v>
      </c>
      <c r="AB25">
        <v>311</v>
      </c>
      <c r="AC25">
        <v>6706</v>
      </c>
      <c r="AD25">
        <v>773</v>
      </c>
      <c r="AE25">
        <v>2195</v>
      </c>
      <c r="AF25">
        <f t="shared" si="1"/>
        <v>7280</v>
      </c>
      <c r="AG25">
        <f t="shared" si="2"/>
        <v>13460</v>
      </c>
      <c r="AH25">
        <f t="shared" si="3"/>
        <v>0</v>
      </c>
    </row>
    <row r="26" spans="19:34" x14ac:dyDescent="0.25">
      <c r="S26" t="str">
        <f t="shared" si="0"/>
        <v>6/20 23</v>
      </c>
      <c r="T26" s="3">
        <v>36697.958333333336</v>
      </c>
      <c r="U26">
        <v>1306</v>
      </c>
      <c r="V26">
        <v>1735</v>
      </c>
      <c r="W26">
        <v>736</v>
      </c>
      <c r="X26">
        <v>1210</v>
      </c>
      <c r="Y26">
        <v>1346</v>
      </c>
      <c r="Z26">
        <v>2221</v>
      </c>
      <c r="AA26">
        <v>1001</v>
      </c>
      <c r="AB26">
        <v>269</v>
      </c>
      <c r="AC26">
        <v>6194</v>
      </c>
      <c r="AD26">
        <v>758</v>
      </c>
      <c r="AE26">
        <v>1990</v>
      </c>
      <c r="AF26">
        <f t="shared" si="1"/>
        <v>6694</v>
      </c>
      <c r="AG26">
        <f t="shared" si="2"/>
        <v>12072</v>
      </c>
      <c r="AH26">
        <f t="shared" si="3"/>
        <v>0</v>
      </c>
    </row>
    <row r="27" spans="19:34" x14ac:dyDescent="0.25">
      <c r="S27" t="str">
        <f t="shared" si="0"/>
        <v>6/21 0</v>
      </c>
      <c r="T27" s="3">
        <v>36698</v>
      </c>
      <c r="U27">
        <v>1276</v>
      </c>
      <c r="V27">
        <v>1416</v>
      </c>
      <c r="W27">
        <v>654</v>
      </c>
      <c r="X27">
        <v>922</v>
      </c>
      <c r="Y27">
        <v>1088</v>
      </c>
      <c r="Z27">
        <v>2036</v>
      </c>
      <c r="AA27">
        <v>933</v>
      </c>
      <c r="AB27">
        <v>177</v>
      </c>
      <c r="AC27">
        <v>5674</v>
      </c>
      <c r="AD27">
        <v>802</v>
      </c>
      <c r="AE27">
        <v>1863</v>
      </c>
      <c r="AF27">
        <f t="shared" si="1"/>
        <v>5936</v>
      </c>
      <c r="AG27">
        <f t="shared" si="2"/>
        <v>10905</v>
      </c>
      <c r="AH27">
        <f t="shared" si="3"/>
        <v>0</v>
      </c>
    </row>
    <row r="28" spans="19:34" x14ac:dyDescent="0.25">
      <c r="S28" t="str">
        <f t="shared" si="0"/>
        <v>6/21 1</v>
      </c>
      <c r="T28" s="3">
        <v>36698.041666666664</v>
      </c>
      <c r="U28">
        <v>1233</v>
      </c>
      <c r="V28">
        <v>1368</v>
      </c>
      <c r="W28">
        <v>622</v>
      </c>
      <c r="X28">
        <v>873</v>
      </c>
      <c r="Y28">
        <v>1039</v>
      </c>
      <c r="Z28">
        <v>1894</v>
      </c>
      <c r="AA28">
        <v>886</v>
      </c>
      <c r="AB28">
        <v>169</v>
      </c>
      <c r="AC28">
        <v>5349</v>
      </c>
      <c r="AD28">
        <v>786</v>
      </c>
      <c r="AE28">
        <v>1784</v>
      </c>
      <c r="AF28">
        <f t="shared" si="1"/>
        <v>5697</v>
      </c>
      <c r="AG28">
        <f t="shared" si="2"/>
        <v>10306</v>
      </c>
      <c r="AH28">
        <f t="shared" si="3"/>
        <v>0</v>
      </c>
    </row>
    <row r="29" spans="19:34" x14ac:dyDescent="0.25">
      <c r="S29" t="str">
        <f t="shared" si="0"/>
        <v>6/21 2</v>
      </c>
      <c r="T29" s="3">
        <v>36698.083333333336</v>
      </c>
      <c r="U29">
        <v>1200</v>
      </c>
      <c r="V29">
        <v>1327</v>
      </c>
      <c r="W29">
        <v>605</v>
      </c>
      <c r="X29">
        <v>841</v>
      </c>
      <c r="Y29">
        <v>995</v>
      </c>
      <c r="Z29">
        <v>1809</v>
      </c>
      <c r="AA29">
        <v>873</v>
      </c>
      <c r="AB29">
        <v>164</v>
      </c>
      <c r="AC29">
        <v>5142</v>
      </c>
      <c r="AD29">
        <v>773</v>
      </c>
      <c r="AE29">
        <v>1732</v>
      </c>
      <c r="AF29">
        <f t="shared" si="1"/>
        <v>5546</v>
      </c>
      <c r="AG29">
        <f t="shared" si="2"/>
        <v>9915</v>
      </c>
      <c r="AH29">
        <f t="shared" si="3"/>
        <v>0</v>
      </c>
    </row>
    <row r="30" spans="19:34" x14ac:dyDescent="0.25">
      <c r="S30" t="str">
        <f t="shared" si="0"/>
        <v>6/21 3</v>
      </c>
      <c r="T30" s="3">
        <v>36698.125</v>
      </c>
      <c r="U30">
        <v>1176</v>
      </c>
      <c r="V30">
        <v>1316</v>
      </c>
      <c r="W30">
        <v>592</v>
      </c>
      <c r="X30">
        <v>824</v>
      </c>
      <c r="Y30">
        <v>980</v>
      </c>
      <c r="Z30">
        <v>1779</v>
      </c>
      <c r="AA30">
        <v>869</v>
      </c>
      <c r="AB30">
        <v>160</v>
      </c>
      <c r="AC30">
        <v>5053</v>
      </c>
      <c r="AD30">
        <v>769</v>
      </c>
      <c r="AE30">
        <v>1696</v>
      </c>
      <c r="AF30">
        <f t="shared" si="1"/>
        <v>5474</v>
      </c>
      <c r="AG30">
        <f t="shared" si="2"/>
        <v>9740</v>
      </c>
      <c r="AH30">
        <f t="shared" si="3"/>
        <v>0</v>
      </c>
    </row>
    <row r="31" spans="19:34" x14ac:dyDescent="0.25">
      <c r="S31" t="str">
        <f t="shared" si="0"/>
        <v>6/21 4</v>
      </c>
      <c r="T31" s="3">
        <v>36698.166666666664</v>
      </c>
      <c r="U31">
        <v>1180</v>
      </c>
      <c r="V31">
        <v>1324</v>
      </c>
      <c r="W31">
        <v>580</v>
      </c>
      <c r="X31">
        <v>828</v>
      </c>
      <c r="Y31">
        <v>978</v>
      </c>
      <c r="Z31">
        <v>1797</v>
      </c>
      <c r="AA31">
        <v>858</v>
      </c>
      <c r="AB31">
        <v>157</v>
      </c>
      <c r="AC31">
        <v>5090</v>
      </c>
      <c r="AD31">
        <v>775</v>
      </c>
      <c r="AE31">
        <v>1718</v>
      </c>
      <c r="AF31">
        <f t="shared" si="1"/>
        <v>5503</v>
      </c>
      <c r="AG31">
        <f t="shared" si="2"/>
        <v>9782</v>
      </c>
      <c r="AH31">
        <f t="shared" si="3"/>
        <v>0</v>
      </c>
    </row>
    <row r="32" spans="19:34" x14ac:dyDescent="0.25">
      <c r="S32" t="str">
        <f t="shared" si="0"/>
        <v>6/21 5</v>
      </c>
      <c r="T32" s="3">
        <v>36698.208333333336</v>
      </c>
      <c r="U32">
        <v>1251</v>
      </c>
      <c r="V32">
        <v>1399</v>
      </c>
      <c r="W32">
        <v>607</v>
      </c>
      <c r="X32">
        <v>879</v>
      </c>
      <c r="Y32">
        <v>1013</v>
      </c>
      <c r="Z32">
        <v>1865</v>
      </c>
      <c r="AA32">
        <v>932</v>
      </c>
      <c r="AB32">
        <v>164</v>
      </c>
      <c r="AC32">
        <v>5268</v>
      </c>
      <c r="AD32">
        <v>781</v>
      </c>
      <c r="AE32">
        <v>1777</v>
      </c>
      <c r="AF32">
        <f t="shared" si="1"/>
        <v>5768</v>
      </c>
      <c r="AG32">
        <f t="shared" si="2"/>
        <v>10168</v>
      </c>
      <c r="AH32">
        <f t="shared" si="3"/>
        <v>0</v>
      </c>
    </row>
    <row r="33" spans="19:34" x14ac:dyDescent="0.25">
      <c r="S33" t="str">
        <f t="shared" si="0"/>
        <v>6/21 6</v>
      </c>
      <c r="T33" s="3">
        <v>36698.25</v>
      </c>
      <c r="U33">
        <v>1392</v>
      </c>
      <c r="V33">
        <v>1586</v>
      </c>
      <c r="W33">
        <v>697</v>
      </c>
      <c r="X33">
        <v>989</v>
      </c>
      <c r="Y33">
        <v>1116</v>
      </c>
      <c r="Z33">
        <v>2078</v>
      </c>
      <c r="AA33">
        <v>1045</v>
      </c>
      <c r="AB33">
        <v>189</v>
      </c>
      <c r="AC33">
        <v>5904</v>
      </c>
      <c r="AD33">
        <v>800</v>
      </c>
      <c r="AE33">
        <v>1924</v>
      </c>
      <c r="AF33">
        <f t="shared" si="1"/>
        <v>6344</v>
      </c>
      <c r="AG33">
        <f t="shared" si="2"/>
        <v>11376</v>
      </c>
      <c r="AH33">
        <f t="shared" si="3"/>
        <v>0</v>
      </c>
    </row>
    <row r="34" spans="19:34" x14ac:dyDescent="0.25">
      <c r="S34" t="str">
        <f t="shared" si="0"/>
        <v>6/21 7</v>
      </c>
      <c r="T34" s="3">
        <v>36698.291666666664</v>
      </c>
      <c r="U34">
        <v>1586</v>
      </c>
      <c r="V34">
        <v>1743</v>
      </c>
      <c r="W34">
        <v>806</v>
      </c>
      <c r="X34">
        <v>1118</v>
      </c>
      <c r="Y34">
        <v>1274</v>
      </c>
      <c r="Z34">
        <v>2432</v>
      </c>
      <c r="AA34">
        <v>1125</v>
      </c>
      <c r="AB34">
        <v>218</v>
      </c>
      <c r="AC34">
        <v>6857</v>
      </c>
      <c r="AD34">
        <v>803</v>
      </c>
      <c r="AE34">
        <v>2163</v>
      </c>
      <c r="AF34">
        <f t="shared" si="1"/>
        <v>6952</v>
      </c>
      <c r="AG34">
        <f t="shared" si="2"/>
        <v>13173</v>
      </c>
      <c r="AH34">
        <f t="shared" si="3"/>
        <v>0</v>
      </c>
    </row>
    <row r="35" spans="19:34" x14ac:dyDescent="0.25">
      <c r="S35" t="str">
        <f t="shared" ref="S35:S66" si="4">CONCATENATE(MONTH(T35),"/",DAY(T35)," ",HOUR(T35))</f>
        <v>6/21 8</v>
      </c>
      <c r="T35" s="3">
        <v>36698.333333333336</v>
      </c>
      <c r="U35">
        <v>1674</v>
      </c>
      <c r="V35">
        <v>1852</v>
      </c>
      <c r="W35">
        <v>892</v>
      </c>
      <c r="X35">
        <v>1197</v>
      </c>
      <c r="Y35">
        <v>1389</v>
      </c>
      <c r="Z35">
        <v>2703</v>
      </c>
      <c r="AA35">
        <v>1276</v>
      </c>
      <c r="AB35">
        <v>242</v>
      </c>
      <c r="AC35">
        <v>7572</v>
      </c>
      <c r="AD35">
        <v>774</v>
      </c>
      <c r="AE35">
        <v>2329</v>
      </c>
      <c r="AF35">
        <f t="shared" si="1"/>
        <v>7428</v>
      </c>
      <c r="AG35">
        <f t="shared" si="2"/>
        <v>14472</v>
      </c>
      <c r="AH35">
        <f t="shared" si="3"/>
        <v>0</v>
      </c>
    </row>
    <row r="36" spans="19:34" x14ac:dyDescent="0.25">
      <c r="S36" t="str">
        <f t="shared" si="4"/>
        <v>6/21 9</v>
      </c>
      <c r="T36" s="3">
        <v>36698.375</v>
      </c>
      <c r="U36">
        <v>1713</v>
      </c>
      <c r="V36">
        <v>1887</v>
      </c>
      <c r="W36">
        <v>945</v>
      </c>
      <c r="X36">
        <v>1251</v>
      </c>
      <c r="Y36">
        <v>1492</v>
      </c>
      <c r="Z36">
        <v>2923</v>
      </c>
      <c r="AA36">
        <v>1291</v>
      </c>
      <c r="AB36">
        <v>256</v>
      </c>
      <c r="AC36">
        <v>8085</v>
      </c>
      <c r="AD36">
        <v>766</v>
      </c>
      <c r="AE36">
        <v>2433</v>
      </c>
      <c r="AF36">
        <f t="shared" si="1"/>
        <v>7628</v>
      </c>
      <c r="AG36">
        <f t="shared" si="2"/>
        <v>15414</v>
      </c>
      <c r="AH36">
        <f t="shared" si="3"/>
        <v>0</v>
      </c>
    </row>
    <row r="37" spans="19:34" x14ac:dyDescent="0.25">
      <c r="S37" t="str">
        <f t="shared" si="4"/>
        <v>6/21 10</v>
      </c>
      <c r="T37" s="3">
        <v>36698.416666666664</v>
      </c>
      <c r="U37">
        <v>1737</v>
      </c>
      <c r="V37">
        <v>1943</v>
      </c>
      <c r="W37">
        <v>990</v>
      </c>
      <c r="X37">
        <v>1296</v>
      </c>
      <c r="Y37">
        <v>1573</v>
      </c>
      <c r="Z37">
        <v>3104</v>
      </c>
      <c r="AA37">
        <v>1325</v>
      </c>
      <c r="AB37">
        <v>268</v>
      </c>
      <c r="AC37">
        <v>8365</v>
      </c>
      <c r="AD37">
        <v>775</v>
      </c>
      <c r="AE37">
        <v>2508</v>
      </c>
      <c r="AF37">
        <f t="shared" si="1"/>
        <v>7847</v>
      </c>
      <c r="AG37">
        <f t="shared" si="2"/>
        <v>16037</v>
      </c>
      <c r="AH37">
        <f t="shared" si="3"/>
        <v>0</v>
      </c>
    </row>
    <row r="38" spans="19:34" x14ac:dyDescent="0.25">
      <c r="S38" t="str">
        <f t="shared" si="4"/>
        <v>6/21 11</v>
      </c>
      <c r="T38" s="3">
        <v>36698.458333333336</v>
      </c>
      <c r="U38">
        <v>1741</v>
      </c>
      <c r="V38">
        <v>1962</v>
      </c>
      <c r="W38">
        <v>1011</v>
      </c>
      <c r="X38">
        <v>1313</v>
      </c>
      <c r="Y38">
        <v>1624</v>
      </c>
      <c r="Z38">
        <v>3230</v>
      </c>
      <c r="AA38">
        <v>1317</v>
      </c>
      <c r="AB38">
        <v>274</v>
      </c>
      <c r="AC38">
        <v>8573</v>
      </c>
      <c r="AD38">
        <v>782</v>
      </c>
      <c r="AE38">
        <v>2549</v>
      </c>
      <c r="AF38">
        <f t="shared" si="1"/>
        <v>7923</v>
      </c>
      <c r="AG38">
        <f t="shared" si="2"/>
        <v>16453</v>
      </c>
      <c r="AH38">
        <f t="shared" si="3"/>
        <v>0</v>
      </c>
    </row>
    <row r="39" spans="19:34" x14ac:dyDescent="0.25">
      <c r="S39" t="str">
        <f t="shared" si="4"/>
        <v>6/21 12</v>
      </c>
      <c r="T39" s="3">
        <v>36698.5</v>
      </c>
      <c r="U39">
        <v>1742</v>
      </c>
      <c r="V39">
        <v>1972</v>
      </c>
      <c r="W39">
        <v>1026</v>
      </c>
      <c r="X39">
        <v>1308</v>
      </c>
      <c r="Y39">
        <v>1653</v>
      </c>
      <c r="Z39">
        <v>3301</v>
      </c>
      <c r="AA39">
        <v>1310</v>
      </c>
      <c r="AB39">
        <v>278</v>
      </c>
      <c r="AC39">
        <v>8685</v>
      </c>
      <c r="AD39">
        <v>781</v>
      </c>
      <c r="AE39">
        <v>2557</v>
      </c>
      <c r="AF39">
        <f t="shared" si="1"/>
        <v>7928</v>
      </c>
      <c r="AG39">
        <f t="shared" si="2"/>
        <v>16685</v>
      </c>
      <c r="AH39">
        <f t="shared" si="3"/>
        <v>0</v>
      </c>
    </row>
    <row r="40" spans="19:34" x14ac:dyDescent="0.25">
      <c r="S40" t="str">
        <f t="shared" si="4"/>
        <v>6/21 13</v>
      </c>
      <c r="T40" s="3">
        <v>36698.541666666664</v>
      </c>
      <c r="U40">
        <v>1749</v>
      </c>
      <c r="V40">
        <v>1993</v>
      </c>
      <c r="W40">
        <v>1033</v>
      </c>
      <c r="X40">
        <v>1323</v>
      </c>
      <c r="Y40">
        <v>1677</v>
      </c>
      <c r="Z40">
        <v>3359</v>
      </c>
      <c r="AA40">
        <v>1329</v>
      </c>
      <c r="AB40">
        <v>280</v>
      </c>
      <c r="AC40">
        <v>8769</v>
      </c>
      <c r="AD40">
        <v>776</v>
      </c>
      <c r="AE40">
        <v>2590</v>
      </c>
      <c r="AF40">
        <f t="shared" si="1"/>
        <v>8011</v>
      </c>
      <c r="AG40">
        <f t="shared" si="2"/>
        <v>16867</v>
      </c>
      <c r="AH40">
        <f t="shared" si="3"/>
        <v>0</v>
      </c>
    </row>
    <row r="41" spans="19:34" x14ac:dyDescent="0.25">
      <c r="S41" t="str">
        <f t="shared" si="4"/>
        <v>6/21 14</v>
      </c>
      <c r="T41" s="3">
        <v>36698.583333333336</v>
      </c>
      <c r="U41">
        <v>1750</v>
      </c>
      <c r="V41">
        <v>1985</v>
      </c>
      <c r="W41">
        <v>1017</v>
      </c>
      <c r="X41">
        <v>1328</v>
      </c>
      <c r="Y41">
        <v>1690</v>
      </c>
      <c r="Z41">
        <v>3417</v>
      </c>
      <c r="AA41">
        <v>1303</v>
      </c>
      <c r="AB41">
        <v>276</v>
      </c>
      <c r="AC41">
        <v>8794</v>
      </c>
      <c r="AD41">
        <v>777</v>
      </c>
      <c r="AE41">
        <v>2584</v>
      </c>
      <c r="AF41">
        <f t="shared" si="1"/>
        <v>7977</v>
      </c>
      <c r="AG41">
        <f t="shared" si="2"/>
        <v>16944</v>
      </c>
      <c r="AH41">
        <f t="shared" si="3"/>
        <v>0</v>
      </c>
    </row>
    <row r="42" spans="19:34" x14ac:dyDescent="0.25">
      <c r="S42" t="str">
        <f t="shared" si="4"/>
        <v>6/21 15</v>
      </c>
      <c r="T42" s="3">
        <v>36698.625</v>
      </c>
      <c r="U42">
        <v>1756</v>
      </c>
      <c r="V42">
        <v>1971</v>
      </c>
      <c r="W42">
        <v>1015</v>
      </c>
      <c r="X42">
        <v>1325</v>
      </c>
      <c r="Y42">
        <v>1702</v>
      </c>
      <c r="Z42">
        <v>3455</v>
      </c>
      <c r="AA42">
        <v>1279</v>
      </c>
      <c r="AB42">
        <v>275</v>
      </c>
      <c r="AC42">
        <v>8853</v>
      </c>
      <c r="AD42">
        <v>773</v>
      </c>
      <c r="AE42">
        <v>2566</v>
      </c>
      <c r="AF42">
        <f t="shared" si="1"/>
        <v>7914</v>
      </c>
      <c r="AG42">
        <f t="shared" si="2"/>
        <v>17056</v>
      </c>
      <c r="AH42">
        <f t="shared" si="3"/>
        <v>0</v>
      </c>
    </row>
    <row r="43" spans="19:34" x14ac:dyDescent="0.25">
      <c r="S43" t="str">
        <f t="shared" si="4"/>
        <v>6/21 16</v>
      </c>
      <c r="T43" s="3">
        <v>36698.666666666664</v>
      </c>
      <c r="U43">
        <v>1796</v>
      </c>
      <c r="V43">
        <v>1977</v>
      </c>
      <c r="W43">
        <v>1002</v>
      </c>
      <c r="X43">
        <v>1313</v>
      </c>
      <c r="Y43">
        <v>1700</v>
      </c>
      <c r="Z43">
        <v>3470</v>
      </c>
      <c r="AA43">
        <v>1289</v>
      </c>
      <c r="AB43">
        <v>272</v>
      </c>
      <c r="AC43">
        <v>8863</v>
      </c>
      <c r="AD43">
        <v>773</v>
      </c>
      <c r="AE43">
        <v>2544</v>
      </c>
      <c r="AF43">
        <f t="shared" si="1"/>
        <v>7896</v>
      </c>
      <c r="AG43">
        <f t="shared" si="2"/>
        <v>17103</v>
      </c>
      <c r="AH43">
        <f t="shared" si="3"/>
        <v>0</v>
      </c>
    </row>
    <row r="44" spans="19:34" x14ac:dyDescent="0.25">
      <c r="S44" t="str">
        <f t="shared" si="4"/>
        <v>6/21 17</v>
      </c>
      <c r="T44" s="3">
        <v>36698.708333333336</v>
      </c>
      <c r="U44">
        <v>1799</v>
      </c>
      <c r="V44">
        <v>1935</v>
      </c>
      <c r="W44">
        <v>993</v>
      </c>
      <c r="X44">
        <v>1287</v>
      </c>
      <c r="Y44">
        <v>1667</v>
      </c>
      <c r="Z44">
        <v>3430</v>
      </c>
      <c r="AA44">
        <v>1278</v>
      </c>
      <c r="AB44">
        <v>269</v>
      </c>
      <c r="AC44">
        <v>8697</v>
      </c>
      <c r="AD44">
        <v>782</v>
      </c>
      <c r="AE44">
        <v>2495</v>
      </c>
      <c r="AF44">
        <f t="shared" si="1"/>
        <v>7777</v>
      </c>
      <c r="AG44">
        <f t="shared" si="2"/>
        <v>16855</v>
      </c>
      <c r="AH44">
        <f t="shared" si="3"/>
        <v>0</v>
      </c>
    </row>
    <row r="45" spans="19:34" x14ac:dyDescent="0.25">
      <c r="S45" t="str">
        <f t="shared" si="4"/>
        <v>6/21 18</v>
      </c>
      <c r="T45" s="3">
        <v>36698.75</v>
      </c>
      <c r="U45">
        <v>1752</v>
      </c>
      <c r="V45">
        <v>1891</v>
      </c>
      <c r="W45">
        <v>952</v>
      </c>
      <c r="X45">
        <v>1240</v>
      </c>
      <c r="Y45">
        <v>1613</v>
      </c>
      <c r="Z45">
        <v>3335</v>
      </c>
      <c r="AA45">
        <v>1241</v>
      </c>
      <c r="AB45">
        <v>258</v>
      </c>
      <c r="AC45">
        <v>8200</v>
      </c>
      <c r="AD45">
        <v>774</v>
      </c>
      <c r="AE45">
        <v>2426</v>
      </c>
      <c r="AF45">
        <f t="shared" si="1"/>
        <v>7572</v>
      </c>
      <c r="AG45">
        <f t="shared" si="2"/>
        <v>16110</v>
      </c>
      <c r="AH45">
        <f t="shared" si="3"/>
        <v>0</v>
      </c>
    </row>
    <row r="46" spans="19:34" x14ac:dyDescent="0.25">
      <c r="S46" t="str">
        <f t="shared" si="4"/>
        <v>6/21 19</v>
      </c>
      <c r="T46" s="3">
        <v>36698.791666666664</v>
      </c>
      <c r="U46">
        <v>1685</v>
      </c>
      <c r="V46">
        <v>1838</v>
      </c>
      <c r="W46">
        <v>928</v>
      </c>
      <c r="X46">
        <v>1190</v>
      </c>
      <c r="Y46">
        <v>1559</v>
      </c>
      <c r="Z46">
        <v>3205</v>
      </c>
      <c r="AA46">
        <v>1223</v>
      </c>
      <c r="AB46">
        <v>251</v>
      </c>
      <c r="AC46">
        <v>7809</v>
      </c>
      <c r="AD46">
        <v>771</v>
      </c>
      <c r="AE46">
        <v>2375</v>
      </c>
      <c r="AF46">
        <f t="shared" si="1"/>
        <v>7397</v>
      </c>
      <c r="AG46">
        <f t="shared" si="2"/>
        <v>15437</v>
      </c>
      <c r="AH46">
        <f t="shared" si="3"/>
        <v>0</v>
      </c>
    </row>
    <row r="47" spans="19:34" x14ac:dyDescent="0.25">
      <c r="S47" t="str">
        <f t="shared" si="4"/>
        <v>6/21 20</v>
      </c>
      <c r="T47" s="3">
        <v>36698.833333333336</v>
      </c>
      <c r="U47">
        <v>1665</v>
      </c>
      <c r="V47">
        <v>1857</v>
      </c>
      <c r="W47">
        <v>934</v>
      </c>
      <c r="X47">
        <v>1172</v>
      </c>
      <c r="Y47">
        <v>1540</v>
      </c>
      <c r="Z47">
        <v>3171</v>
      </c>
      <c r="AA47">
        <v>1233</v>
      </c>
      <c r="AB47">
        <v>253</v>
      </c>
      <c r="AC47">
        <v>7530</v>
      </c>
      <c r="AD47">
        <v>761</v>
      </c>
      <c r="AE47">
        <v>2350</v>
      </c>
      <c r="AF47">
        <f t="shared" si="1"/>
        <v>7373</v>
      </c>
      <c r="AG47">
        <f t="shared" si="2"/>
        <v>15093</v>
      </c>
      <c r="AH47">
        <f t="shared" si="3"/>
        <v>0</v>
      </c>
    </row>
    <row r="48" spans="19:34" x14ac:dyDescent="0.25">
      <c r="S48" t="str">
        <f t="shared" si="4"/>
        <v>6/21 21</v>
      </c>
      <c r="T48" s="3">
        <v>36698.875</v>
      </c>
      <c r="U48">
        <v>1654</v>
      </c>
      <c r="V48">
        <v>1867</v>
      </c>
      <c r="W48">
        <v>913</v>
      </c>
      <c r="X48">
        <v>1186</v>
      </c>
      <c r="Y48">
        <v>1507</v>
      </c>
      <c r="Z48">
        <v>3148</v>
      </c>
      <c r="AA48">
        <v>1234</v>
      </c>
      <c r="AB48">
        <v>247</v>
      </c>
      <c r="AC48">
        <v>7400</v>
      </c>
      <c r="AD48">
        <v>768</v>
      </c>
      <c r="AE48">
        <v>2388</v>
      </c>
      <c r="AF48">
        <f t="shared" si="1"/>
        <v>7443</v>
      </c>
      <c r="AG48">
        <f t="shared" si="2"/>
        <v>14869</v>
      </c>
      <c r="AH48">
        <f t="shared" si="3"/>
        <v>0</v>
      </c>
    </row>
    <row r="49" spans="19:34" x14ac:dyDescent="0.25">
      <c r="S49" t="str">
        <f t="shared" si="4"/>
        <v>6/21 22</v>
      </c>
      <c r="T49" s="3">
        <v>36698.916666666664</v>
      </c>
      <c r="U49">
        <v>1549</v>
      </c>
      <c r="V49">
        <v>1731</v>
      </c>
      <c r="W49">
        <v>838</v>
      </c>
      <c r="X49">
        <v>1114</v>
      </c>
      <c r="Y49">
        <v>1386</v>
      </c>
      <c r="Z49">
        <v>2858</v>
      </c>
      <c r="AA49">
        <v>1109</v>
      </c>
      <c r="AB49">
        <v>227</v>
      </c>
      <c r="AC49">
        <v>6993</v>
      </c>
      <c r="AD49">
        <v>806</v>
      </c>
      <c r="AE49">
        <v>2270</v>
      </c>
      <c r="AF49">
        <f t="shared" si="1"/>
        <v>7030</v>
      </c>
      <c r="AG49">
        <f t="shared" si="2"/>
        <v>13851</v>
      </c>
      <c r="AH49">
        <f t="shared" si="3"/>
        <v>0</v>
      </c>
    </row>
    <row r="50" spans="19:34" x14ac:dyDescent="0.25">
      <c r="S50" t="str">
        <f t="shared" si="4"/>
        <v>6/21 23</v>
      </c>
      <c r="T50" s="3">
        <v>36698.958333333336</v>
      </c>
      <c r="U50">
        <v>1383</v>
      </c>
      <c r="V50">
        <v>1620</v>
      </c>
      <c r="W50">
        <v>730</v>
      </c>
      <c r="X50">
        <v>1006</v>
      </c>
      <c r="Y50">
        <v>1236</v>
      </c>
      <c r="Z50">
        <v>2472</v>
      </c>
      <c r="AA50">
        <v>1004</v>
      </c>
      <c r="AB50">
        <v>198</v>
      </c>
      <c r="AC50">
        <v>6341</v>
      </c>
      <c r="AD50">
        <v>811</v>
      </c>
      <c r="AE50">
        <v>2087</v>
      </c>
      <c r="AF50">
        <f t="shared" si="1"/>
        <v>6528</v>
      </c>
      <c r="AG50">
        <f t="shared" si="2"/>
        <v>12360</v>
      </c>
      <c r="AH50">
        <f t="shared" si="3"/>
        <v>0</v>
      </c>
    </row>
    <row r="51" spans="19:34" x14ac:dyDescent="0.25">
      <c r="S51" t="str">
        <f t="shared" si="4"/>
        <v>6/22 0</v>
      </c>
      <c r="T51" s="3">
        <v>36699</v>
      </c>
      <c r="U51">
        <v>1365</v>
      </c>
      <c r="V51">
        <v>1439</v>
      </c>
      <c r="W51">
        <v>707</v>
      </c>
      <c r="X51">
        <v>939</v>
      </c>
      <c r="Y51">
        <v>1175</v>
      </c>
      <c r="Z51">
        <v>2224</v>
      </c>
      <c r="AA51">
        <v>951</v>
      </c>
      <c r="AB51">
        <v>191</v>
      </c>
      <c r="AC51">
        <v>6071</v>
      </c>
      <c r="AD51">
        <v>830</v>
      </c>
      <c r="AE51">
        <v>1914</v>
      </c>
      <c r="AF51">
        <f t="shared" si="1"/>
        <v>6073</v>
      </c>
      <c r="AG51">
        <f t="shared" si="2"/>
        <v>11733</v>
      </c>
      <c r="AH51">
        <f t="shared" si="3"/>
        <v>0</v>
      </c>
    </row>
    <row r="52" spans="19:34" x14ac:dyDescent="0.25">
      <c r="S52" t="str">
        <f t="shared" si="4"/>
        <v>6/22 1</v>
      </c>
      <c r="T52" s="3">
        <v>36699.041666666664</v>
      </c>
      <c r="U52">
        <v>1304</v>
      </c>
      <c r="V52">
        <v>1389</v>
      </c>
      <c r="W52">
        <v>669</v>
      </c>
      <c r="X52">
        <v>890</v>
      </c>
      <c r="Y52">
        <v>1109</v>
      </c>
      <c r="Z52">
        <v>2073</v>
      </c>
      <c r="AA52">
        <v>911</v>
      </c>
      <c r="AB52">
        <v>181</v>
      </c>
      <c r="AC52">
        <v>5734</v>
      </c>
      <c r="AD52">
        <v>813</v>
      </c>
      <c r="AE52">
        <v>1834</v>
      </c>
      <c r="AF52">
        <f t="shared" si="1"/>
        <v>5837</v>
      </c>
      <c r="AG52">
        <f t="shared" si="2"/>
        <v>11070</v>
      </c>
      <c r="AH52">
        <f t="shared" si="3"/>
        <v>0</v>
      </c>
    </row>
    <row r="53" spans="19:34" x14ac:dyDescent="0.25">
      <c r="S53" t="str">
        <f t="shared" si="4"/>
        <v>6/22 2</v>
      </c>
      <c r="T53" s="3">
        <v>36699.083333333336</v>
      </c>
      <c r="U53">
        <v>1263</v>
      </c>
      <c r="V53">
        <v>1337</v>
      </c>
      <c r="W53">
        <v>652</v>
      </c>
      <c r="X53">
        <v>857</v>
      </c>
      <c r="Y53">
        <v>1063</v>
      </c>
      <c r="Z53">
        <v>1981</v>
      </c>
      <c r="AA53">
        <v>896</v>
      </c>
      <c r="AB53">
        <v>176</v>
      </c>
      <c r="AC53">
        <v>5518</v>
      </c>
      <c r="AD53">
        <v>798</v>
      </c>
      <c r="AE53">
        <v>1777</v>
      </c>
      <c r="AF53">
        <f t="shared" si="1"/>
        <v>5665</v>
      </c>
      <c r="AG53">
        <f t="shared" si="2"/>
        <v>10653</v>
      </c>
      <c r="AH53">
        <f t="shared" si="3"/>
        <v>0</v>
      </c>
    </row>
    <row r="54" spans="19:34" x14ac:dyDescent="0.25">
      <c r="S54" t="str">
        <f t="shared" si="4"/>
        <v>6/22 3</v>
      </c>
      <c r="T54" s="3">
        <v>36699.125</v>
      </c>
      <c r="U54">
        <v>1238</v>
      </c>
      <c r="V54">
        <v>1323</v>
      </c>
      <c r="W54">
        <v>636</v>
      </c>
      <c r="X54">
        <v>839</v>
      </c>
      <c r="Y54">
        <v>1042</v>
      </c>
      <c r="Z54">
        <v>1945</v>
      </c>
      <c r="AA54">
        <v>888</v>
      </c>
      <c r="AB54">
        <v>172</v>
      </c>
      <c r="AC54">
        <v>5420</v>
      </c>
      <c r="AD54">
        <v>794</v>
      </c>
      <c r="AE54">
        <v>1738</v>
      </c>
      <c r="AF54">
        <f t="shared" si="1"/>
        <v>5582</v>
      </c>
      <c r="AG54">
        <f t="shared" si="2"/>
        <v>10453</v>
      </c>
      <c r="AH54">
        <f t="shared" si="3"/>
        <v>0</v>
      </c>
    </row>
    <row r="55" spans="19:34" x14ac:dyDescent="0.25">
      <c r="S55" t="str">
        <f t="shared" si="4"/>
        <v>6/22 4</v>
      </c>
      <c r="T55" s="3">
        <v>36699.166666666664</v>
      </c>
      <c r="U55">
        <v>1242</v>
      </c>
      <c r="V55">
        <v>1331</v>
      </c>
      <c r="W55">
        <v>625</v>
      </c>
      <c r="X55">
        <v>842</v>
      </c>
      <c r="Y55">
        <v>1038</v>
      </c>
      <c r="Z55">
        <v>1954</v>
      </c>
      <c r="AA55">
        <v>884</v>
      </c>
      <c r="AB55">
        <v>169</v>
      </c>
      <c r="AC55">
        <v>5446</v>
      </c>
      <c r="AD55">
        <v>798</v>
      </c>
      <c r="AE55">
        <v>1753</v>
      </c>
      <c r="AF55">
        <f t="shared" si="1"/>
        <v>5608</v>
      </c>
      <c r="AG55">
        <f t="shared" si="2"/>
        <v>10474</v>
      </c>
      <c r="AH55">
        <f t="shared" si="3"/>
        <v>0</v>
      </c>
    </row>
    <row r="56" spans="19:34" x14ac:dyDescent="0.25">
      <c r="S56" t="str">
        <f t="shared" si="4"/>
        <v>6/22 5</v>
      </c>
      <c r="T56" s="3">
        <v>36699.208333333336</v>
      </c>
      <c r="U56">
        <v>1304</v>
      </c>
      <c r="V56">
        <v>1400</v>
      </c>
      <c r="W56">
        <v>651</v>
      </c>
      <c r="X56">
        <v>892</v>
      </c>
      <c r="Y56">
        <v>1073</v>
      </c>
      <c r="Z56">
        <v>2018</v>
      </c>
      <c r="AA56">
        <v>956</v>
      </c>
      <c r="AB56">
        <v>176</v>
      </c>
      <c r="AC56">
        <v>5619</v>
      </c>
      <c r="AD56">
        <v>800</v>
      </c>
      <c r="AE56">
        <v>1811</v>
      </c>
      <c r="AF56">
        <f t="shared" si="1"/>
        <v>5859</v>
      </c>
      <c r="AG56">
        <f t="shared" si="2"/>
        <v>10841</v>
      </c>
      <c r="AH56">
        <f t="shared" si="3"/>
        <v>0</v>
      </c>
    </row>
    <row r="57" spans="19:34" x14ac:dyDescent="0.25">
      <c r="S57" t="str">
        <f t="shared" si="4"/>
        <v>6/22 6</v>
      </c>
      <c r="T57" s="3">
        <v>36699.25</v>
      </c>
      <c r="U57">
        <v>1443</v>
      </c>
      <c r="V57">
        <v>1574</v>
      </c>
      <c r="W57">
        <v>738</v>
      </c>
      <c r="X57">
        <v>1000</v>
      </c>
      <c r="Y57">
        <v>1179</v>
      </c>
      <c r="Z57">
        <v>2229</v>
      </c>
      <c r="AA57">
        <v>1062</v>
      </c>
      <c r="AB57">
        <v>199</v>
      </c>
      <c r="AC57">
        <v>6235</v>
      </c>
      <c r="AD57">
        <v>816</v>
      </c>
      <c r="AE57">
        <v>1954</v>
      </c>
      <c r="AF57">
        <f t="shared" si="1"/>
        <v>6406</v>
      </c>
      <c r="AG57">
        <f t="shared" si="2"/>
        <v>12023</v>
      </c>
      <c r="AH57">
        <f t="shared" si="3"/>
        <v>0</v>
      </c>
    </row>
    <row r="58" spans="19:34" x14ac:dyDescent="0.25">
      <c r="S58" t="str">
        <f t="shared" si="4"/>
        <v>6/22 7</v>
      </c>
      <c r="T58" s="3">
        <v>36699.291666666664</v>
      </c>
      <c r="U58">
        <v>1639</v>
      </c>
      <c r="V58">
        <v>1746</v>
      </c>
      <c r="W58">
        <v>849</v>
      </c>
      <c r="X58">
        <v>1124</v>
      </c>
      <c r="Y58">
        <v>1339</v>
      </c>
      <c r="Z58">
        <v>2585</v>
      </c>
      <c r="AA58">
        <v>1170</v>
      </c>
      <c r="AB58">
        <v>229</v>
      </c>
      <c r="AC58">
        <v>7162</v>
      </c>
      <c r="AD58">
        <v>815</v>
      </c>
      <c r="AE58">
        <v>2186</v>
      </c>
      <c r="AF58">
        <f t="shared" si="1"/>
        <v>7041</v>
      </c>
      <c r="AG58">
        <f t="shared" si="2"/>
        <v>13803</v>
      </c>
      <c r="AH58">
        <f t="shared" si="3"/>
        <v>0</v>
      </c>
    </row>
    <row r="59" spans="19:34" x14ac:dyDescent="0.25">
      <c r="S59" t="str">
        <f t="shared" si="4"/>
        <v>6/22 8</v>
      </c>
      <c r="T59" s="3">
        <v>36699.333333333336</v>
      </c>
      <c r="U59">
        <v>1739</v>
      </c>
      <c r="V59">
        <v>1851</v>
      </c>
      <c r="W59">
        <v>942</v>
      </c>
      <c r="X59">
        <v>1203</v>
      </c>
      <c r="Y59">
        <v>1470</v>
      </c>
      <c r="Z59">
        <v>2876</v>
      </c>
      <c r="AA59">
        <v>1318</v>
      </c>
      <c r="AB59">
        <v>254</v>
      </c>
      <c r="AC59">
        <v>7900</v>
      </c>
      <c r="AD59">
        <v>781</v>
      </c>
      <c r="AE59">
        <v>2355</v>
      </c>
      <c r="AF59">
        <f t="shared" si="1"/>
        <v>7508</v>
      </c>
      <c r="AG59">
        <f t="shared" si="2"/>
        <v>15181</v>
      </c>
      <c r="AH59">
        <f t="shared" si="3"/>
        <v>0</v>
      </c>
    </row>
    <row r="60" spans="19:34" x14ac:dyDescent="0.25">
      <c r="S60" t="str">
        <f t="shared" si="4"/>
        <v>6/22 9</v>
      </c>
      <c r="T60" s="3">
        <v>36699.375</v>
      </c>
      <c r="U60">
        <v>1798</v>
      </c>
      <c r="V60">
        <v>1898</v>
      </c>
      <c r="W60">
        <v>999</v>
      </c>
      <c r="X60">
        <v>1255</v>
      </c>
      <c r="Y60">
        <v>1584</v>
      </c>
      <c r="Z60">
        <v>3117</v>
      </c>
      <c r="AA60">
        <v>1344</v>
      </c>
      <c r="AB60">
        <v>270</v>
      </c>
      <c r="AC60">
        <v>8433</v>
      </c>
      <c r="AD60">
        <v>775</v>
      </c>
      <c r="AE60">
        <v>2460</v>
      </c>
      <c r="AF60">
        <f t="shared" si="1"/>
        <v>7732</v>
      </c>
      <c r="AG60">
        <f t="shared" si="2"/>
        <v>16201</v>
      </c>
      <c r="AH60">
        <f t="shared" si="3"/>
        <v>0</v>
      </c>
    </row>
    <row r="61" spans="19:34" x14ac:dyDescent="0.25">
      <c r="S61" t="str">
        <f t="shared" si="4"/>
        <v>6/22 10</v>
      </c>
      <c r="T61" s="3">
        <v>36699.416666666664</v>
      </c>
      <c r="U61">
        <v>1836</v>
      </c>
      <c r="V61">
        <v>1956</v>
      </c>
      <c r="W61">
        <v>1047</v>
      </c>
      <c r="X61">
        <v>1300</v>
      </c>
      <c r="Y61">
        <v>1677</v>
      </c>
      <c r="Z61">
        <v>3314</v>
      </c>
      <c r="AA61">
        <v>1378</v>
      </c>
      <c r="AB61">
        <v>283</v>
      </c>
      <c r="AC61">
        <v>8735</v>
      </c>
      <c r="AD61">
        <v>781</v>
      </c>
      <c r="AE61">
        <v>2538</v>
      </c>
      <c r="AF61">
        <f t="shared" si="1"/>
        <v>7953</v>
      </c>
      <c r="AG61">
        <f t="shared" si="2"/>
        <v>16892</v>
      </c>
      <c r="AH61">
        <f t="shared" si="3"/>
        <v>0</v>
      </c>
    </row>
    <row r="62" spans="19:34" x14ac:dyDescent="0.25">
      <c r="S62" t="str">
        <f t="shared" si="4"/>
        <v>6/22 11</v>
      </c>
      <c r="T62" s="3">
        <v>36699.458333333336</v>
      </c>
      <c r="U62">
        <v>1852</v>
      </c>
      <c r="V62">
        <v>1988</v>
      </c>
      <c r="W62">
        <v>1069</v>
      </c>
      <c r="X62">
        <v>1321</v>
      </c>
      <c r="Y62">
        <v>1741</v>
      </c>
      <c r="Z62">
        <v>3449</v>
      </c>
      <c r="AA62">
        <v>1379</v>
      </c>
      <c r="AB62">
        <v>289</v>
      </c>
      <c r="AC62">
        <v>8949</v>
      </c>
      <c r="AD62">
        <v>789</v>
      </c>
      <c r="AE62">
        <v>2578</v>
      </c>
      <c r="AF62">
        <f t="shared" si="1"/>
        <v>8055</v>
      </c>
      <c r="AG62">
        <f t="shared" si="2"/>
        <v>17349</v>
      </c>
      <c r="AH62">
        <f t="shared" si="3"/>
        <v>0</v>
      </c>
    </row>
    <row r="63" spans="19:34" x14ac:dyDescent="0.25">
      <c r="S63" t="str">
        <f t="shared" si="4"/>
        <v>6/22 12</v>
      </c>
      <c r="T63" s="3">
        <v>36699.5</v>
      </c>
      <c r="U63">
        <v>1850</v>
      </c>
      <c r="V63">
        <v>2000</v>
      </c>
      <c r="W63">
        <v>1088</v>
      </c>
      <c r="X63">
        <v>1321</v>
      </c>
      <c r="Y63">
        <v>1775</v>
      </c>
      <c r="Z63">
        <v>3525</v>
      </c>
      <c r="AA63">
        <v>1361</v>
      </c>
      <c r="AB63">
        <v>294</v>
      </c>
      <c r="AC63">
        <v>9065</v>
      </c>
      <c r="AD63">
        <v>789</v>
      </c>
      <c r="AE63">
        <v>2588</v>
      </c>
      <c r="AF63">
        <f t="shared" si="1"/>
        <v>8059</v>
      </c>
      <c r="AG63">
        <f t="shared" si="2"/>
        <v>17597</v>
      </c>
      <c r="AH63">
        <f t="shared" si="3"/>
        <v>0</v>
      </c>
    </row>
    <row r="64" spans="19:34" x14ac:dyDescent="0.25">
      <c r="S64" t="str">
        <f t="shared" si="4"/>
        <v>6/22 13</v>
      </c>
      <c r="T64" s="3">
        <v>36699.541666666664</v>
      </c>
      <c r="U64">
        <v>1857</v>
      </c>
      <c r="V64">
        <v>2016</v>
      </c>
      <c r="W64">
        <v>1093</v>
      </c>
      <c r="X64">
        <v>1335</v>
      </c>
      <c r="Y64">
        <v>1803</v>
      </c>
      <c r="Z64">
        <v>3592</v>
      </c>
      <c r="AA64">
        <v>1376</v>
      </c>
      <c r="AB64">
        <v>295</v>
      </c>
      <c r="AC64">
        <v>9160</v>
      </c>
      <c r="AD64">
        <v>784</v>
      </c>
      <c r="AE64">
        <v>2621</v>
      </c>
      <c r="AF64">
        <f t="shared" si="1"/>
        <v>8132</v>
      </c>
      <c r="AG64">
        <f t="shared" si="2"/>
        <v>17800</v>
      </c>
      <c r="AH64">
        <f t="shared" si="3"/>
        <v>0</v>
      </c>
    </row>
    <row r="65" spans="19:34" x14ac:dyDescent="0.25">
      <c r="S65" t="str">
        <f t="shared" si="4"/>
        <v>6/22 14</v>
      </c>
      <c r="T65" s="3">
        <v>36699.583333333336</v>
      </c>
      <c r="U65">
        <v>1857</v>
      </c>
      <c r="V65">
        <v>2009</v>
      </c>
      <c r="W65">
        <v>1075</v>
      </c>
      <c r="X65">
        <v>1337</v>
      </c>
      <c r="Y65">
        <v>1812</v>
      </c>
      <c r="Z65">
        <v>3651</v>
      </c>
      <c r="AA65">
        <v>1350</v>
      </c>
      <c r="AB65">
        <v>290</v>
      </c>
      <c r="AC65">
        <v>9183</v>
      </c>
      <c r="AD65">
        <v>786</v>
      </c>
      <c r="AE65">
        <v>2611</v>
      </c>
      <c r="AF65">
        <f t="shared" si="1"/>
        <v>8093</v>
      </c>
      <c r="AG65">
        <f t="shared" si="2"/>
        <v>17868</v>
      </c>
      <c r="AH65">
        <f t="shared" si="3"/>
        <v>0</v>
      </c>
    </row>
    <row r="66" spans="19:34" x14ac:dyDescent="0.25">
      <c r="S66" t="str">
        <f t="shared" si="4"/>
        <v>6/22 15</v>
      </c>
      <c r="T66" s="3">
        <v>36699.625</v>
      </c>
      <c r="U66">
        <v>1858</v>
      </c>
      <c r="V66">
        <v>1996</v>
      </c>
      <c r="W66">
        <v>1070</v>
      </c>
      <c r="X66">
        <v>1333</v>
      </c>
      <c r="Y66">
        <v>1828</v>
      </c>
      <c r="Z66">
        <v>3685</v>
      </c>
      <c r="AA66">
        <v>1334</v>
      </c>
      <c r="AB66">
        <v>289</v>
      </c>
      <c r="AC66">
        <v>9239</v>
      </c>
      <c r="AD66">
        <v>782</v>
      </c>
      <c r="AE66">
        <v>2593</v>
      </c>
      <c r="AF66">
        <f t="shared" si="1"/>
        <v>8038</v>
      </c>
      <c r="AG66">
        <f t="shared" si="2"/>
        <v>17969</v>
      </c>
      <c r="AH66">
        <f t="shared" si="3"/>
        <v>0</v>
      </c>
    </row>
    <row r="67" spans="19:34" x14ac:dyDescent="0.25">
      <c r="S67" t="str">
        <f t="shared" ref="S67:S98" si="5">CONCATENATE(MONTH(T67),"/",DAY(T67)," ",HOUR(T67))</f>
        <v>6/22 16</v>
      </c>
      <c r="T67" s="3">
        <v>36699.666666666664</v>
      </c>
      <c r="U67">
        <v>1885</v>
      </c>
      <c r="V67">
        <v>1996</v>
      </c>
      <c r="W67">
        <v>1052</v>
      </c>
      <c r="X67">
        <v>1321</v>
      </c>
      <c r="Y67">
        <v>1836</v>
      </c>
      <c r="Z67">
        <v>3693</v>
      </c>
      <c r="AA67">
        <v>1330</v>
      </c>
      <c r="AB67">
        <v>284</v>
      </c>
      <c r="AC67">
        <v>9252</v>
      </c>
      <c r="AD67">
        <v>784</v>
      </c>
      <c r="AE67">
        <v>2571</v>
      </c>
      <c r="AF67">
        <f t="shared" si="1"/>
        <v>8002</v>
      </c>
      <c r="AG67">
        <f t="shared" si="2"/>
        <v>18002</v>
      </c>
      <c r="AH67">
        <f t="shared" si="3"/>
        <v>0</v>
      </c>
    </row>
    <row r="68" spans="19:34" x14ac:dyDescent="0.25">
      <c r="S68" t="str">
        <f t="shared" si="5"/>
        <v>6/22 17</v>
      </c>
      <c r="T68" s="3">
        <v>36699.708333333336</v>
      </c>
      <c r="U68">
        <v>1878</v>
      </c>
      <c r="V68">
        <v>1955</v>
      </c>
      <c r="W68">
        <v>1037</v>
      </c>
      <c r="X68">
        <v>1294</v>
      </c>
      <c r="Y68">
        <v>1808</v>
      </c>
      <c r="Z68">
        <v>3639</v>
      </c>
      <c r="AA68">
        <v>1323</v>
      </c>
      <c r="AB68">
        <v>280</v>
      </c>
      <c r="AC68">
        <v>9076</v>
      </c>
      <c r="AD68">
        <v>787</v>
      </c>
      <c r="AE68">
        <v>2522</v>
      </c>
      <c r="AF68">
        <f t="shared" ref="AF68:AF131" si="6">IF($B$5=1,$U68,0)+IF($C$5=1,$V68,0)+IF($D$5=1,$W68,0)+IF($E$5=1,$X68,0)+IF($F$5=1,$Y68,0)+IF($G$5=1,$Z68,0)+IF($H$5=1,$AA68,0)+IF($I$5=1,$AB68,0)+IF($J$5=1,$AC68,0)+IF($K$5=1,$AD68,0)+IF($L$5=1,$AE68,0)</f>
        <v>7881</v>
      </c>
      <c r="AG68">
        <f t="shared" ref="AG68:AG131" si="7">IF($B$6=1,$U68,0)+IF($C$6=1,$V68,0)+IF($D$6=1,$W68,0)+IF($E$6=1,$X68,0)+IF($F$6=1,$Y68,0)+IF($G$6=1,$Z68,0)+IF($H$6=1,$AA68,0)+IF($I$6=1,$AB68,0)+IF($J$6=1,$AC68,0)+IF($K$6=1,$AD68,0)+IF($L$6=1,$AE68,0)</f>
        <v>17718</v>
      </c>
      <c r="AH68">
        <f t="shared" ref="AH68:AH131" si="8">IF($B$7=1,$U68,0)+IF($C$7=1,$V68,0)+IF($D$7=1,$W68,0)+IF($E$7=1,$X68,0)+IF($F$7=1,$Y68,0)+IF($G$7=1,$Z68,0)+IF($H$7=1,$AA68,0)+IF($I$7=1,$AB68,0)+IF($J$7=1,$AC68,0)+IF($K$7=1,$AD68,0)+IF($L$7=1,$AE68,0)</f>
        <v>0</v>
      </c>
    </row>
    <row r="69" spans="19:34" x14ac:dyDescent="0.25">
      <c r="S69" t="str">
        <f t="shared" si="5"/>
        <v>6/22 18</v>
      </c>
      <c r="T69" s="3">
        <v>36699.75</v>
      </c>
      <c r="U69">
        <v>1825</v>
      </c>
      <c r="V69">
        <v>1910</v>
      </c>
      <c r="W69">
        <v>995</v>
      </c>
      <c r="X69">
        <v>1244</v>
      </c>
      <c r="Y69">
        <v>1753</v>
      </c>
      <c r="Z69">
        <v>3535</v>
      </c>
      <c r="AA69">
        <v>1286</v>
      </c>
      <c r="AB69">
        <v>269</v>
      </c>
      <c r="AC69">
        <v>8576</v>
      </c>
      <c r="AD69">
        <v>776</v>
      </c>
      <c r="AE69">
        <v>2451</v>
      </c>
      <c r="AF69">
        <f t="shared" si="6"/>
        <v>7667</v>
      </c>
      <c r="AG69">
        <f t="shared" si="7"/>
        <v>16953</v>
      </c>
      <c r="AH69">
        <f t="shared" si="8"/>
        <v>0</v>
      </c>
    </row>
    <row r="70" spans="19:34" x14ac:dyDescent="0.25">
      <c r="S70" t="str">
        <f t="shared" si="5"/>
        <v>6/22 19</v>
      </c>
      <c r="T70" s="3">
        <v>36699.791666666664</v>
      </c>
      <c r="U70">
        <v>1756</v>
      </c>
      <c r="V70">
        <v>1852</v>
      </c>
      <c r="W70">
        <v>972</v>
      </c>
      <c r="X70">
        <v>1196</v>
      </c>
      <c r="Y70">
        <v>1699</v>
      </c>
      <c r="Z70">
        <v>3401</v>
      </c>
      <c r="AA70">
        <v>1261</v>
      </c>
      <c r="AB70">
        <v>262</v>
      </c>
      <c r="AC70">
        <v>8181</v>
      </c>
      <c r="AD70">
        <v>773</v>
      </c>
      <c r="AE70">
        <v>2400</v>
      </c>
      <c r="AF70">
        <f t="shared" si="6"/>
        <v>7482</v>
      </c>
      <c r="AG70">
        <f t="shared" si="7"/>
        <v>16271</v>
      </c>
      <c r="AH70">
        <f t="shared" si="8"/>
        <v>0</v>
      </c>
    </row>
    <row r="71" spans="19:34" x14ac:dyDescent="0.25">
      <c r="S71" t="str">
        <f t="shared" si="5"/>
        <v>6/22 20</v>
      </c>
      <c r="T71" s="3">
        <v>36699.833333333336</v>
      </c>
      <c r="U71">
        <v>1739</v>
      </c>
      <c r="V71">
        <v>1870</v>
      </c>
      <c r="W71">
        <v>976</v>
      </c>
      <c r="X71">
        <v>1178</v>
      </c>
      <c r="Y71">
        <v>1677</v>
      </c>
      <c r="Z71">
        <v>3364</v>
      </c>
      <c r="AA71">
        <v>1274</v>
      </c>
      <c r="AB71">
        <v>263</v>
      </c>
      <c r="AC71">
        <v>7910</v>
      </c>
      <c r="AD71">
        <v>762</v>
      </c>
      <c r="AE71">
        <v>2373</v>
      </c>
      <c r="AF71">
        <f t="shared" si="6"/>
        <v>7457</v>
      </c>
      <c r="AG71">
        <f t="shared" si="7"/>
        <v>15929</v>
      </c>
      <c r="AH71">
        <f t="shared" si="8"/>
        <v>0</v>
      </c>
    </row>
    <row r="72" spans="19:34" x14ac:dyDescent="0.25">
      <c r="S72" t="str">
        <f t="shared" si="5"/>
        <v>6/22 21</v>
      </c>
      <c r="T72" s="3">
        <v>36699.875</v>
      </c>
      <c r="U72">
        <v>1723</v>
      </c>
      <c r="V72">
        <v>1874</v>
      </c>
      <c r="W72">
        <v>953</v>
      </c>
      <c r="X72">
        <v>1194</v>
      </c>
      <c r="Y72">
        <v>1640</v>
      </c>
      <c r="Z72">
        <v>3332</v>
      </c>
      <c r="AA72">
        <v>1270</v>
      </c>
      <c r="AB72">
        <v>257</v>
      </c>
      <c r="AC72">
        <v>7773</v>
      </c>
      <c r="AD72">
        <v>774</v>
      </c>
      <c r="AE72">
        <v>2410</v>
      </c>
      <c r="AF72">
        <f t="shared" si="6"/>
        <v>7522</v>
      </c>
      <c r="AG72">
        <f t="shared" si="7"/>
        <v>15678</v>
      </c>
      <c r="AH72">
        <f t="shared" si="8"/>
        <v>0</v>
      </c>
    </row>
    <row r="73" spans="19:34" x14ac:dyDescent="0.25">
      <c r="S73" t="str">
        <f t="shared" si="5"/>
        <v>6/22 22</v>
      </c>
      <c r="T73" s="3">
        <v>36699.916666666664</v>
      </c>
      <c r="U73">
        <v>1614</v>
      </c>
      <c r="V73">
        <v>1733</v>
      </c>
      <c r="W73">
        <v>876</v>
      </c>
      <c r="X73">
        <v>1120</v>
      </c>
      <c r="Y73">
        <v>1501</v>
      </c>
      <c r="Z73">
        <v>3029</v>
      </c>
      <c r="AA73">
        <v>1150</v>
      </c>
      <c r="AB73">
        <v>237</v>
      </c>
      <c r="AC73">
        <v>7355</v>
      </c>
      <c r="AD73">
        <v>820</v>
      </c>
      <c r="AE73">
        <v>2291</v>
      </c>
      <c r="AF73">
        <f t="shared" si="6"/>
        <v>7114</v>
      </c>
      <c r="AG73">
        <f t="shared" si="7"/>
        <v>14612</v>
      </c>
      <c r="AH73">
        <f t="shared" si="8"/>
        <v>0</v>
      </c>
    </row>
    <row r="74" spans="19:34" x14ac:dyDescent="0.25">
      <c r="S74" t="str">
        <f t="shared" si="5"/>
        <v>6/22 23</v>
      </c>
      <c r="T74" s="3">
        <v>36699.958333333336</v>
      </c>
      <c r="U74">
        <v>1452</v>
      </c>
      <c r="V74">
        <v>1609</v>
      </c>
      <c r="W74">
        <v>769</v>
      </c>
      <c r="X74">
        <v>1016</v>
      </c>
      <c r="Y74">
        <v>1335</v>
      </c>
      <c r="Z74">
        <v>2632</v>
      </c>
      <c r="AA74">
        <v>1038</v>
      </c>
      <c r="AB74">
        <v>208</v>
      </c>
      <c r="AC74">
        <v>6698</v>
      </c>
      <c r="AD74">
        <v>834</v>
      </c>
      <c r="AE74">
        <v>2109</v>
      </c>
      <c r="AF74">
        <f t="shared" si="6"/>
        <v>6606</v>
      </c>
      <c r="AG74">
        <f t="shared" si="7"/>
        <v>13094</v>
      </c>
      <c r="AH74">
        <f t="shared" si="8"/>
        <v>0</v>
      </c>
    </row>
    <row r="75" spans="19:34" x14ac:dyDescent="0.25">
      <c r="S75" t="str">
        <f t="shared" si="5"/>
        <v>6/23 0</v>
      </c>
      <c r="T75" s="3">
        <v>36700</v>
      </c>
      <c r="U75">
        <v>1389</v>
      </c>
      <c r="V75">
        <v>1418</v>
      </c>
      <c r="W75">
        <v>750</v>
      </c>
      <c r="X75">
        <v>948</v>
      </c>
      <c r="Y75">
        <v>1193</v>
      </c>
      <c r="Z75">
        <v>2314</v>
      </c>
      <c r="AA75">
        <v>979</v>
      </c>
      <c r="AB75">
        <v>197</v>
      </c>
      <c r="AC75">
        <v>6250</v>
      </c>
      <c r="AD75">
        <v>821</v>
      </c>
      <c r="AE75">
        <v>1916</v>
      </c>
      <c r="AF75">
        <f t="shared" si="6"/>
        <v>6082</v>
      </c>
      <c r="AG75">
        <f t="shared" si="7"/>
        <v>12093</v>
      </c>
      <c r="AH75">
        <f t="shared" si="8"/>
        <v>0</v>
      </c>
    </row>
    <row r="76" spans="19:34" x14ac:dyDescent="0.25">
      <c r="S76" t="str">
        <f t="shared" si="5"/>
        <v>6/23 1</v>
      </c>
      <c r="T76" s="3">
        <v>36700.041666666664</v>
      </c>
      <c r="U76">
        <v>1325</v>
      </c>
      <c r="V76">
        <v>1358</v>
      </c>
      <c r="W76">
        <v>703</v>
      </c>
      <c r="X76">
        <v>896</v>
      </c>
      <c r="Y76">
        <v>1124</v>
      </c>
      <c r="Z76">
        <v>2149</v>
      </c>
      <c r="AA76">
        <v>935</v>
      </c>
      <c r="AB76">
        <v>185</v>
      </c>
      <c r="AC76">
        <v>5907</v>
      </c>
      <c r="AD76">
        <v>805</v>
      </c>
      <c r="AE76">
        <v>1830</v>
      </c>
      <c r="AF76">
        <f t="shared" si="6"/>
        <v>5824</v>
      </c>
      <c r="AG76">
        <f t="shared" si="7"/>
        <v>11393</v>
      </c>
      <c r="AH76">
        <f t="shared" si="8"/>
        <v>0</v>
      </c>
    </row>
    <row r="77" spans="19:34" x14ac:dyDescent="0.25">
      <c r="S77" t="str">
        <f t="shared" si="5"/>
        <v>6/23 2</v>
      </c>
      <c r="T77" s="3">
        <v>36700.083333333336</v>
      </c>
      <c r="U77">
        <v>1269</v>
      </c>
      <c r="V77">
        <v>1293</v>
      </c>
      <c r="W77">
        <v>677</v>
      </c>
      <c r="X77">
        <v>860</v>
      </c>
      <c r="Y77">
        <v>1077</v>
      </c>
      <c r="Z77">
        <v>2042</v>
      </c>
      <c r="AA77">
        <v>905</v>
      </c>
      <c r="AB77">
        <v>178</v>
      </c>
      <c r="AC77">
        <v>5678</v>
      </c>
      <c r="AD77">
        <v>793</v>
      </c>
      <c r="AE77">
        <v>1768</v>
      </c>
      <c r="AF77">
        <f t="shared" si="6"/>
        <v>5619</v>
      </c>
      <c r="AG77">
        <f t="shared" si="7"/>
        <v>10921</v>
      </c>
      <c r="AH77">
        <f t="shared" si="8"/>
        <v>0</v>
      </c>
    </row>
    <row r="78" spans="19:34" x14ac:dyDescent="0.25">
      <c r="S78" t="str">
        <f t="shared" si="5"/>
        <v>6/23 3</v>
      </c>
      <c r="T78" s="3">
        <v>36700.125</v>
      </c>
      <c r="U78">
        <v>1243</v>
      </c>
      <c r="V78">
        <v>1282</v>
      </c>
      <c r="W78">
        <v>661</v>
      </c>
      <c r="X78">
        <v>840</v>
      </c>
      <c r="Y78">
        <v>1051</v>
      </c>
      <c r="Z78">
        <v>1993</v>
      </c>
      <c r="AA78">
        <v>900</v>
      </c>
      <c r="AB78">
        <v>174</v>
      </c>
      <c r="AC78">
        <v>5566</v>
      </c>
      <c r="AD78">
        <v>789</v>
      </c>
      <c r="AE78">
        <v>1729</v>
      </c>
      <c r="AF78">
        <f t="shared" si="6"/>
        <v>5540</v>
      </c>
      <c r="AG78">
        <f t="shared" si="7"/>
        <v>10688</v>
      </c>
      <c r="AH78">
        <f t="shared" si="8"/>
        <v>0</v>
      </c>
    </row>
    <row r="79" spans="19:34" x14ac:dyDescent="0.25">
      <c r="S79" t="str">
        <f t="shared" si="5"/>
        <v>6/23 4</v>
      </c>
      <c r="T79" s="3">
        <v>36700.166666666664</v>
      </c>
      <c r="U79">
        <v>1246</v>
      </c>
      <c r="V79">
        <v>1288</v>
      </c>
      <c r="W79">
        <v>649</v>
      </c>
      <c r="X79">
        <v>841</v>
      </c>
      <c r="Y79">
        <v>1046</v>
      </c>
      <c r="Z79">
        <v>1988</v>
      </c>
      <c r="AA79">
        <v>898</v>
      </c>
      <c r="AB79">
        <v>171</v>
      </c>
      <c r="AC79">
        <v>5573</v>
      </c>
      <c r="AD79">
        <v>792</v>
      </c>
      <c r="AE79">
        <v>1740</v>
      </c>
      <c r="AF79">
        <f t="shared" si="6"/>
        <v>5559</v>
      </c>
      <c r="AG79">
        <f t="shared" si="7"/>
        <v>10673</v>
      </c>
      <c r="AH79">
        <f t="shared" si="8"/>
        <v>0</v>
      </c>
    </row>
    <row r="80" spans="19:34" x14ac:dyDescent="0.25">
      <c r="S80" t="str">
        <f t="shared" si="5"/>
        <v>6/23 5</v>
      </c>
      <c r="T80" s="3">
        <v>36700.208333333336</v>
      </c>
      <c r="U80">
        <v>1296</v>
      </c>
      <c r="V80">
        <v>1348</v>
      </c>
      <c r="W80">
        <v>670</v>
      </c>
      <c r="X80">
        <v>887</v>
      </c>
      <c r="Y80">
        <v>1074</v>
      </c>
      <c r="Z80">
        <v>2025</v>
      </c>
      <c r="AA80">
        <v>965</v>
      </c>
      <c r="AB80">
        <v>176</v>
      </c>
      <c r="AC80">
        <v>5721</v>
      </c>
      <c r="AD80">
        <v>797</v>
      </c>
      <c r="AE80">
        <v>1794</v>
      </c>
      <c r="AF80">
        <f t="shared" si="6"/>
        <v>5791</v>
      </c>
      <c r="AG80">
        <f t="shared" si="7"/>
        <v>10962</v>
      </c>
      <c r="AH80">
        <f t="shared" si="8"/>
        <v>0</v>
      </c>
    </row>
    <row r="81" spans="19:34" x14ac:dyDescent="0.25">
      <c r="S81" t="str">
        <f t="shared" si="5"/>
        <v>6/23 6</v>
      </c>
      <c r="T81" s="3">
        <v>36700.25</v>
      </c>
      <c r="U81">
        <v>1418</v>
      </c>
      <c r="V81">
        <v>1511</v>
      </c>
      <c r="W81">
        <v>753</v>
      </c>
      <c r="X81">
        <v>987</v>
      </c>
      <c r="Y81">
        <v>1171</v>
      </c>
      <c r="Z81">
        <v>2217</v>
      </c>
      <c r="AA81">
        <v>1062</v>
      </c>
      <c r="AB81">
        <v>198</v>
      </c>
      <c r="AC81">
        <v>6287</v>
      </c>
      <c r="AD81">
        <v>809</v>
      </c>
      <c r="AE81">
        <v>1928</v>
      </c>
      <c r="AF81">
        <f t="shared" si="6"/>
        <v>6297</v>
      </c>
      <c r="AG81">
        <f t="shared" si="7"/>
        <v>12044</v>
      </c>
      <c r="AH81">
        <f t="shared" si="8"/>
        <v>0</v>
      </c>
    </row>
    <row r="82" spans="19:34" x14ac:dyDescent="0.25">
      <c r="S82" t="str">
        <f t="shared" si="5"/>
        <v>6/23 7</v>
      </c>
      <c r="T82" s="3">
        <v>36700.291666666664</v>
      </c>
      <c r="U82">
        <v>1627</v>
      </c>
      <c r="V82">
        <v>1686</v>
      </c>
      <c r="W82">
        <v>864</v>
      </c>
      <c r="X82">
        <v>1109</v>
      </c>
      <c r="Y82">
        <v>1331</v>
      </c>
      <c r="Z82">
        <v>2564</v>
      </c>
      <c r="AA82">
        <v>1167</v>
      </c>
      <c r="AB82">
        <v>227</v>
      </c>
      <c r="AC82">
        <v>7148</v>
      </c>
      <c r="AD82">
        <v>808</v>
      </c>
      <c r="AE82">
        <v>2160</v>
      </c>
      <c r="AF82">
        <f t="shared" si="6"/>
        <v>6930</v>
      </c>
      <c r="AG82">
        <f t="shared" si="7"/>
        <v>13761</v>
      </c>
      <c r="AH82">
        <f t="shared" si="8"/>
        <v>0</v>
      </c>
    </row>
    <row r="83" spans="19:34" x14ac:dyDescent="0.25">
      <c r="S83" t="str">
        <f t="shared" si="5"/>
        <v>6/23 8</v>
      </c>
      <c r="T83" s="3">
        <v>36700.333333333336</v>
      </c>
      <c r="U83">
        <v>1731</v>
      </c>
      <c r="V83">
        <v>1799</v>
      </c>
      <c r="W83">
        <v>966</v>
      </c>
      <c r="X83">
        <v>1190</v>
      </c>
      <c r="Y83">
        <v>1469</v>
      </c>
      <c r="Z83">
        <v>2875</v>
      </c>
      <c r="AA83">
        <v>1312</v>
      </c>
      <c r="AB83">
        <v>254</v>
      </c>
      <c r="AC83">
        <v>7858</v>
      </c>
      <c r="AD83">
        <v>781</v>
      </c>
      <c r="AE83">
        <v>2333</v>
      </c>
      <c r="AF83">
        <f t="shared" si="6"/>
        <v>7415</v>
      </c>
      <c r="AG83">
        <f t="shared" si="7"/>
        <v>15153</v>
      </c>
      <c r="AH83">
        <f t="shared" si="8"/>
        <v>0</v>
      </c>
    </row>
    <row r="84" spans="19:34" x14ac:dyDescent="0.25">
      <c r="S84" t="str">
        <f t="shared" si="5"/>
        <v>6/23 9</v>
      </c>
      <c r="T84" s="3">
        <v>36700.375</v>
      </c>
      <c r="U84">
        <v>1798</v>
      </c>
      <c r="V84">
        <v>1843</v>
      </c>
      <c r="W84">
        <v>1032</v>
      </c>
      <c r="X84">
        <v>1242</v>
      </c>
      <c r="Y84">
        <v>1589</v>
      </c>
      <c r="Z84">
        <v>3138</v>
      </c>
      <c r="AA84">
        <v>1337</v>
      </c>
      <c r="AB84">
        <v>272</v>
      </c>
      <c r="AC84">
        <v>8388</v>
      </c>
      <c r="AD84">
        <v>774</v>
      </c>
      <c r="AE84">
        <v>2441</v>
      </c>
      <c r="AF84">
        <f t="shared" si="6"/>
        <v>7637</v>
      </c>
      <c r="AG84">
        <f t="shared" si="7"/>
        <v>16217</v>
      </c>
      <c r="AH84">
        <f t="shared" si="8"/>
        <v>0</v>
      </c>
    </row>
    <row r="85" spans="19:34" x14ac:dyDescent="0.25">
      <c r="S85" t="str">
        <f t="shared" si="5"/>
        <v>6/23 10</v>
      </c>
      <c r="T85" s="3">
        <v>36700.416666666664</v>
      </c>
      <c r="U85">
        <v>1837</v>
      </c>
      <c r="V85">
        <v>1902</v>
      </c>
      <c r="W85">
        <v>1084</v>
      </c>
      <c r="X85">
        <v>1280</v>
      </c>
      <c r="Y85">
        <v>1675</v>
      </c>
      <c r="Z85">
        <v>3340</v>
      </c>
      <c r="AA85">
        <v>1375</v>
      </c>
      <c r="AB85">
        <v>285</v>
      </c>
      <c r="AC85">
        <v>8702</v>
      </c>
      <c r="AD85">
        <v>781</v>
      </c>
      <c r="AE85">
        <v>2517</v>
      </c>
      <c r="AF85">
        <f t="shared" si="6"/>
        <v>7855</v>
      </c>
      <c r="AG85">
        <f t="shared" si="7"/>
        <v>16923</v>
      </c>
      <c r="AH85">
        <f t="shared" si="8"/>
        <v>0</v>
      </c>
    </row>
    <row r="86" spans="19:34" x14ac:dyDescent="0.25">
      <c r="S86" t="str">
        <f t="shared" si="5"/>
        <v>6/23 11</v>
      </c>
      <c r="T86" s="3">
        <v>36700.458333333336</v>
      </c>
      <c r="U86">
        <v>1850</v>
      </c>
      <c r="V86">
        <v>1927</v>
      </c>
      <c r="W86">
        <v>1114</v>
      </c>
      <c r="X86">
        <v>1302</v>
      </c>
      <c r="Y86">
        <v>1744</v>
      </c>
      <c r="Z86">
        <v>3484</v>
      </c>
      <c r="AA86">
        <v>1370</v>
      </c>
      <c r="AB86">
        <v>293</v>
      </c>
      <c r="AC86">
        <v>8922</v>
      </c>
      <c r="AD86">
        <v>785</v>
      </c>
      <c r="AE86">
        <v>2554</v>
      </c>
      <c r="AF86">
        <f t="shared" si="6"/>
        <v>7938</v>
      </c>
      <c r="AG86">
        <f t="shared" si="7"/>
        <v>17407</v>
      </c>
      <c r="AH86">
        <f t="shared" si="8"/>
        <v>0</v>
      </c>
    </row>
    <row r="87" spans="19:34" x14ac:dyDescent="0.25">
      <c r="S87" t="str">
        <f t="shared" si="5"/>
        <v>6/23 12</v>
      </c>
      <c r="T87" s="3">
        <v>36700.5</v>
      </c>
      <c r="U87">
        <v>1838</v>
      </c>
      <c r="V87">
        <v>1935</v>
      </c>
      <c r="W87">
        <v>1130</v>
      </c>
      <c r="X87">
        <v>1295</v>
      </c>
      <c r="Y87">
        <v>1775</v>
      </c>
      <c r="Z87">
        <v>3563</v>
      </c>
      <c r="AA87">
        <v>1347</v>
      </c>
      <c r="AB87">
        <v>298</v>
      </c>
      <c r="AC87">
        <v>9039</v>
      </c>
      <c r="AD87">
        <v>787</v>
      </c>
      <c r="AE87">
        <v>2566</v>
      </c>
      <c r="AF87">
        <f t="shared" si="6"/>
        <v>7930</v>
      </c>
      <c r="AG87">
        <f t="shared" si="7"/>
        <v>17643</v>
      </c>
      <c r="AH87">
        <f t="shared" si="8"/>
        <v>0</v>
      </c>
    </row>
    <row r="88" spans="19:34" x14ac:dyDescent="0.25">
      <c r="S88" t="str">
        <f t="shared" si="5"/>
        <v>6/23 13</v>
      </c>
      <c r="T88" s="3">
        <v>36700.541666666664</v>
      </c>
      <c r="U88">
        <v>1842</v>
      </c>
      <c r="V88">
        <v>1947</v>
      </c>
      <c r="W88">
        <v>1141</v>
      </c>
      <c r="X88">
        <v>1310</v>
      </c>
      <c r="Y88">
        <v>1801</v>
      </c>
      <c r="Z88">
        <v>3632</v>
      </c>
      <c r="AA88">
        <v>1354</v>
      </c>
      <c r="AB88">
        <v>300</v>
      </c>
      <c r="AC88">
        <v>9125</v>
      </c>
      <c r="AD88">
        <v>784</v>
      </c>
      <c r="AE88">
        <v>2594</v>
      </c>
      <c r="AF88">
        <f t="shared" si="6"/>
        <v>7989</v>
      </c>
      <c r="AG88">
        <f t="shared" si="7"/>
        <v>17841</v>
      </c>
      <c r="AH88">
        <f t="shared" si="8"/>
        <v>0</v>
      </c>
    </row>
    <row r="89" spans="19:34" x14ac:dyDescent="0.25">
      <c r="S89" t="str">
        <f t="shared" si="5"/>
        <v>6/23 14</v>
      </c>
      <c r="T89" s="3">
        <v>36700.583333333336</v>
      </c>
      <c r="U89">
        <v>1835</v>
      </c>
      <c r="V89">
        <v>1934</v>
      </c>
      <c r="W89">
        <v>1136</v>
      </c>
      <c r="X89">
        <v>1309</v>
      </c>
      <c r="Y89">
        <v>1806</v>
      </c>
      <c r="Z89">
        <v>3681</v>
      </c>
      <c r="AA89">
        <v>1324</v>
      </c>
      <c r="AB89">
        <v>299</v>
      </c>
      <c r="AC89">
        <v>9131</v>
      </c>
      <c r="AD89">
        <v>785</v>
      </c>
      <c r="AE89">
        <v>2580</v>
      </c>
      <c r="AF89">
        <f t="shared" si="6"/>
        <v>7932</v>
      </c>
      <c r="AG89">
        <f t="shared" si="7"/>
        <v>17888</v>
      </c>
      <c r="AH89">
        <f t="shared" si="8"/>
        <v>0</v>
      </c>
    </row>
    <row r="90" spans="19:34" x14ac:dyDescent="0.25">
      <c r="S90" t="str">
        <f t="shared" si="5"/>
        <v>6/23 15</v>
      </c>
      <c r="T90" s="3">
        <v>36700.625</v>
      </c>
      <c r="U90">
        <v>1836</v>
      </c>
      <c r="V90">
        <v>1911</v>
      </c>
      <c r="W90">
        <v>1130</v>
      </c>
      <c r="X90">
        <v>1302</v>
      </c>
      <c r="Y90">
        <v>1815</v>
      </c>
      <c r="Z90">
        <v>3696</v>
      </c>
      <c r="AA90">
        <v>1306</v>
      </c>
      <c r="AB90">
        <v>298</v>
      </c>
      <c r="AC90">
        <v>9166</v>
      </c>
      <c r="AD90">
        <v>781</v>
      </c>
      <c r="AE90">
        <v>2548</v>
      </c>
      <c r="AF90">
        <f t="shared" si="6"/>
        <v>7848</v>
      </c>
      <c r="AG90">
        <f t="shared" si="7"/>
        <v>17941</v>
      </c>
      <c r="AH90">
        <f t="shared" si="8"/>
        <v>0</v>
      </c>
    </row>
    <row r="91" spans="19:34" x14ac:dyDescent="0.25">
      <c r="S91" t="str">
        <f t="shared" si="5"/>
        <v>6/23 16</v>
      </c>
      <c r="T91" s="3">
        <v>36700.666666666664</v>
      </c>
      <c r="U91">
        <v>1851</v>
      </c>
      <c r="V91">
        <v>1895</v>
      </c>
      <c r="W91">
        <v>1116</v>
      </c>
      <c r="X91">
        <v>1281</v>
      </c>
      <c r="Y91">
        <v>1814</v>
      </c>
      <c r="Z91">
        <v>3673</v>
      </c>
      <c r="AA91">
        <v>1299</v>
      </c>
      <c r="AB91">
        <v>294</v>
      </c>
      <c r="AC91">
        <v>9144</v>
      </c>
      <c r="AD91">
        <v>775</v>
      </c>
      <c r="AE91">
        <v>2510</v>
      </c>
      <c r="AF91">
        <f t="shared" si="6"/>
        <v>7760</v>
      </c>
      <c r="AG91">
        <f t="shared" si="7"/>
        <v>17892</v>
      </c>
      <c r="AH91">
        <f t="shared" si="8"/>
        <v>0</v>
      </c>
    </row>
    <row r="92" spans="19:34" x14ac:dyDescent="0.25">
      <c r="S92" t="str">
        <f t="shared" si="5"/>
        <v>6/23 17</v>
      </c>
      <c r="T92" s="3">
        <v>36700.708333333336</v>
      </c>
      <c r="U92">
        <v>1833</v>
      </c>
      <c r="V92">
        <v>1833</v>
      </c>
      <c r="W92">
        <v>1094</v>
      </c>
      <c r="X92">
        <v>1242</v>
      </c>
      <c r="Y92">
        <v>1771</v>
      </c>
      <c r="Z92">
        <v>3586</v>
      </c>
      <c r="AA92">
        <v>1284</v>
      </c>
      <c r="AB92">
        <v>288</v>
      </c>
      <c r="AC92">
        <v>8932</v>
      </c>
      <c r="AD92">
        <v>780</v>
      </c>
      <c r="AE92">
        <v>2445</v>
      </c>
      <c r="AF92">
        <f t="shared" si="6"/>
        <v>7584</v>
      </c>
      <c r="AG92">
        <f t="shared" si="7"/>
        <v>17504</v>
      </c>
      <c r="AH92">
        <f t="shared" si="8"/>
        <v>0</v>
      </c>
    </row>
    <row r="93" spans="19:34" x14ac:dyDescent="0.25">
      <c r="S93" t="str">
        <f t="shared" si="5"/>
        <v>6/23 18</v>
      </c>
      <c r="T93" s="3">
        <v>36700.75</v>
      </c>
      <c r="U93">
        <v>1770</v>
      </c>
      <c r="V93">
        <v>1776</v>
      </c>
      <c r="W93">
        <v>1042</v>
      </c>
      <c r="X93">
        <v>1192</v>
      </c>
      <c r="Y93">
        <v>1709</v>
      </c>
      <c r="Z93">
        <v>3486</v>
      </c>
      <c r="AA93">
        <v>1252</v>
      </c>
      <c r="AB93">
        <v>274</v>
      </c>
      <c r="AC93">
        <v>8468</v>
      </c>
      <c r="AD93">
        <v>767</v>
      </c>
      <c r="AE93">
        <v>2372</v>
      </c>
      <c r="AF93">
        <f t="shared" si="6"/>
        <v>7359</v>
      </c>
      <c r="AG93">
        <f t="shared" si="7"/>
        <v>16749</v>
      </c>
      <c r="AH93">
        <f t="shared" si="8"/>
        <v>0</v>
      </c>
    </row>
    <row r="94" spans="19:34" x14ac:dyDescent="0.25">
      <c r="S94" t="str">
        <f t="shared" si="5"/>
        <v>6/23 19</v>
      </c>
      <c r="T94" s="3">
        <v>36700.791666666664</v>
      </c>
      <c r="U94">
        <v>1683</v>
      </c>
      <c r="V94">
        <v>1705</v>
      </c>
      <c r="W94">
        <v>1009</v>
      </c>
      <c r="X94">
        <v>1140</v>
      </c>
      <c r="Y94">
        <v>1649</v>
      </c>
      <c r="Z94">
        <v>3353</v>
      </c>
      <c r="AA94">
        <v>1218</v>
      </c>
      <c r="AB94">
        <v>266</v>
      </c>
      <c r="AC94">
        <v>8105</v>
      </c>
      <c r="AD94">
        <v>763</v>
      </c>
      <c r="AE94">
        <v>2313</v>
      </c>
      <c r="AF94">
        <f t="shared" si="6"/>
        <v>7139</v>
      </c>
      <c r="AG94">
        <f t="shared" si="7"/>
        <v>16065</v>
      </c>
      <c r="AH94">
        <f t="shared" si="8"/>
        <v>0</v>
      </c>
    </row>
    <row r="95" spans="19:34" x14ac:dyDescent="0.25">
      <c r="S95" t="str">
        <f t="shared" si="5"/>
        <v>6/23 20</v>
      </c>
      <c r="T95" s="3">
        <v>36700.833333333336</v>
      </c>
      <c r="U95">
        <v>1656</v>
      </c>
      <c r="V95">
        <v>1710</v>
      </c>
      <c r="W95">
        <v>1003</v>
      </c>
      <c r="X95">
        <v>1109</v>
      </c>
      <c r="Y95">
        <v>1620</v>
      </c>
      <c r="Z95">
        <v>3315</v>
      </c>
      <c r="AA95">
        <v>1221</v>
      </c>
      <c r="AB95">
        <v>264</v>
      </c>
      <c r="AC95">
        <v>7862</v>
      </c>
      <c r="AD95">
        <v>751</v>
      </c>
      <c r="AE95">
        <v>2274</v>
      </c>
      <c r="AF95">
        <f t="shared" si="6"/>
        <v>7065</v>
      </c>
      <c r="AG95">
        <f t="shared" si="7"/>
        <v>15720</v>
      </c>
      <c r="AH95">
        <f t="shared" si="8"/>
        <v>0</v>
      </c>
    </row>
    <row r="96" spans="19:34" x14ac:dyDescent="0.25">
      <c r="S96" t="str">
        <f t="shared" si="5"/>
        <v>6/23 21</v>
      </c>
      <c r="T96" s="3">
        <v>36700.875</v>
      </c>
      <c r="U96">
        <v>1655</v>
      </c>
      <c r="V96">
        <v>1728</v>
      </c>
      <c r="W96">
        <v>988</v>
      </c>
      <c r="X96">
        <v>1133</v>
      </c>
      <c r="Y96">
        <v>1601</v>
      </c>
      <c r="Z96">
        <v>3306</v>
      </c>
      <c r="AA96">
        <v>1225</v>
      </c>
      <c r="AB96">
        <v>260</v>
      </c>
      <c r="AC96">
        <v>7778</v>
      </c>
      <c r="AD96">
        <v>758</v>
      </c>
      <c r="AE96">
        <v>2321</v>
      </c>
      <c r="AF96">
        <f t="shared" si="6"/>
        <v>7165</v>
      </c>
      <c r="AG96">
        <f t="shared" si="7"/>
        <v>15588</v>
      </c>
      <c r="AH96">
        <f t="shared" si="8"/>
        <v>0</v>
      </c>
    </row>
    <row r="97" spans="19:34" x14ac:dyDescent="0.25">
      <c r="S97" t="str">
        <f t="shared" si="5"/>
        <v>6/23 22</v>
      </c>
      <c r="T97" s="3">
        <v>36700.916666666664</v>
      </c>
      <c r="U97">
        <v>1559</v>
      </c>
      <c r="V97">
        <v>1593</v>
      </c>
      <c r="W97">
        <v>924</v>
      </c>
      <c r="X97">
        <v>1075</v>
      </c>
      <c r="Y97">
        <v>1489</v>
      </c>
      <c r="Z97">
        <v>3063</v>
      </c>
      <c r="AA97">
        <v>1108</v>
      </c>
      <c r="AB97">
        <v>243</v>
      </c>
      <c r="AC97">
        <v>7448</v>
      </c>
      <c r="AD97">
        <v>800</v>
      </c>
      <c r="AE97">
        <v>2220</v>
      </c>
      <c r="AF97">
        <f t="shared" si="6"/>
        <v>6796</v>
      </c>
      <c r="AG97">
        <f t="shared" si="7"/>
        <v>14726</v>
      </c>
      <c r="AH97">
        <f t="shared" si="8"/>
        <v>0</v>
      </c>
    </row>
    <row r="98" spans="19:34" x14ac:dyDescent="0.25">
      <c r="S98" t="str">
        <f t="shared" si="5"/>
        <v>6/23 23</v>
      </c>
      <c r="T98" s="3">
        <v>36700.958333333336</v>
      </c>
      <c r="U98">
        <v>1409</v>
      </c>
      <c r="V98">
        <v>1494</v>
      </c>
      <c r="W98">
        <v>825</v>
      </c>
      <c r="X98">
        <v>976</v>
      </c>
      <c r="Y98">
        <v>1340</v>
      </c>
      <c r="Z98">
        <v>2722</v>
      </c>
      <c r="AA98">
        <v>1029</v>
      </c>
      <c r="AB98">
        <v>217</v>
      </c>
      <c r="AC98">
        <v>6927</v>
      </c>
      <c r="AD98">
        <v>821</v>
      </c>
      <c r="AE98">
        <v>2039</v>
      </c>
      <c r="AF98">
        <f t="shared" si="6"/>
        <v>6359</v>
      </c>
      <c r="AG98">
        <f t="shared" si="7"/>
        <v>13440</v>
      </c>
      <c r="AH98">
        <f t="shared" si="8"/>
        <v>0</v>
      </c>
    </row>
    <row r="99" spans="19:34" x14ac:dyDescent="0.25">
      <c r="S99" t="str">
        <f t="shared" ref="S99:S130" si="9">CONCATENATE(MONTH(T99),"/",DAY(T99)," ",HOUR(T99))</f>
        <v>6/24 0</v>
      </c>
      <c r="T99" s="3">
        <v>36701</v>
      </c>
      <c r="U99">
        <v>1301</v>
      </c>
      <c r="V99">
        <v>1365</v>
      </c>
      <c r="W99">
        <v>737</v>
      </c>
      <c r="X99">
        <v>887</v>
      </c>
      <c r="Y99">
        <v>1174</v>
      </c>
      <c r="Z99">
        <v>2398</v>
      </c>
      <c r="AA99">
        <v>951</v>
      </c>
      <c r="AB99">
        <v>207</v>
      </c>
      <c r="AC99">
        <v>6294</v>
      </c>
      <c r="AD99">
        <v>813</v>
      </c>
      <c r="AE99">
        <v>1886</v>
      </c>
      <c r="AF99">
        <f t="shared" si="6"/>
        <v>5902</v>
      </c>
      <c r="AG99">
        <f t="shared" si="7"/>
        <v>12111</v>
      </c>
      <c r="AH99">
        <f t="shared" si="8"/>
        <v>0</v>
      </c>
    </row>
    <row r="100" spans="19:34" x14ac:dyDescent="0.25">
      <c r="S100" t="str">
        <f t="shared" si="9"/>
        <v>6/24 1</v>
      </c>
      <c r="T100" s="3">
        <v>36701.041666666664</v>
      </c>
      <c r="U100">
        <v>1246</v>
      </c>
      <c r="V100">
        <v>1302</v>
      </c>
      <c r="W100">
        <v>685</v>
      </c>
      <c r="X100">
        <v>832</v>
      </c>
      <c r="Y100">
        <v>1102</v>
      </c>
      <c r="Z100">
        <v>2212</v>
      </c>
      <c r="AA100">
        <v>910</v>
      </c>
      <c r="AB100">
        <v>192</v>
      </c>
      <c r="AC100">
        <v>5936</v>
      </c>
      <c r="AD100">
        <v>795</v>
      </c>
      <c r="AE100">
        <v>1788</v>
      </c>
      <c r="AF100">
        <f t="shared" si="6"/>
        <v>5627</v>
      </c>
      <c r="AG100">
        <f t="shared" si="7"/>
        <v>11373</v>
      </c>
      <c r="AH100">
        <f t="shared" si="8"/>
        <v>0</v>
      </c>
    </row>
    <row r="101" spans="19:34" x14ac:dyDescent="0.25">
      <c r="S101" t="str">
        <f t="shared" si="9"/>
        <v>6/24 2</v>
      </c>
      <c r="T101" s="3">
        <v>36701.083333333336</v>
      </c>
      <c r="U101">
        <v>1197</v>
      </c>
      <c r="V101">
        <v>1255</v>
      </c>
      <c r="W101">
        <v>656</v>
      </c>
      <c r="X101">
        <v>797</v>
      </c>
      <c r="Y101">
        <v>1054</v>
      </c>
      <c r="Z101">
        <v>2097</v>
      </c>
      <c r="AA101">
        <v>893</v>
      </c>
      <c r="AB101">
        <v>184</v>
      </c>
      <c r="AC101">
        <v>5669</v>
      </c>
      <c r="AD101">
        <v>790</v>
      </c>
      <c r="AE101">
        <v>1732</v>
      </c>
      <c r="AF101">
        <f t="shared" si="6"/>
        <v>5467</v>
      </c>
      <c r="AG101">
        <f t="shared" si="7"/>
        <v>10857</v>
      </c>
      <c r="AH101">
        <f t="shared" si="8"/>
        <v>0</v>
      </c>
    </row>
    <row r="102" spans="19:34" x14ac:dyDescent="0.25">
      <c r="S102" t="str">
        <f t="shared" si="9"/>
        <v>6/24 3</v>
      </c>
      <c r="T102" s="3">
        <v>36701.125</v>
      </c>
      <c r="U102">
        <v>1140</v>
      </c>
      <c r="V102">
        <v>1235</v>
      </c>
      <c r="W102">
        <v>634</v>
      </c>
      <c r="X102">
        <v>774</v>
      </c>
      <c r="Y102">
        <v>1026</v>
      </c>
      <c r="Z102">
        <v>2031</v>
      </c>
      <c r="AA102">
        <v>872</v>
      </c>
      <c r="AB102">
        <v>178</v>
      </c>
      <c r="AC102">
        <v>5500</v>
      </c>
      <c r="AD102">
        <v>781</v>
      </c>
      <c r="AE102">
        <v>1679</v>
      </c>
      <c r="AF102">
        <f t="shared" si="6"/>
        <v>5341</v>
      </c>
      <c r="AG102">
        <f t="shared" si="7"/>
        <v>10509</v>
      </c>
      <c r="AH102">
        <f t="shared" si="8"/>
        <v>0</v>
      </c>
    </row>
    <row r="103" spans="19:34" x14ac:dyDescent="0.25">
      <c r="S103" t="str">
        <f t="shared" si="9"/>
        <v>6/24 4</v>
      </c>
      <c r="T103" s="3">
        <v>36701.166666666664</v>
      </c>
      <c r="U103">
        <v>1118</v>
      </c>
      <c r="V103">
        <v>1224</v>
      </c>
      <c r="W103">
        <v>611</v>
      </c>
      <c r="X103">
        <v>761</v>
      </c>
      <c r="Y103">
        <v>1007</v>
      </c>
      <c r="Z103">
        <v>1998</v>
      </c>
      <c r="AA103">
        <v>854</v>
      </c>
      <c r="AB103">
        <v>171</v>
      </c>
      <c r="AC103">
        <v>5400</v>
      </c>
      <c r="AD103">
        <v>782</v>
      </c>
      <c r="AE103">
        <v>1668</v>
      </c>
      <c r="AF103">
        <f t="shared" si="6"/>
        <v>5289</v>
      </c>
      <c r="AG103">
        <f t="shared" si="7"/>
        <v>10305</v>
      </c>
      <c r="AH103">
        <f t="shared" si="8"/>
        <v>0</v>
      </c>
    </row>
    <row r="104" spans="19:34" x14ac:dyDescent="0.25">
      <c r="S104" t="str">
        <f t="shared" si="9"/>
        <v>6/24 5</v>
      </c>
      <c r="T104" s="3">
        <v>36701.208333333336</v>
      </c>
      <c r="U104">
        <v>1129</v>
      </c>
      <c r="V104">
        <v>1231</v>
      </c>
      <c r="W104">
        <v>607</v>
      </c>
      <c r="X104">
        <v>763</v>
      </c>
      <c r="Y104">
        <v>996</v>
      </c>
      <c r="Z104">
        <v>1969</v>
      </c>
      <c r="AA104">
        <v>873</v>
      </c>
      <c r="AB104">
        <v>170</v>
      </c>
      <c r="AC104">
        <v>5322</v>
      </c>
      <c r="AD104">
        <v>777</v>
      </c>
      <c r="AE104">
        <v>1669</v>
      </c>
      <c r="AF104">
        <f t="shared" si="6"/>
        <v>5313</v>
      </c>
      <c r="AG104">
        <f t="shared" si="7"/>
        <v>10193</v>
      </c>
      <c r="AH104">
        <f t="shared" si="8"/>
        <v>0</v>
      </c>
    </row>
    <row r="105" spans="19:34" x14ac:dyDescent="0.25">
      <c r="S105" t="str">
        <f t="shared" si="9"/>
        <v>6/24 6</v>
      </c>
      <c r="T105" s="3">
        <v>36701.25</v>
      </c>
      <c r="U105">
        <v>1160</v>
      </c>
      <c r="V105">
        <v>1277</v>
      </c>
      <c r="W105">
        <v>639</v>
      </c>
      <c r="X105">
        <v>786</v>
      </c>
      <c r="Y105">
        <v>1026</v>
      </c>
      <c r="Z105">
        <v>2042</v>
      </c>
      <c r="AA105">
        <v>904</v>
      </c>
      <c r="AB105">
        <v>179</v>
      </c>
      <c r="AC105">
        <v>5445</v>
      </c>
      <c r="AD105">
        <v>774</v>
      </c>
      <c r="AE105">
        <v>1696</v>
      </c>
      <c r="AF105">
        <f t="shared" si="6"/>
        <v>5437</v>
      </c>
      <c r="AG105">
        <f t="shared" si="7"/>
        <v>10491</v>
      </c>
      <c r="AH105">
        <f t="shared" si="8"/>
        <v>0</v>
      </c>
    </row>
    <row r="106" spans="19:34" x14ac:dyDescent="0.25">
      <c r="S106" t="str">
        <f t="shared" si="9"/>
        <v>6/24 7</v>
      </c>
      <c r="T106" s="3">
        <v>36701.291666666664</v>
      </c>
      <c r="U106">
        <v>1292</v>
      </c>
      <c r="V106">
        <v>1383</v>
      </c>
      <c r="W106">
        <v>699</v>
      </c>
      <c r="X106">
        <v>868</v>
      </c>
      <c r="Y106">
        <v>1119</v>
      </c>
      <c r="Z106">
        <v>2269</v>
      </c>
      <c r="AA106">
        <v>992</v>
      </c>
      <c r="AB106">
        <v>196</v>
      </c>
      <c r="AC106">
        <v>5825</v>
      </c>
      <c r="AD106">
        <v>777</v>
      </c>
      <c r="AE106">
        <v>1830</v>
      </c>
      <c r="AF106">
        <f t="shared" si="6"/>
        <v>5850</v>
      </c>
      <c r="AG106">
        <f t="shared" si="7"/>
        <v>11400</v>
      </c>
      <c r="AH106">
        <f t="shared" si="8"/>
        <v>0</v>
      </c>
    </row>
    <row r="107" spans="19:34" x14ac:dyDescent="0.25">
      <c r="S107" t="str">
        <f t="shared" si="9"/>
        <v>6/24 8</v>
      </c>
      <c r="T107" s="3">
        <v>36701.333333333336</v>
      </c>
      <c r="U107">
        <v>1411</v>
      </c>
      <c r="V107">
        <v>1490</v>
      </c>
      <c r="W107">
        <v>789</v>
      </c>
      <c r="X107">
        <v>962</v>
      </c>
      <c r="Y107">
        <v>1246</v>
      </c>
      <c r="Z107">
        <v>2582</v>
      </c>
      <c r="AA107">
        <v>1122</v>
      </c>
      <c r="AB107">
        <v>221</v>
      </c>
      <c r="AC107">
        <v>6281</v>
      </c>
      <c r="AD107">
        <v>754</v>
      </c>
      <c r="AE107">
        <v>1991</v>
      </c>
      <c r="AF107">
        <f t="shared" si="6"/>
        <v>6319</v>
      </c>
      <c r="AG107">
        <f t="shared" si="7"/>
        <v>12530</v>
      </c>
      <c r="AH107">
        <f t="shared" si="8"/>
        <v>0</v>
      </c>
    </row>
    <row r="108" spans="19:34" x14ac:dyDescent="0.25">
      <c r="S108" t="str">
        <f t="shared" si="9"/>
        <v>6/24 9</v>
      </c>
      <c r="T108" s="3">
        <v>36701.375</v>
      </c>
      <c r="U108">
        <v>1504</v>
      </c>
      <c r="V108">
        <v>1566</v>
      </c>
      <c r="W108">
        <v>866</v>
      </c>
      <c r="X108">
        <v>1047</v>
      </c>
      <c r="Y108">
        <v>1382</v>
      </c>
      <c r="Z108">
        <v>2893</v>
      </c>
      <c r="AA108">
        <v>1197</v>
      </c>
      <c r="AB108">
        <v>243</v>
      </c>
      <c r="AC108">
        <v>6746</v>
      </c>
      <c r="AD108">
        <v>756</v>
      </c>
      <c r="AE108">
        <v>2122</v>
      </c>
      <c r="AF108">
        <f t="shared" si="6"/>
        <v>6688</v>
      </c>
      <c r="AG108">
        <f t="shared" si="7"/>
        <v>13634</v>
      </c>
      <c r="AH108">
        <f t="shared" si="8"/>
        <v>0</v>
      </c>
    </row>
    <row r="109" spans="19:34" x14ac:dyDescent="0.25">
      <c r="S109" t="str">
        <f t="shared" si="9"/>
        <v>6/24 10</v>
      </c>
      <c r="T109" s="3">
        <v>36701.416666666664</v>
      </c>
      <c r="U109">
        <v>1539</v>
      </c>
      <c r="V109">
        <v>1614</v>
      </c>
      <c r="W109">
        <v>923</v>
      </c>
      <c r="X109">
        <v>1105</v>
      </c>
      <c r="Y109">
        <v>1473</v>
      </c>
      <c r="Z109">
        <v>3140</v>
      </c>
      <c r="AA109">
        <v>1242</v>
      </c>
      <c r="AB109">
        <v>259</v>
      </c>
      <c r="AC109">
        <v>7117</v>
      </c>
      <c r="AD109">
        <v>770</v>
      </c>
      <c r="AE109">
        <v>2208</v>
      </c>
      <c r="AF109">
        <f t="shared" si="6"/>
        <v>6939</v>
      </c>
      <c r="AG109">
        <f t="shared" si="7"/>
        <v>14451</v>
      </c>
      <c r="AH109">
        <f t="shared" si="8"/>
        <v>0</v>
      </c>
    </row>
    <row r="110" spans="19:34" x14ac:dyDescent="0.25">
      <c r="S110" t="str">
        <f t="shared" si="9"/>
        <v>6/24 11</v>
      </c>
      <c r="T110" s="3">
        <v>36701.458333333336</v>
      </c>
      <c r="U110">
        <v>1565</v>
      </c>
      <c r="V110">
        <v>1620</v>
      </c>
      <c r="W110">
        <v>957</v>
      </c>
      <c r="X110">
        <v>1125</v>
      </c>
      <c r="Y110">
        <v>1533</v>
      </c>
      <c r="Z110">
        <v>3299</v>
      </c>
      <c r="AA110">
        <v>1242</v>
      </c>
      <c r="AB110">
        <v>268</v>
      </c>
      <c r="AC110">
        <v>7335</v>
      </c>
      <c r="AD110">
        <v>777</v>
      </c>
      <c r="AE110">
        <v>2254</v>
      </c>
      <c r="AF110">
        <f t="shared" si="6"/>
        <v>7018</v>
      </c>
      <c r="AG110">
        <f t="shared" si="7"/>
        <v>14957</v>
      </c>
      <c r="AH110">
        <f t="shared" si="8"/>
        <v>0</v>
      </c>
    </row>
    <row r="111" spans="19:34" x14ac:dyDescent="0.25">
      <c r="S111" t="str">
        <f t="shared" si="9"/>
        <v>6/24 12</v>
      </c>
      <c r="T111" s="3">
        <v>36701.5</v>
      </c>
      <c r="U111">
        <v>1567</v>
      </c>
      <c r="V111">
        <v>1621</v>
      </c>
      <c r="W111">
        <v>981</v>
      </c>
      <c r="X111">
        <v>1115</v>
      </c>
      <c r="Y111">
        <v>1565</v>
      </c>
      <c r="Z111">
        <v>3368</v>
      </c>
      <c r="AA111">
        <v>1231</v>
      </c>
      <c r="AB111">
        <v>275</v>
      </c>
      <c r="AC111">
        <v>7417</v>
      </c>
      <c r="AD111">
        <v>779</v>
      </c>
      <c r="AE111">
        <v>2259</v>
      </c>
      <c r="AF111">
        <f t="shared" si="6"/>
        <v>7005</v>
      </c>
      <c r="AG111">
        <f t="shared" si="7"/>
        <v>15173</v>
      </c>
      <c r="AH111">
        <f t="shared" si="8"/>
        <v>0</v>
      </c>
    </row>
    <row r="112" spans="19:34" x14ac:dyDescent="0.25">
      <c r="S112" t="str">
        <f t="shared" si="9"/>
        <v>6/24 13</v>
      </c>
      <c r="T112" s="3">
        <v>36701.541666666664</v>
      </c>
      <c r="U112">
        <v>1564</v>
      </c>
      <c r="V112">
        <v>1599</v>
      </c>
      <c r="W112">
        <v>982</v>
      </c>
      <c r="X112">
        <v>1113</v>
      </c>
      <c r="Y112">
        <v>1583</v>
      </c>
      <c r="Z112">
        <v>3393</v>
      </c>
      <c r="AA112">
        <v>1217</v>
      </c>
      <c r="AB112">
        <v>275</v>
      </c>
      <c r="AC112">
        <v>7394</v>
      </c>
      <c r="AD112">
        <v>770</v>
      </c>
      <c r="AE112">
        <v>2263</v>
      </c>
      <c r="AF112">
        <f t="shared" si="6"/>
        <v>6962</v>
      </c>
      <c r="AG112">
        <f t="shared" si="7"/>
        <v>15191</v>
      </c>
      <c r="AH112">
        <f t="shared" si="8"/>
        <v>0</v>
      </c>
    </row>
    <row r="113" spans="19:34" x14ac:dyDescent="0.25">
      <c r="S113" t="str">
        <f t="shared" si="9"/>
        <v>6/24 14</v>
      </c>
      <c r="T113" s="3">
        <v>36701.583333333336</v>
      </c>
      <c r="U113">
        <v>1552</v>
      </c>
      <c r="V113">
        <v>1577</v>
      </c>
      <c r="W113">
        <v>980</v>
      </c>
      <c r="X113">
        <v>1108</v>
      </c>
      <c r="Y113">
        <v>1594</v>
      </c>
      <c r="Z113">
        <v>3405</v>
      </c>
      <c r="AA113">
        <v>1200</v>
      </c>
      <c r="AB113">
        <v>275</v>
      </c>
      <c r="AC113">
        <v>7390</v>
      </c>
      <c r="AD113">
        <v>769</v>
      </c>
      <c r="AE113">
        <v>2253</v>
      </c>
      <c r="AF113">
        <f t="shared" si="6"/>
        <v>6907</v>
      </c>
      <c r="AG113">
        <f t="shared" si="7"/>
        <v>15196</v>
      </c>
      <c r="AH113">
        <f t="shared" si="8"/>
        <v>0</v>
      </c>
    </row>
    <row r="114" spans="19:34" x14ac:dyDescent="0.25">
      <c r="S114" t="str">
        <f t="shared" si="9"/>
        <v>6/24 15</v>
      </c>
      <c r="T114" s="3">
        <v>36701.625</v>
      </c>
      <c r="U114">
        <v>1556</v>
      </c>
      <c r="V114">
        <v>1567</v>
      </c>
      <c r="W114">
        <v>981</v>
      </c>
      <c r="X114">
        <v>1106</v>
      </c>
      <c r="Y114">
        <v>1601</v>
      </c>
      <c r="Z114">
        <v>3423</v>
      </c>
      <c r="AA114">
        <v>1194</v>
      </c>
      <c r="AB114">
        <v>275</v>
      </c>
      <c r="AC114">
        <v>7407</v>
      </c>
      <c r="AD114">
        <v>764</v>
      </c>
      <c r="AE114">
        <v>2236</v>
      </c>
      <c r="AF114">
        <f t="shared" si="6"/>
        <v>6867</v>
      </c>
      <c r="AG114">
        <f t="shared" si="7"/>
        <v>15243</v>
      </c>
      <c r="AH114">
        <f t="shared" si="8"/>
        <v>0</v>
      </c>
    </row>
    <row r="115" spans="19:34" x14ac:dyDescent="0.25">
      <c r="S115" t="str">
        <f t="shared" si="9"/>
        <v>6/24 16</v>
      </c>
      <c r="T115" s="3">
        <v>36701.666666666664</v>
      </c>
      <c r="U115">
        <v>1582</v>
      </c>
      <c r="V115">
        <v>1582</v>
      </c>
      <c r="W115">
        <v>973</v>
      </c>
      <c r="X115">
        <v>1107</v>
      </c>
      <c r="Y115">
        <v>1605</v>
      </c>
      <c r="Z115">
        <v>3428</v>
      </c>
      <c r="AA115">
        <v>1204</v>
      </c>
      <c r="AB115">
        <v>273</v>
      </c>
      <c r="AC115">
        <v>7416</v>
      </c>
      <c r="AD115">
        <v>765</v>
      </c>
      <c r="AE115">
        <v>2237</v>
      </c>
      <c r="AF115">
        <f t="shared" si="6"/>
        <v>6895</v>
      </c>
      <c r="AG115">
        <f t="shared" si="7"/>
        <v>15277</v>
      </c>
      <c r="AH115">
        <f t="shared" si="8"/>
        <v>0</v>
      </c>
    </row>
    <row r="116" spans="19:34" x14ac:dyDescent="0.25">
      <c r="S116" t="str">
        <f t="shared" si="9"/>
        <v>6/24 17</v>
      </c>
      <c r="T116" s="3">
        <v>36701.708333333336</v>
      </c>
      <c r="U116">
        <v>1586</v>
      </c>
      <c r="V116">
        <v>1574</v>
      </c>
      <c r="W116">
        <v>972</v>
      </c>
      <c r="X116">
        <v>1094</v>
      </c>
      <c r="Y116">
        <v>1584</v>
      </c>
      <c r="Z116">
        <v>3401</v>
      </c>
      <c r="AA116">
        <v>1193</v>
      </c>
      <c r="AB116">
        <v>273</v>
      </c>
      <c r="AC116">
        <v>7389</v>
      </c>
      <c r="AD116">
        <v>767</v>
      </c>
      <c r="AE116">
        <v>2217</v>
      </c>
      <c r="AF116">
        <f t="shared" si="6"/>
        <v>6845</v>
      </c>
      <c r="AG116">
        <f t="shared" si="7"/>
        <v>15205</v>
      </c>
      <c r="AH116">
        <f t="shared" si="8"/>
        <v>0</v>
      </c>
    </row>
    <row r="117" spans="19:34" x14ac:dyDescent="0.25">
      <c r="S117" t="str">
        <f t="shared" si="9"/>
        <v>6/24 18</v>
      </c>
      <c r="T117" s="3">
        <v>36701.75</v>
      </c>
      <c r="U117">
        <v>1558</v>
      </c>
      <c r="V117">
        <v>1549</v>
      </c>
      <c r="W117">
        <v>949</v>
      </c>
      <c r="X117">
        <v>1069</v>
      </c>
      <c r="Y117">
        <v>1535</v>
      </c>
      <c r="Z117">
        <v>3312</v>
      </c>
      <c r="AA117">
        <v>1174</v>
      </c>
      <c r="AB117">
        <v>266</v>
      </c>
      <c r="AC117">
        <v>7246</v>
      </c>
      <c r="AD117">
        <v>755</v>
      </c>
      <c r="AE117">
        <v>2179</v>
      </c>
      <c r="AF117">
        <f t="shared" si="6"/>
        <v>6726</v>
      </c>
      <c r="AG117">
        <f t="shared" si="7"/>
        <v>14866</v>
      </c>
      <c r="AH117">
        <f t="shared" si="8"/>
        <v>0</v>
      </c>
    </row>
    <row r="118" spans="19:34" x14ac:dyDescent="0.25">
      <c r="S118" t="str">
        <f t="shared" si="9"/>
        <v>6/24 19</v>
      </c>
      <c r="T118" s="3">
        <v>36701.791666666664</v>
      </c>
      <c r="U118">
        <v>1516</v>
      </c>
      <c r="V118">
        <v>1499</v>
      </c>
      <c r="W118">
        <v>930</v>
      </c>
      <c r="X118">
        <v>1030</v>
      </c>
      <c r="Y118">
        <v>1475</v>
      </c>
      <c r="Z118">
        <v>3191</v>
      </c>
      <c r="AA118">
        <v>1145</v>
      </c>
      <c r="AB118">
        <v>261</v>
      </c>
      <c r="AC118">
        <v>7069</v>
      </c>
      <c r="AD118">
        <v>763</v>
      </c>
      <c r="AE118">
        <v>2141</v>
      </c>
      <c r="AF118">
        <f t="shared" si="6"/>
        <v>6578</v>
      </c>
      <c r="AG118">
        <f t="shared" si="7"/>
        <v>14442</v>
      </c>
      <c r="AH118">
        <f t="shared" si="8"/>
        <v>0</v>
      </c>
    </row>
    <row r="119" spans="19:34" x14ac:dyDescent="0.25">
      <c r="S119" t="str">
        <f t="shared" si="9"/>
        <v>6/24 20</v>
      </c>
      <c r="T119" s="3">
        <v>36701.833333333336</v>
      </c>
      <c r="U119">
        <v>1511</v>
      </c>
      <c r="V119">
        <v>1521</v>
      </c>
      <c r="W119">
        <v>936</v>
      </c>
      <c r="X119">
        <v>1009</v>
      </c>
      <c r="Y119">
        <v>1453</v>
      </c>
      <c r="Z119">
        <v>3159</v>
      </c>
      <c r="AA119">
        <v>1148</v>
      </c>
      <c r="AB119">
        <v>263</v>
      </c>
      <c r="AC119">
        <v>6934</v>
      </c>
      <c r="AD119">
        <v>753</v>
      </c>
      <c r="AE119">
        <v>2133</v>
      </c>
      <c r="AF119">
        <f t="shared" si="6"/>
        <v>6564</v>
      </c>
      <c r="AG119">
        <f t="shared" si="7"/>
        <v>14256</v>
      </c>
      <c r="AH119">
        <f t="shared" si="8"/>
        <v>0</v>
      </c>
    </row>
    <row r="120" spans="19:34" x14ac:dyDescent="0.25">
      <c r="S120" t="str">
        <f t="shared" si="9"/>
        <v>6/24 21</v>
      </c>
      <c r="T120" s="3">
        <v>36701.875</v>
      </c>
      <c r="U120">
        <v>1510</v>
      </c>
      <c r="V120">
        <v>1556</v>
      </c>
      <c r="W120">
        <v>935</v>
      </c>
      <c r="X120">
        <v>1024</v>
      </c>
      <c r="Y120">
        <v>1446</v>
      </c>
      <c r="Z120">
        <v>3138</v>
      </c>
      <c r="AA120">
        <v>1153</v>
      </c>
      <c r="AB120">
        <v>262</v>
      </c>
      <c r="AC120">
        <v>6921</v>
      </c>
      <c r="AD120">
        <v>755</v>
      </c>
      <c r="AE120">
        <v>2188</v>
      </c>
      <c r="AF120">
        <f t="shared" si="6"/>
        <v>6676</v>
      </c>
      <c r="AG120">
        <f t="shared" si="7"/>
        <v>14212</v>
      </c>
      <c r="AH120">
        <f t="shared" si="8"/>
        <v>0</v>
      </c>
    </row>
    <row r="121" spans="19:34" x14ac:dyDescent="0.25">
      <c r="S121" t="str">
        <f t="shared" si="9"/>
        <v>6/24 22</v>
      </c>
      <c r="T121" s="3">
        <v>36701.916666666664</v>
      </c>
      <c r="U121">
        <v>1440</v>
      </c>
      <c r="V121">
        <v>1469</v>
      </c>
      <c r="W121">
        <v>892</v>
      </c>
      <c r="X121">
        <v>979</v>
      </c>
      <c r="Y121">
        <v>1361</v>
      </c>
      <c r="Z121">
        <v>2924</v>
      </c>
      <c r="AA121">
        <v>1078</v>
      </c>
      <c r="AB121">
        <v>250</v>
      </c>
      <c r="AC121">
        <v>6709</v>
      </c>
      <c r="AD121">
        <v>793</v>
      </c>
      <c r="AE121">
        <v>2114</v>
      </c>
      <c r="AF121">
        <f t="shared" si="6"/>
        <v>6433</v>
      </c>
      <c r="AG121">
        <f t="shared" si="7"/>
        <v>13576</v>
      </c>
      <c r="AH121">
        <f t="shared" si="8"/>
        <v>0</v>
      </c>
    </row>
    <row r="122" spans="19:34" x14ac:dyDescent="0.25">
      <c r="S122" t="str">
        <f t="shared" si="9"/>
        <v>6/24 23</v>
      </c>
      <c r="T122" s="3">
        <v>36701.958333333336</v>
      </c>
      <c r="U122">
        <v>1311</v>
      </c>
      <c r="V122">
        <v>1388</v>
      </c>
      <c r="W122">
        <v>811</v>
      </c>
      <c r="X122">
        <v>904</v>
      </c>
      <c r="Y122">
        <v>1257</v>
      </c>
      <c r="Z122">
        <v>2642</v>
      </c>
      <c r="AA122">
        <v>984</v>
      </c>
      <c r="AB122">
        <v>227</v>
      </c>
      <c r="AC122">
        <v>6384</v>
      </c>
      <c r="AD122">
        <v>812</v>
      </c>
      <c r="AE122">
        <v>1985</v>
      </c>
      <c r="AF122">
        <f t="shared" si="6"/>
        <v>6073</v>
      </c>
      <c r="AG122">
        <f t="shared" si="7"/>
        <v>12632</v>
      </c>
      <c r="AH122">
        <f t="shared" si="8"/>
        <v>0</v>
      </c>
    </row>
    <row r="123" spans="19:34" x14ac:dyDescent="0.25">
      <c r="S123" t="str">
        <f t="shared" si="9"/>
        <v>6/25 0</v>
      </c>
      <c r="T123" s="3">
        <v>36702</v>
      </c>
      <c r="U123">
        <v>1281</v>
      </c>
      <c r="V123">
        <v>1328</v>
      </c>
      <c r="W123">
        <v>753</v>
      </c>
      <c r="X123">
        <v>897</v>
      </c>
      <c r="Y123">
        <v>1184</v>
      </c>
      <c r="Z123">
        <v>2377</v>
      </c>
      <c r="AA123">
        <v>989</v>
      </c>
      <c r="AB123">
        <v>210</v>
      </c>
      <c r="AC123">
        <v>6000</v>
      </c>
      <c r="AD123">
        <v>832</v>
      </c>
      <c r="AE123">
        <v>1871</v>
      </c>
      <c r="AF123">
        <f t="shared" si="6"/>
        <v>5917</v>
      </c>
      <c r="AG123">
        <f t="shared" si="7"/>
        <v>11805</v>
      </c>
      <c r="AH123">
        <f t="shared" si="8"/>
        <v>0</v>
      </c>
    </row>
    <row r="124" spans="19:34" x14ac:dyDescent="0.25">
      <c r="S124" t="str">
        <f t="shared" si="9"/>
        <v>6/25 1</v>
      </c>
      <c r="T124" s="3">
        <v>36702.041666666664</v>
      </c>
      <c r="U124">
        <v>1218</v>
      </c>
      <c r="V124">
        <v>1268</v>
      </c>
      <c r="W124">
        <v>698</v>
      </c>
      <c r="X124">
        <v>847</v>
      </c>
      <c r="Y124">
        <v>1119</v>
      </c>
      <c r="Z124">
        <v>2176</v>
      </c>
      <c r="AA124">
        <v>942</v>
      </c>
      <c r="AB124">
        <v>195</v>
      </c>
      <c r="AC124">
        <v>5666</v>
      </c>
      <c r="AD124">
        <v>814</v>
      </c>
      <c r="AE124">
        <v>1781</v>
      </c>
      <c r="AF124">
        <f t="shared" si="6"/>
        <v>5652</v>
      </c>
      <c r="AG124">
        <f t="shared" si="7"/>
        <v>11072</v>
      </c>
      <c r="AH124">
        <f t="shared" si="8"/>
        <v>0</v>
      </c>
    </row>
    <row r="125" spans="19:34" x14ac:dyDescent="0.25">
      <c r="S125" t="str">
        <f t="shared" si="9"/>
        <v>6/25 2</v>
      </c>
      <c r="T125" s="3">
        <v>36702.083333333336</v>
      </c>
      <c r="U125">
        <v>1174</v>
      </c>
      <c r="V125">
        <v>1218</v>
      </c>
      <c r="W125">
        <v>666</v>
      </c>
      <c r="X125">
        <v>807</v>
      </c>
      <c r="Y125">
        <v>1064</v>
      </c>
      <c r="Z125">
        <v>2053</v>
      </c>
      <c r="AA125">
        <v>919</v>
      </c>
      <c r="AB125">
        <v>186</v>
      </c>
      <c r="AC125">
        <v>5434</v>
      </c>
      <c r="AD125">
        <v>806</v>
      </c>
      <c r="AE125">
        <v>1731</v>
      </c>
      <c r="AF125">
        <f t="shared" si="6"/>
        <v>5481</v>
      </c>
      <c r="AG125">
        <f t="shared" si="7"/>
        <v>10577</v>
      </c>
      <c r="AH125">
        <f t="shared" si="8"/>
        <v>0</v>
      </c>
    </row>
    <row r="126" spans="19:34" x14ac:dyDescent="0.25">
      <c r="S126" t="str">
        <f t="shared" si="9"/>
        <v>6/25 3</v>
      </c>
      <c r="T126" s="3">
        <v>36702.125</v>
      </c>
      <c r="U126">
        <v>1142</v>
      </c>
      <c r="V126">
        <v>1189</v>
      </c>
      <c r="W126">
        <v>645</v>
      </c>
      <c r="X126">
        <v>788</v>
      </c>
      <c r="Y126">
        <v>1032</v>
      </c>
      <c r="Z126">
        <v>1987</v>
      </c>
      <c r="AA126">
        <v>902</v>
      </c>
      <c r="AB126">
        <v>180</v>
      </c>
      <c r="AC126">
        <v>5292</v>
      </c>
      <c r="AD126">
        <v>797</v>
      </c>
      <c r="AE126">
        <v>1684</v>
      </c>
      <c r="AF126">
        <f t="shared" si="6"/>
        <v>5360</v>
      </c>
      <c r="AG126">
        <f t="shared" si="7"/>
        <v>10278</v>
      </c>
      <c r="AH126">
        <f t="shared" si="8"/>
        <v>0</v>
      </c>
    </row>
    <row r="127" spans="19:34" x14ac:dyDescent="0.25">
      <c r="S127" t="str">
        <f t="shared" si="9"/>
        <v>6/25 4</v>
      </c>
      <c r="T127" s="3">
        <v>36702.166666666664</v>
      </c>
      <c r="U127">
        <v>1122</v>
      </c>
      <c r="V127">
        <v>1176</v>
      </c>
      <c r="W127">
        <v>621</v>
      </c>
      <c r="X127">
        <v>773</v>
      </c>
      <c r="Y127">
        <v>1012</v>
      </c>
      <c r="Z127">
        <v>1945</v>
      </c>
      <c r="AA127">
        <v>885</v>
      </c>
      <c r="AB127">
        <v>173</v>
      </c>
      <c r="AC127">
        <v>5211</v>
      </c>
      <c r="AD127">
        <v>803</v>
      </c>
      <c r="AE127">
        <v>1671</v>
      </c>
      <c r="AF127">
        <f t="shared" si="6"/>
        <v>5308</v>
      </c>
      <c r="AG127">
        <f t="shared" si="7"/>
        <v>10084</v>
      </c>
      <c r="AH127">
        <f t="shared" si="8"/>
        <v>0</v>
      </c>
    </row>
    <row r="128" spans="19:34" x14ac:dyDescent="0.25">
      <c r="S128" t="str">
        <f t="shared" si="9"/>
        <v>6/25 5</v>
      </c>
      <c r="T128" s="3">
        <v>36702.208333333336</v>
      </c>
      <c r="U128">
        <v>1122</v>
      </c>
      <c r="V128">
        <v>1150</v>
      </c>
      <c r="W128">
        <v>610</v>
      </c>
      <c r="X128">
        <v>764</v>
      </c>
      <c r="Y128">
        <v>996</v>
      </c>
      <c r="Z128">
        <v>1899</v>
      </c>
      <c r="AA128">
        <v>900</v>
      </c>
      <c r="AB128">
        <v>170</v>
      </c>
      <c r="AC128">
        <v>5103</v>
      </c>
      <c r="AD128">
        <v>795</v>
      </c>
      <c r="AE128">
        <v>1649</v>
      </c>
      <c r="AF128">
        <f t="shared" si="6"/>
        <v>5258</v>
      </c>
      <c r="AG128">
        <f t="shared" si="7"/>
        <v>9900</v>
      </c>
      <c r="AH128">
        <f t="shared" si="8"/>
        <v>0</v>
      </c>
    </row>
    <row r="129" spans="19:34" x14ac:dyDescent="0.25">
      <c r="S129" t="str">
        <f t="shared" si="9"/>
        <v>6/25 6</v>
      </c>
      <c r="T129" s="3">
        <v>36702.25</v>
      </c>
      <c r="U129">
        <v>1143</v>
      </c>
      <c r="V129">
        <v>1155</v>
      </c>
      <c r="W129">
        <v>628</v>
      </c>
      <c r="X129">
        <v>768</v>
      </c>
      <c r="Y129">
        <v>1009</v>
      </c>
      <c r="Z129">
        <v>1923</v>
      </c>
      <c r="AA129">
        <v>921</v>
      </c>
      <c r="AB129">
        <v>175</v>
      </c>
      <c r="AC129">
        <v>5141</v>
      </c>
      <c r="AD129">
        <v>787</v>
      </c>
      <c r="AE129">
        <v>1654</v>
      </c>
      <c r="AF129">
        <f t="shared" si="6"/>
        <v>5285</v>
      </c>
      <c r="AG129">
        <f t="shared" si="7"/>
        <v>10019</v>
      </c>
      <c r="AH129">
        <f t="shared" si="8"/>
        <v>0</v>
      </c>
    </row>
    <row r="130" spans="19:34" x14ac:dyDescent="0.25">
      <c r="S130" t="str">
        <f t="shared" si="9"/>
        <v>6/25 7</v>
      </c>
      <c r="T130" s="3">
        <v>36702.291666666664</v>
      </c>
      <c r="U130">
        <v>1247</v>
      </c>
      <c r="V130">
        <v>1232</v>
      </c>
      <c r="W130">
        <v>663</v>
      </c>
      <c r="X130">
        <v>826</v>
      </c>
      <c r="Y130">
        <v>1073</v>
      </c>
      <c r="Z130">
        <v>2072</v>
      </c>
      <c r="AA130">
        <v>971</v>
      </c>
      <c r="AB130">
        <v>185</v>
      </c>
      <c r="AC130">
        <v>5341</v>
      </c>
      <c r="AD130">
        <v>783</v>
      </c>
      <c r="AE130">
        <v>1742</v>
      </c>
      <c r="AF130">
        <f t="shared" si="6"/>
        <v>5554</v>
      </c>
      <c r="AG130">
        <f t="shared" si="7"/>
        <v>10581</v>
      </c>
      <c r="AH130">
        <f t="shared" si="8"/>
        <v>0</v>
      </c>
    </row>
    <row r="131" spans="19:34" x14ac:dyDescent="0.25">
      <c r="S131" t="str">
        <f t="shared" ref="S131:S146" si="10">CONCATENATE(MONTH(T131),"/",DAY(T131)," ",HOUR(T131))</f>
        <v>6/25 8</v>
      </c>
      <c r="T131" s="3">
        <v>36702.333333333336</v>
      </c>
      <c r="U131">
        <v>1362</v>
      </c>
      <c r="V131">
        <v>1335</v>
      </c>
      <c r="W131">
        <v>732</v>
      </c>
      <c r="X131">
        <v>906</v>
      </c>
      <c r="Y131">
        <v>1187</v>
      </c>
      <c r="Z131">
        <v>2304</v>
      </c>
      <c r="AA131">
        <v>1097</v>
      </c>
      <c r="AB131">
        <v>204</v>
      </c>
      <c r="AC131">
        <v>5604</v>
      </c>
      <c r="AD131">
        <v>768</v>
      </c>
      <c r="AE131">
        <v>1870</v>
      </c>
      <c r="AF131">
        <f t="shared" si="6"/>
        <v>5976</v>
      </c>
      <c r="AG131">
        <f t="shared" si="7"/>
        <v>11393</v>
      </c>
      <c r="AH131">
        <f t="shared" si="8"/>
        <v>0</v>
      </c>
    </row>
    <row r="132" spans="19:34" x14ac:dyDescent="0.25">
      <c r="S132" t="str">
        <f t="shared" si="10"/>
        <v>6/25 9</v>
      </c>
      <c r="T132" s="3">
        <v>36702.375</v>
      </c>
      <c r="U132">
        <v>1429</v>
      </c>
      <c r="V132">
        <v>1429</v>
      </c>
      <c r="W132">
        <v>804</v>
      </c>
      <c r="X132">
        <v>983</v>
      </c>
      <c r="Y132">
        <v>1318</v>
      </c>
      <c r="Z132">
        <v>2568</v>
      </c>
      <c r="AA132">
        <v>1173</v>
      </c>
      <c r="AB132">
        <v>224</v>
      </c>
      <c r="AC132">
        <v>5997</v>
      </c>
      <c r="AD132">
        <v>772</v>
      </c>
      <c r="AE132">
        <v>1991</v>
      </c>
      <c r="AF132">
        <f t="shared" ref="AF132:AF146" si="11">IF($B$5=1,$U132,0)+IF($C$5=1,$V132,0)+IF($D$5=1,$W132,0)+IF($E$5=1,$X132,0)+IF($F$5=1,$Y132,0)+IF($G$5=1,$Z132,0)+IF($H$5=1,$AA132,0)+IF($I$5=1,$AB132,0)+IF($J$5=1,$AC132,0)+IF($K$5=1,$AD132,0)+IF($L$5=1,$AE132,0)</f>
        <v>6348</v>
      </c>
      <c r="AG132">
        <f t="shared" ref="AG132:AG146" si="12">IF($B$6=1,$U132,0)+IF($C$6=1,$V132,0)+IF($D$6=1,$W132,0)+IF($E$6=1,$X132,0)+IF($F$6=1,$Y132,0)+IF($G$6=1,$Z132,0)+IF($H$6=1,$AA132,0)+IF($I$6=1,$AB132,0)+IF($J$6=1,$AC132,0)+IF($K$6=1,$AD132,0)+IF($L$6=1,$AE132,0)</f>
        <v>12340</v>
      </c>
      <c r="AH132">
        <f t="shared" ref="AH132:AH146" si="13">IF($B$7=1,$U132,0)+IF($C$7=1,$V132,0)+IF($D$7=1,$W132,0)+IF($E$7=1,$X132,0)+IF($F$7=1,$Y132,0)+IF($G$7=1,$Z132,0)+IF($H$7=1,$AA132,0)+IF($I$7=1,$AB132,0)+IF($J$7=1,$AC132,0)+IF($K$7=1,$AD132,0)+IF($L$7=1,$AE132,0)</f>
        <v>0</v>
      </c>
    </row>
    <row r="133" spans="19:34" x14ac:dyDescent="0.25">
      <c r="S133" t="str">
        <f t="shared" si="10"/>
        <v>6/25 10</v>
      </c>
      <c r="T133" s="3">
        <v>36702.416666666664</v>
      </c>
      <c r="U133">
        <v>1496</v>
      </c>
      <c r="V133">
        <v>1499</v>
      </c>
      <c r="W133">
        <v>866</v>
      </c>
      <c r="X133">
        <v>1045</v>
      </c>
      <c r="Y133">
        <v>1417</v>
      </c>
      <c r="Z133">
        <v>2838</v>
      </c>
      <c r="AA133">
        <v>1223</v>
      </c>
      <c r="AB133">
        <v>241</v>
      </c>
      <c r="AC133">
        <v>6353</v>
      </c>
      <c r="AD133">
        <v>787</v>
      </c>
      <c r="AE133">
        <v>2081</v>
      </c>
      <c r="AF133">
        <f t="shared" si="11"/>
        <v>6635</v>
      </c>
      <c r="AG133">
        <f t="shared" si="12"/>
        <v>13211</v>
      </c>
      <c r="AH133">
        <f t="shared" si="13"/>
        <v>0</v>
      </c>
    </row>
    <row r="134" spans="19:34" x14ac:dyDescent="0.25">
      <c r="S134" t="str">
        <f t="shared" si="10"/>
        <v>6/25 11</v>
      </c>
      <c r="T134" s="3">
        <v>36702.458333333336</v>
      </c>
      <c r="U134">
        <v>1514</v>
      </c>
      <c r="V134">
        <v>1538</v>
      </c>
      <c r="W134">
        <v>907</v>
      </c>
      <c r="X134">
        <v>1089</v>
      </c>
      <c r="Y134">
        <v>1484</v>
      </c>
      <c r="Z134">
        <v>3019</v>
      </c>
      <c r="AA134">
        <v>1236</v>
      </c>
      <c r="AB134">
        <v>253</v>
      </c>
      <c r="AC134">
        <v>6597</v>
      </c>
      <c r="AD134">
        <v>794</v>
      </c>
      <c r="AE134">
        <v>2143</v>
      </c>
      <c r="AF134">
        <f t="shared" si="11"/>
        <v>6800</v>
      </c>
      <c r="AG134">
        <f t="shared" si="12"/>
        <v>13774</v>
      </c>
      <c r="AH134">
        <f t="shared" si="13"/>
        <v>0</v>
      </c>
    </row>
    <row r="135" spans="19:34" x14ac:dyDescent="0.25">
      <c r="S135" t="str">
        <f t="shared" si="10"/>
        <v>6/25 12</v>
      </c>
      <c r="T135" s="3">
        <v>36702.5</v>
      </c>
      <c r="U135">
        <v>1535</v>
      </c>
      <c r="V135">
        <v>1571</v>
      </c>
      <c r="W135">
        <v>939</v>
      </c>
      <c r="X135">
        <v>1101</v>
      </c>
      <c r="Y135">
        <v>1529</v>
      </c>
      <c r="Z135">
        <v>3099</v>
      </c>
      <c r="AA135">
        <v>1239</v>
      </c>
      <c r="AB135">
        <v>262</v>
      </c>
      <c r="AC135">
        <v>6695</v>
      </c>
      <c r="AD135">
        <v>793</v>
      </c>
      <c r="AE135">
        <v>2176</v>
      </c>
      <c r="AF135">
        <f t="shared" si="11"/>
        <v>6880</v>
      </c>
      <c r="AG135">
        <f t="shared" si="12"/>
        <v>14059</v>
      </c>
      <c r="AH135">
        <f t="shared" si="13"/>
        <v>0</v>
      </c>
    </row>
    <row r="136" spans="19:34" x14ac:dyDescent="0.25">
      <c r="S136" t="str">
        <f t="shared" si="10"/>
        <v>6/25 13</v>
      </c>
      <c r="T136" s="3">
        <v>36702.541666666664</v>
      </c>
      <c r="U136">
        <v>1537</v>
      </c>
      <c r="V136">
        <v>1566</v>
      </c>
      <c r="W136">
        <v>947</v>
      </c>
      <c r="X136">
        <v>1116</v>
      </c>
      <c r="Y136">
        <v>1566</v>
      </c>
      <c r="Z136">
        <v>3140</v>
      </c>
      <c r="AA136">
        <v>1228</v>
      </c>
      <c r="AB136">
        <v>264</v>
      </c>
      <c r="AC136">
        <v>6714</v>
      </c>
      <c r="AD136">
        <v>784</v>
      </c>
      <c r="AE136">
        <v>2196</v>
      </c>
      <c r="AF136">
        <f t="shared" si="11"/>
        <v>6890</v>
      </c>
      <c r="AG136">
        <f t="shared" si="12"/>
        <v>14168</v>
      </c>
      <c r="AH136">
        <f t="shared" si="13"/>
        <v>0</v>
      </c>
    </row>
    <row r="137" spans="19:34" x14ac:dyDescent="0.25">
      <c r="S137" t="str">
        <f t="shared" si="10"/>
        <v>6/25 14</v>
      </c>
      <c r="T137" s="3">
        <v>36702.583333333336</v>
      </c>
      <c r="U137">
        <v>1538</v>
      </c>
      <c r="V137">
        <v>1556</v>
      </c>
      <c r="W137">
        <v>948</v>
      </c>
      <c r="X137">
        <v>1113</v>
      </c>
      <c r="Y137">
        <v>1593</v>
      </c>
      <c r="Z137">
        <v>3169</v>
      </c>
      <c r="AA137">
        <v>1206</v>
      </c>
      <c r="AB137">
        <v>264</v>
      </c>
      <c r="AC137">
        <v>6718</v>
      </c>
      <c r="AD137">
        <v>787</v>
      </c>
      <c r="AE137">
        <v>2194</v>
      </c>
      <c r="AF137">
        <f t="shared" si="11"/>
        <v>6856</v>
      </c>
      <c r="AG137">
        <f t="shared" si="12"/>
        <v>14230</v>
      </c>
      <c r="AH137">
        <f t="shared" si="13"/>
        <v>0</v>
      </c>
    </row>
    <row r="138" spans="19:34" x14ac:dyDescent="0.25">
      <c r="S138" t="str">
        <f t="shared" si="10"/>
        <v>6/25 15</v>
      </c>
      <c r="T138" s="3">
        <v>36702.625</v>
      </c>
      <c r="U138">
        <v>1533</v>
      </c>
      <c r="V138">
        <v>1552</v>
      </c>
      <c r="W138">
        <v>950</v>
      </c>
      <c r="X138">
        <v>1112</v>
      </c>
      <c r="Y138">
        <v>1610</v>
      </c>
      <c r="Z138">
        <v>3186</v>
      </c>
      <c r="AA138">
        <v>1199</v>
      </c>
      <c r="AB138">
        <v>265</v>
      </c>
      <c r="AC138">
        <v>6759</v>
      </c>
      <c r="AD138">
        <v>780</v>
      </c>
      <c r="AE138">
        <v>2183</v>
      </c>
      <c r="AF138">
        <f t="shared" si="11"/>
        <v>6826</v>
      </c>
      <c r="AG138">
        <f t="shared" si="12"/>
        <v>14303</v>
      </c>
      <c r="AH138">
        <f t="shared" si="13"/>
        <v>0</v>
      </c>
    </row>
    <row r="139" spans="19:34" x14ac:dyDescent="0.25">
      <c r="S139" t="str">
        <f t="shared" si="10"/>
        <v>6/25 16</v>
      </c>
      <c r="T139" s="3">
        <v>36702.666666666664</v>
      </c>
      <c r="U139">
        <v>1564</v>
      </c>
      <c r="V139">
        <v>1589</v>
      </c>
      <c r="W139">
        <v>948</v>
      </c>
      <c r="X139">
        <v>1109</v>
      </c>
      <c r="Y139">
        <v>1618</v>
      </c>
      <c r="Z139">
        <v>3202</v>
      </c>
      <c r="AA139">
        <v>1213</v>
      </c>
      <c r="AB139">
        <v>264</v>
      </c>
      <c r="AC139">
        <v>6806</v>
      </c>
      <c r="AD139">
        <v>773</v>
      </c>
      <c r="AE139">
        <v>2187</v>
      </c>
      <c r="AF139">
        <f t="shared" si="11"/>
        <v>6871</v>
      </c>
      <c r="AG139">
        <f t="shared" si="12"/>
        <v>14402</v>
      </c>
      <c r="AH139">
        <f t="shared" si="13"/>
        <v>0</v>
      </c>
    </row>
    <row r="140" spans="19:34" x14ac:dyDescent="0.25">
      <c r="S140" t="str">
        <f t="shared" si="10"/>
        <v>6/25 17</v>
      </c>
      <c r="T140" s="3">
        <v>36702.708333333336</v>
      </c>
      <c r="U140">
        <v>1580</v>
      </c>
      <c r="V140">
        <v>1590</v>
      </c>
      <c r="W140">
        <v>954</v>
      </c>
      <c r="X140">
        <v>1104</v>
      </c>
      <c r="Y140">
        <v>1608</v>
      </c>
      <c r="Z140">
        <v>3208</v>
      </c>
      <c r="AA140">
        <v>1201</v>
      </c>
      <c r="AB140">
        <v>266</v>
      </c>
      <c r="AC140">
        <v>6846</v>
      </c>
      <c r="AD140">
        <v>776</v>
      </c>
      <c r="AE140">
        <v>2181</v>
      </c>
      <c r="AF140">
        <f t="shared" si="11"/>
        <v>6852</v>
      </c>
      <c r="AG140">
        <f t="shared" si="12"/>
        <v>14462</v>
      </c>
      <c r="AH140">
        <f t="shared" si="13"/>
        <v>0</v>
      </c>
    </row>
    <row r="141" spans="19:34" x14ac:dyDescent="0.25">
      <c r="S141" t="str">
        <f t="shared" si="10"/>
        <v>6/25 18</v>
      </c>
      <c r="T141" s="3">
        <v>36702.75</v>
      </c>
      <c r="U141">
        <v>1561</v>
      </c>
      <c r="V141">
        <v>1573</v>
      </c>
      <c r="W141">
        <v>935</v>
      </c>
      <c r="X141">
        <v>1080</v>
      </c>
      <c r="Y141">
        <v>1568</v>
      </c>
      <c r="Z141">
        <v>3132</v>
      </c>
      <c r="AA141">
        <v>1180</v>
      </c>
      <c r="AB141">
        <v>261</v>
      </c>
      <c r="AC141">
        <v>6825</v>
      </c>
      <c r="AD141">
        <v>771</v>
      </c>
      <c r="AE141">
        <v>2142</v>
      </c>
      <c r="AF141">
        <f t="shared" si="11"/>
        <v>6746</v>
      </c>
      <c r="AG141">
        <f t="shared" si="12"/>
        <v>14282</v>
      </c>
      <c r="AH141">
        <f t="shared" si="13"/>
        <v>0</v>
      </c>
    </row>
    <row r="142" spans="19:34" x14ac:dyDescent="0.25">
      <c r="S142" t="str">
        <f t="shared" si="10"/>
        <v>6/25 19</v>
      </c>
      <c r="T142" s="3">
        <v>36702.791666666664</v>
      </c>
      <c r="U142">
        <v>1530</v>
      </c>
      <c r="V142">
        <v>1539</v>
      </c>
      <c r="W142">
        <v>924</v>
      </c>
      <c r="X142">
        <v>1052</v>
      </c>
      <c r="Y142">
        <v>1525</v>
      </c>
      <c r="Z142">
        <v>3029</v>
      </c>
      <c r="AA142">
        <v>1168</v>
      </c>
      <c r="AB142">
        <v>258</v>
      </c>
      <c r="AC142">
        <v>6774</v>
      </c>
      <c r="AD142">
        <v>778</v>
      </c>
      <c r="AE142">
        <v>2111</v>
      </c>
      <c r="AF142">
        <f t="shared" si="11"/>
        <v>6648</v>
      </c>
      <c r="AG142">
        <f t="shared" si="12"/>
        <v>14040</v>
      </c>
      <c r="AH142">
        <f t="shared" si="13"/>
        <v>0</v>
      </c>
    </row>
    <row r="143" spans="19:34" x14ac:dyDescent="0.25">
      <c r="S143" t="str">
        <f t="shared" si="10"/>
        <v>6/25 20</v>
      </c>
      <c r="T143" s="3">
        <v>36702.833333333336</v>
      </c>
      <c r="U143">
        <v>1534</v>
      </c>
      <c r="V143">
        <v>1580</v>
      </c>
      <c r="W143">
        <v>941</v>
      </c>
      <c r="X143">
        <v>1049</v>
      </c>
      <c r="Y143">
        <v>1522</v>
      </c>
      <c r="Z143">
        <v>3055</v>
      </c>
      <c r="AA143">
        <v>1172</v>
      </c>
      <c r="AB143">
        <v>262</v>
      </c>
      <c r="AC143">
        <v>6834</v>
      </c>
      <c r="AD143">
        <v>769</v>
      </c>
      <c r="AE143">
        <v>2128</v>
      </c>
      <c r="AF143">
        <f t="shared" si="11"/>
        <v>6698</v>
      </c>
      <c r="AG143">
        <f t="shared" si="12"/>
        <v>14148</v>
      </c>
      <c r="AH143">
        <f t="shared" si="13"/>
        <v>0</v>
      </c>
    </row>
    <row r="144" spans="19:34" x14ac:dyDescent="0.25">
      <c r="S144" t="str">
        <f t="shared" si="10"/>
        <v>6/25 21</v>
      </c>
      <c r="T144" s="3">
        <v>36702.875</v>
      </c>
      <c r="U144">
        <v>1540</v>
      </c>
      <c r="V144">
        <v>1613</v>
      </c>
      <c r="W144">
        <v>941</v>
      </c>
      <c r="X144">
        <v>1084</v>
      </c>
      <c r="Y144">
        <v>1515</v>
      </c>
      <c r="Z144">
        <v>3100</v>
      </c>
      <c r="AA144">
        <v>1183</v>
      </c>
      <c r="AB144">
        <v>262</v>
      </c>
      <c r="AC144">
        <v>7008</v>
      </c>
      <c r="AD144">
        <v>775</v>
      </c>
      <c r="AE144">
        <v>2205</v>
      </c>
      <c r="AF144">
        <f t="shared" si="11"/>
        <v>6860</v>
      </c>
      <c r="AG144">
        <f t="shared" si="12"/>
        <v>14366</v>
      </c>
      <c r="AH144">
        <f t="shared" si="13"/>
        <v>0</v>
      </c>
    </row>
    <row r="145" spans="19:34" x14ac:dyDescent="0.25">
      <c r="S145" t="str">
        <f t="shared" si="10"/>
        <v>6/25 22</v>
      </c>
      <c r="T145" s="3">
        <v>36702.916666666664</v>
      </c>
      <c r="U145">
        <v>1468</v>
      </c>
      <c r="V145">
        <v>1523</v>
      </c>
      <c r="W145">
        <v>883</v>
      </c>
      <c r="X145">
        <v>1042</v>
      </c>
      <c r="Y145">
        <v>1411</v>
      </c>
      <c r="Z145">
        <v>2908</v>
      </c>
      <c r="AA145">
        <v>1103</v>
      </c>
      <c r="AB145">
        <v>246</v>
      </c>
      <c r="AC145">
        <v>6888</v>
      </c>
      <c r="AD145">
        <v>808</v>
      </c>
      <c r="AE145">
        <v>2141</v>
      </c>
      <c r="AF145">
        <f t="shared" si="11"/>
        <v>6617</v>
      </c>
      <c r="AG145">
        <f t="shared" si="12"/>
        <v>13804</v>
      </c>
      <c r="AH145">
        <f t="shared" si="13"/>
        <v>0</v>
      </c>
    </row>
    <row r="146" spans="19:34" x14ac:dyDescent="0.25">
      <c r="S146" t="str">
        <f t="shared" si="10"/>
        <v>6/25 23</v>
      </c>
      <c r="T146" s="3">
        <v>36702.958333333336</v>
      </c>
      <c r="U146">
        <v>1328</v>
      </c>
      <c r="V146">
        <v>1434</v>
      </c>
      <c r="W146">
        <v>782</v>
      </c>
      <c r="X146">
        <v>965</v>
      </c>
      <c r="Y146">
        <v>1289</v>
      </c>
      <c r="Z146">
        <v>2611</v>
      </c>
      <c r="AA146">
        <v>1008</v>
      </c>
      <c r="AB146">
        <v>218</v>
      </c>
      <c r="AC146">
        <v>6562</v>
      </c>
      <c r="AD146">
        <v>812</v>
      </c>
      <c r="AE146">
        <v>2017</v>
      </c>
      <c r="AF146">
        <f t="shared" si="11"/>
        <v>6236</v>
      </c>
      <c r="AG146">
        <f t="shared" si="12"/>
        <v>12790</v>
      </c>
      <c r="AH146">
        <f t="shared" si="13"/>
        <v>0</v>
      </c>
    </row>
  </sheetData>
  <phoneticPr fontId="0" type="noConversion"/>
  <pageMargins left="0.75" right="0.75" top="1" bottom="1" header="0.5" footer="0.5"/>
  <pageSetup scale="2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loadALLFRCST">
                <anchor moveWithCells="1" sizeWithCells="1">
                  <from>
                    <xdr:col>4</xdr:col>
                    <xdr:colOff>617220</xdr:colOff>
                    <xdr:row>0</xdr:row>
                    <xdr:rowOff>106680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Gen</vt:lpstr>
      <vt:lpstr>Kevin Forecast</vt:lpstr>
      <vt:lpstr>Diff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Havlíček Jan</cp:lastModifiedBy>
  <cp:lastPrinted>2001-03-25T14:47:16Z</cp:lastPrinted>
  <dcterms:created xsi:type="dcterms:W3CDTF">2000-04-28T13:51:23Z</dcterms:created>
  <dcterms:modified xsi:type="dcterms:W3CDTF">2023-09-10T11:55:41Z</dcterms:modified>
</cp:coreProperties>
</file>