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16" tabRatio="762"/>
  </bookViews>
  <sheets>
    <sheet name="ENA Comps" sheetId="2" r:id="rId1"/>
  </sheets>
  <definedNames>
    <definedName name="_xlnm._FilterDatabase" localSheetId="0" hidden="1">'ENA Comps'!$F$2:$F$25</definedName>
  </definedNames>
  <calcPr calcId="0" iterate="1" iterateCount="3"/>
</workbook>
</file>

<file path=xl/calcChain.xml><?xml version="1.0" encoding="utf-8"?>
<calcChain xmlns="http://schemas.openxmlformats.org/spreadsheetml/2006/main">
  <c r="K7" i="2" l="1"/>
  <c r="B8" i="2"/>
  <c r="K8" i="2"/>
  <c r="B10" i="2"/>
  <c r="K10" i="2"/>
  <c r="K12" i="2"/>
  <c r="B13" i="2"/>
  <c r="K13" i="2"/>
  <c r="B14" i="2"/>
  <c r="K14" i="2"/>
  <c r="B16" i="2"/>
  <c r="K16" i="2"/>
  <c r="B17" i="2"/>
  <c r="K17" i="2"/>
  <c r="B18" i="2"/>
  <c r="K18" i="2"/>
  <c r="B20" i="2"/>
  <c r="K20" i="2"/>
  <c r="B21" i="2"/>
  <c r="K21" i="2"/>
  <c r="B22" i="2"/>
  <c r="K22" i="2"/>
  <c r="B23" i="2"/>
  <c r="K23" i="2"/>
  <c r="K25" i="2"/>
  <c r="L25" i="2"/>
  <c r="K26" i="2"/>
  <c r="L26" i="2"/>
</calcChain>
</file>

<file path=xl/sharedStrings.xml><?xml version="1.0" encoding="utf-8"?>
<sst xmlns="http://schemas.openxmlformats.org/spreadsheetml/2006/main" count="76" uniqueCount="42">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</sst>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2" formatCode="&quot;$&quot;#,##0"/>
    <numFmt numFmtId="174" formatCode="&quot;$&quot;#,##0.0_);[Red]\(&quot;$&quot;#,##0.0\)"/>
    <numFmt numFmtId="175" formatCode="&quot;$&quot;#,##0.000_);[Red]\(&quot;$&quot;#,##0.000\)"/>
    <numFmt numFmtId="177" formatCode="#,##0.0_);[Red]\(#,##0.0\)"/>
    <numFmt numFmtId="179" formatCode="#,##0.000_);[Red]\(#,##0.000\)"/>
    <numFmt numFmtId="181" formatCode="0.0_ &quot;  &quot;"/>
    <numFmt numFmtId="182" formatCode="0.0\ &quot;x&quot;"/>
    <numFmt numFmtId="190" formatCode="[$$-409]#,##0"/>
  </numFmts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171" fontId="9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3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0" fillId="0" borderId="0" xfId="3" applyNumberFormat="1" applyFont="1" applyAlignment="1">
      <alignment horizontal="right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3" applyNumberFormat="1" applyFont="1"/>
    <xf numFmtId="0" fontId="0" fillId="0" borderId="0" xfId="3" applyNumberFormat="1" applyFont="1" applyAlignment="1">
      <alignment horizontal="right"/>
    </xf>
    <xf numFmtId="1" fontId="0" fillId="0" borderId="0" xfId="3" applyNumberFormat="1" applyFont="1"/>
    <xf numFmtId="1" fontId="0" fillId="0" borderId="0" xfId="3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2" fontId="2" fillId="0" borderId="2" xfId="0" applyNumberFormat="1" applyFont="1" applyBorder="1"/>
    <xf numFmtId="172" fontId="2" fillId="0" borderId="4" xfId="0" applyNumberFormat="1" applyFont="1" applyBorder="1"/>
    <xf numFmtId="172" fontId="0" fillId="0" borderId="0" xfId="3" quotePrefix="1" applyNumberFormat="1" applyFont="1" applyAlignment="1">
      <alignment horizontal="right"/>
    </xf>
    <xf numFmtId="190" fontId="0" fillId="0" borderId="0" xfId="3" applyNumberFormat="1" applyFont="1"/>
    <xf numFmtId="190" fontId="2" fillId="0" borderId="2" xfId="0" applyNumberFormat="1" applyFont="1" applyBorder="1"/>
    <xf numFmtId="0" fontId="11" fillId="0" borderId="0" xfId="0" applyFont="1" applyAlignment="1">
      <alignment horizontal="center"/>
    </xf>
  </cellXfs>
  <cellStyles count="9">
    <cellStyle name="Comma [1]" xfId="1"/>
    <cellStyle name="Comma [3]" xfId="2"/>
    <cellStyle name="Currency" xfId="3" builtinId="4"/>
    <cellStyle name="Currency [1]" xfId="4"/>
    <cellStyle name="Currency [3]" xfId="5"/>
    <cellStyle name="Multiple" xfId="6"/>
    <cellStyle name="Multiple [1]" xfId="7"/>
    <cellStyle name="Normal" xfId="0" builtinId="0"/>
    <cellStyle name="Percent [1]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6"/>
  <sheetViews>
    <sheetView tabSelected="1" zoomScale="75" zoomScaleNormal="75" workbookViewId="0">
      <selection activeCell="G5" sqref="G5"/>
    </sheetView>
  </sheetViews>
  <sheetFormatPr defaultRowHeight="13.2"/>
  <cols>
    <col min="3" max="3" width="20.88671875" customWidth="1"/>
    <col min="4" max="4" width="14.33203125" customWidth="1"/>
    <col min="5" max="5" width="19.33203125" customWidth="1"/>
    <col min="6" max="6" width="14.44140625" customWidth="1"/>
    <col min="7" max="7" width="12.88671875" customWidth="1"/>
    <col min="8" max="8" width="16.88671875" customWidth="1"/>
    <col min="9" max="9" width="11.6640625" customWidth="1"/>
    <col min="10" max="10" width="13.6640625" customWidth="1"/>
    <col min="11" max="11" width="13.88671875" customWidth="1"/>
    <col min="12" max="12" width="14.88671875" customWidth="1"/>
  </cols>
  <sheetData>
    <row r="2" spans="2:12" ht="15.6">
      <c r="C2" s="28" t="s">
        <v>19</v>
      </c>
      <c r="D2" s="28"/>
      <c r="E2" s="28"/>
      <c r="F2" s="28"/>
      <c r="G2" s="28"/>
      <c r="H2" s="28"/>
      <c r="I2" s="28"/>
      <c r="J2" s="28"/>
      <c r="K2" s="28"/>
      <c r="L2" s="28"/>
    </row>
    <row r="3" spans="2:12">
      <c r="K3" s="13"/>
      <c r="L3" s="13"/>
    </row>
    <row r="4" spans="2:12">
      <c r="K4" s="22" t="s">
        <v>38</v>
      </c>
      <c r="L4" s="22" t="s">
        <v>37</v>
      </c>
    </row>
    <row r="5" spans="2:12">
      <c r="C5" s="10" t="s">
        <v>0</v>
      </c>
      <c r="D5" s="10" t="s">
        <v>4</v>
      </c>
      <c r="E5" s="10" t="s">
        <v>20</v>
      </c>
      <c r="F5" s="10" t="s">
        <v>31</v>
      </c>
      <c r="G5" s="10" t="s">
        <v>12</v>
      </c>
      <c r="H5" s="10" t="s">
        <v>13</v>
      </c>
      <c r="I5" s="10" t="s">
        <v>1</v>
      </c>
      <c r="J5" s="10" t="s">
        <v>40</v>
      </c>
      <c r="K5" s="10" t="s">
        <v>39</v>
      </c>
      <c r="L5" s="10" t="s">
        <v>39</v>
      </c>
    </row>
    <row r="6" spans="2:12"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>
      <c r="B7" s="16">
        <v>1</v>
      </c>
      <c r="C7" t="s">
        <v>3</v>
      </c>
      <c r="D7" t="s">
        <v>18</v>
      </c>
      <c r="E7" t="s">
        <v>23</v>
      </c>
      <c r="F7" t="s">
        <v>36</v>
      </c>
      <c r="G7" s="2">
        <v>36364</v>
      </c>
      <c r="H7" s="2">
        <v>36678</v>
      </c>
      <c r="I7">
        <v>155</v>
      </c>
      <c r="J7" s="25">
        <v>50</v>
      </c>
      <c r="K7" s="26">
        <f>J7*1000/I7</f>
        <v>322.58064516129031</v>
      </c>
      <c r="L7" s="25">
        <v>322</v>
      </c>
    </row>
    <row r="8" spans="2:12">
      <c r="B8" s="16">
        <f>B7+1</f>
        <v>2</v>
      </c>
      <c r="C8" t="s">
        <v>15</v>
      </c>
      <c r="D8" t="s">
        <v>17</v>
      </c>
      <c r="E8" t="s">
        <v>23</v>
      </c>
      <c r="F8" s="15" t="s">
        <v>36</v>
      </c>
      <c r="G8" s="2">
        <v>36475</v>
      </c>
      <c r="H8" s="2">
        <v>37043</v>
      </c>
      <c r="I8">
        <v>936</v>
      </c>
      <c r="J8" s="18">
        <v>410</v>
      </c>
      <c r="K8" s="20">
        <f t="shared" ref="K8:K23" si="0">J8*1000/I8</f>
        <v>438.03418803418805</v>
      </c>
      <c r="L8" s="20">
        <v>354.84</v>
      </c>
    </row>
    <row r="9" spans="2:12">
      <c r="B9" s="16"/>
      <c r="F9" s="15"/>
      <c r="G9" s="2"/>
      <c r="H9" s="2"/>
      <c r="J9" s="18"/>
      <c r="K9" s="20"/>
      <c r="L9" s="20"/>
    </row>
    <row r="10" spans="2:12">
      <c r="B10" s="16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2">
        <v>36580</v>
      </c>
      <c r="H10" s="2">
        <v>37043</v>
      </c>
      <c r="I10">
        <v>300</v>
      </c>
      <c r="J10" s="18">
        <v>140</v>
      </c>
      <c r="K10" s="20">
        <f t="shared" si="0"/>
        <v>466.66666666666669</v>
      </c>
      <c r="L10" s="20">
        <v>466.67</v>
      </c>
    </row>
    <row r="11" spans="2:12">
      <c r="B11" s="16"/>
      <c r="G11" s="2"/>
      <c r="H11" s="2"/>
      <c r="J11" s="18"/>
      <c r="K11" s="20"/>
      <c r="L11" s="20"/>
    </row>
    <row r="12" spans="2:12">
      <c r="B12" s="16">
        <v>4</v>
      </c>
      <c r="C12" t="s">
        <v>14</v>
      </c>
      <c r="D12" t="s">
        <v>5</v>
      </c>
      <c r="E12" t="s">
        <v>22</v>
      </c>
      <c r="F12" t="s">
        <v>32</v>
      </c>
      <c r="G12" s="2">
        <v>36500</v>
      </c>
      <c r="H12" s="2">
        <v>37043</v>
      </c>
      <c r="I12">
        <v>45</v>
      </c>
      <c r="J12" s="18">
        <v>25</v>
      </c>
      <c r="K12" s="20">
        <f t="shared" si="0"/>
        <v>555.55555555555554</v>
      </c>
      <c r="L12" s="20">
        <v>555.55999999999995</v>
      </c>
    </row>
    <row r="13" spans="2:12">
      <c r="B13" s="16">
        <f>B12+1</f>
        <v>5</v>
      </c>
      <c r="C13" t="s">
        <v>27</v>
      </c>
      <c r="D13" s="11" t="s">
        <v>30</v>
      </c>
      <c r="E13" s="11" t="s">
        <v>16</v>
      </c>
      <c r="F13" t="s">
        <v>32</v>
      </c>
      <c r="G13" s="3" t="s">
        <v>16</v>
      </c>
      <c r="H13" s="3" t="s">
        <v>16</v>
      </c>
      <c r="I13">
        <v>170</v>
      </c>
      <c r="J13" s="19">
        <v>94</v>
      </c>
      <c r="K13" s="20">
        <f t="shared" si="0"/>
        <v>552.94117647058829</v>
      </c>
      <c r="L13" s="21" t="s">
        <v>16</v>
      </c>
    </row>
    <row r="14" spans="2:12">
      <c r="B14" s="16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3" t="s">
        <v>16</v>
      </c>
      <c r="H14" s="2">
        <v>37043</v>
      </c>
      <c r="I14">
        <v>178</v>
      </c>
      <c r="J14" s="20">
        <v>93.2</v>
      </c>
      <c r="K14" s="20">
        <f t="shared" si="0"/>
        <v>523.59550561797755</v>
      </c>
      <c r="L14" s="21" t="s">
        <v>16</v>
      </c>
    </row>
    <row r="15" spans="2:12">
      <c r="B15" s="16"/>
      <c r="D15" s="11"/>
      <c r="E15" s="11"/>
      <c r="G15" s="3"/>
      <c r="H15" s="3"/>
      <c r="J15" s="19"/>
      <c r="K15" s="20"/>
      <c r="L15" s="21"/>
    </row>
    <row r="16" spans="2:12">
      <c r="B16" s="16">
        <f>B14+1</f>
        <v>7</v>
      </c>
      <c r="C16" t="s">
        <v>7</v>
      </c>
      <c r="D16" t="s">
        <v>6</v>
      </c>
      <c r="E16" t="s">
        <v>23</v>
      </c>
      <c r="F16" t="s">
        <v>35</v>
      </c>
      <c r="G16" s="2">
        <v>36768</v>
      </c>
      <c r="H16" s="2">
        <v>36312</v>
      </c>
      <c r="I16">
        <v>250</v>
      </c>
      <c r="J16" s="19">
        <v>75</v>
      </c>
      <c r="K16" s="20">
        <f t="shared" si="0"/>
        <v>300</v>
      </c>
      <c r="L16" s="21" t="s">
        <v>16</v>
      </c>
    </row>
    <row r="17" spans="2:13">
      <c r="B17" s="16">
        <f>B16+1</f>
        <v>8</v>
      </c>
      <c r="C17" t="s">
        <v>7</v>
      </c>
      <c r="D17" t="s">
        <v>6</v>
      </c>
      <c r="E17" t="s">
        <v>23</v>
      </c>
      <c r="F17" s="12" t="s">
        <v>34</v>
      </c>
      <c r="G17" s="2">
        <v>36556</v>
      </c>
      <c r="H17" s="2">
        <v>36678</v>
      </c>
      <c r="I17">
        <v>225</v>
      </c>
      <c r="J17" s="18">
        <v>80</v>
      </c>
      <c r="K17" s="20">
        <f t="shared" si="0"/>
        <v>355.55555555555554</v>
      </c>
      <c r="L17" s="20">
        <v>444.44</v>
      </c>
    </row>
    <row r="18" spans="2:13">
      <c r="B18" s="16">
        <f>B17+1</f>
        <v>9</v>
      </c>
      <c r="C18" t="s">
        <v>7</v>
      </c>
      <c r="D18" t="s">
        <v>6</v>
      </c>
      <c r="E18" t="s">
        <v>23</v>
      </c>
      <c r="F18" t="s">
        <v>35</v>
      </c>
      <c r="G18" s="2">
        <v>36535</v>
      </c>
      <c r="H18" s="2">
        <v>37226</v>
      </c>
      <c r="I18">
        <v>160</v>
      </c>
      <c r="J18" s="18">
        <v>60</v>
      </c>
      <c r="K18" s="20">
        <f t="shared" si="0"/>
        <v>375</v>
      </c>
      <c r="L18" s="20">
        <v>390.63</v>
      </c>
    </row>
    <row r="19" spans="2:13">
      <c r="G19" s="2"/>
      <c r="H19" s="2"/>
      <c r="J19" s="18"/>
      <c r="K19" s="20"/>
      <c r="L19" s="20"/>
    </row>
    <row r="20" spans="2:13">
      <c r="B20" s="16">
        <f>B18+1</f>
        <v>10</v>
      </c>
      <c r="C20" t="s">
        <v>2</v>
      </c>
      <c r="D20" t="s">
        <v>5</v>
      </c>
      <c r="E20" t="s">
        <v>23</v>
      </c>
      <c r="F20" t="s">
        <v>16</v>
      </c>
      <c r="G20" s="2">
        <v>36670</v>
      </c>
      <c r="H20" s="2">
        <v>37043</v>
      </c>
      <c r="I20">
        <v>700</v>
      </c>
      <c r="J20" s="18">
        <v>250</v>
      </c>
      <c r="K20" s="20">
        <f t="shared" si="0"/>
        <v>357.14285714285717</v>
      </c>
      <c r="L20" s="20">
        <v>357.14</v>
      </c>
    </row>
    <row r="21" spans="2:13">
      <c r="B21" s="16">
        <f>B20+1</f>
        <v>11</v>
      </c>
      <c r="C21" t="s">
        <v>2</v>
      </c>
      <c r="D21" t="s">
        <v>5</v>
      </c>
      <c r="E21" t="s">
        <v>23</v>
      </c>
      <c r="F21" s="15" t="s">
        <v>16</v>
      </c>
      <c r="G21" s="2">
        <v>36586</v>
      </c>
      <c r="H21" s="4" t="s">
        <v>16</v>
      </c>
      <c r="I21">
        <v>300</v>
      </c>
      <c r="J21" s="18">
        <v>100</v>
      </c>
      <c r="K21" s="20">
        <f t="shared" si="0"/>
        <v>333.33333333333331</v>
      </c>
      <c r="L21" s="20">
        <v>333.33</v>
      </c>
    </row>
    <row r="22" spans="2:13">
      <c r="B22" s="16">
        <f>B21+1</f>
        <v>12</v>
      </c>
      <c r="C22" t="s">
        <v>10</v>
      </c>
      <c r="D22" t="s">
        <v>5</v>
      </c>
      <c r="E22" t="s">
        <v>21</v>
      </c>
      <c r="F22" t="s">
        <v>16</v>
      </c>
      <c r="G22" s="2">
        <v>36586</v>
      </c>
      <c r="H22" s="3" t="s">
        <v>16</v>
      </c>
      <c r="I22">
        <v>800</v>
      </c>
      <c r="J22" s="18">
        <v>380</v>
      </c>
      <c r="K22" s="20">
        <f t="shared" si="0"/>
        <v>475</v>
      </c>
      <c r="L22" s="20">
        <v>475</v>
      </c>
    </row>
    <row r="23" spans="2:13">
      <c r="B23" s="16">
        <f>B22+1</f>
        <v>13</v>
      </c>
      <c r="C23" t="s">
        <v>24</v>
      </c>
      <c r="D23" t="s">
        <v>25</v>
      </c>
      <c r="E23" t="s">
        <v>26</v>
      </c>
      <c r="F23" t="s">
        <v>16</v>
      </c>
      <c r="G23" s="2">
        <v>36672</v>
      </c>
      <c r="H23" s="2">
        <v>37408</v>
      </c>
      <c r="I23">
        <v>900</v>
      </c>
      <c r="J23" s="19">
        <v>425</v>
      </c>
      <c r="K23" s="20">
        <f t="shared" si="0"/>
        <v>472.22222222222223</v>
      </c>
      <c r="L23" s="21" t="s">
        <v>16</v>
      </c>
    </row>
    <row r="24" spans="2:13">
      <c r="B24" s="16"/>
      <c r="G24" s="2"/>
      <c r="H24" s="2"/>
      <c r="J24" s="9"/>
      <c r="K24" s="1"/>
      <c r="L24" s="9"/>
    </row>
    <row r="25" spans="2:13" ht="12" customHeight="1">
      <c r="C25" s="5" t="s">
        <v>11</v>
      </c>
      <c r="D25" s="6"/>
      <c r="E25" s="6"/>
      <c r="F25" s="6"/>
      <c r="G25" s="6"/>
      <c r="H25" s="7"/>
      <c r="I25" s="8"/>
      <c r="J25" s="23"/>
      <c r="K25" s="23">
        <f>AVERAGE(K7:K23)</f>
        <v>425.20213121232575</v>
      </c>
      <c r="L25" s="24">
        <f>AVERAGE(L7:L23)</f>
        <v>411.06777777777774</v>
      </c>
      <c r="M25" s="17"/>
    </row>
    <row r="26" spans="2:13">
      <c r="C26" s="5" t="s">
        <v>41</v>
      </c>
      <c r="D26" s="6"/>
      <c r="E26" s="6"/>
      <c r="F26" s="6"/>
      <c r="G26" s="6"/>
      <c r="H26" s="7"/>
      <c r="I26" s="8"/>
      <c r="J26" s="23"/>
      <c r="K26" s="27">
        <f>AVERAGE(K7+K8+K10+K16+K17+K18+K20+K21+K22+K23)/10</f>
        <v>389.55354681161134</v>
      </c>
      <c r="L26" s="24">
        <f>AVERAGE(L7+L8+L10+L17+L18+L20+L21+L22)/8</f>
        <v>393.00624999999997</v>
      </c>
    </row>
  </sheetData>
  <mergeCells count="1">
    <mergeCell ref="C2:L2"/>
  </mergeCells>
  <pageMargins left="0.75" right="0.75" top="1" bottom="1" header="0.5" footer="0.5"/>
  <pageSetup scale="72" orientation="landscape" verticalDpi="0" r:id="rId1"/>
  <headerFooter alignWithMargins="0">
    <oddFooter>&amp;L&amp;"Arial,Bold"ENA Confidential&amp;C&amp;D&amp;RPage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2000-05-30T22:17:03Z</cp:lastPrinted>
  <dcterms:created xsi:type="dcterms:W3CDTF">2000-05-24T15:01:46Z</dcterms:created>
  <dcterms:modified xsi:type="dcterms:W3CDTF">2023-09-10T11:55:56Z</dcterms:modified>
</cp:coreProperties>
</file>