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692" firstSheet="7" activeTab="13"/>
  </bookViews>
  <sheets>
    <sheet name="Summary" sheetId="14" r:id="rId1"/>
    <sheet name="Sithe" sheetId="17" r:id="rId2"/>
    <sheet name="Sithe-Project" sheetId="18" r:id="rId3"/>
    <sheet name="NRG Energy" sheetId="19" r:id="rId4"/>
    <sheet name="NRG Energy-Project" sheetId="20" r:id="rId5"/>
    <sheet name="NRG NE Facilities-Project" sheetId="21" r:id="rId6"/>
    <sheet name="Orion" sheetId="22" r:id="rId7"/>
    <sheet name="Orion-Projects" sheetId="10" r:id="rId8"/>
    <sheet name="Cogentrix" sheetId="11" r:id="rId9"/>
    <sheet name="Cogentrix-Projects" sheetId="13" r:id="rId10"/>
    <sheet name="PG&amp;E" sheetId="15" r:id="rId11"/>
    <sheet name="PG&amp;E-Projects" sheetId="16" r:id="rId12"/>
    <sheet name="Mission" sheetId="5" r:id="rId13"/>
    <sheet name="Mission-Projects" sheetId="6" r:id="rId14"/>
    <sheet name="Panda" sheetId="7" r:id="rId15"/>
    <sheet name="Panda-Projects" sheetId="8" r:id="rId16"/>
  </sheets>
  <definedNames>
    <definedName name="_xlnm.Print_Area" localSheetId="5">'NRG NE Facilities-Project'!$1:$1048576</definedName>
  </definedNames>
  <calcPr calcId="0" fullCalcOnLoad="1"/>
</workbook>
</file>

<file path=xl/calcChain.xml><?xml version="1.0" encoding="utf-8"?>
<calcChain xmlns="http://schemas.openxmlformats.org/spreadsheetml/2006/main">
  <c r="K5" i="13" l="1"/>
  <c r="K6" i="13"/>
  <c r="K7" i="13"/>
  <c r="K8" i="13"/>
  <c r="K9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D31" i="13"/>
  <c r="K31" i="13"/>
  <c r="K36" i="13"/>
  <c r="D37" i="13"/>
  <c r="K37" i="13"/>
  <c r="K42" i="13"/>
  <c r="K43" i="13"/>
  <c r="K44" i="13"/>
  <c r="K45" i="13"/>
  <c r="K46" i="13"/>
  <c r="D47" i="13"/>
  <c r="K47" i="13"/>
  <c r="K52" i="13"/>
  <c r="K53" i="13"/>
  <c r="D54" i="13"/>
  <c r="K54" i="13"/>
  <c r="B22" i="5"/>
  <c r="K5" i="6"/>
  <c r="K6" i="6"/>
  <c r="K7" i="6"/>
  <c r="K8" i="6"/>
  <c r="K9" i="6"/>
  <c r="K10" i="6"/>
  <c r="K11" i="6"/>
  <c r="K12" i="6"/>
  <c r="K13" i="6"/>
  <c r="K14" i="6"/>
  <c r="D16" i="6"/>
  <c r="K16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D34" i="6"/>
  <c r="K34" i="6"/>
  <c r="K39" i="6"/>
  <c r="D40" i="6"/>
  <c r="K40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D83" i="6"/>
  <c r="K83" i="6"/>
  <c r="K87" i="6"/>
  <c r="K88" i="6"/>
  <c r="K89" i="6"/>
  <c r="K90" i="6"/>
  <c r="D91" i="6"/>
  <c r="K91" i="6"/>
  <c r="K96" i="6"/>
  <c r="K97" i="6"/>
  <c r="D98" i="6"/>
  <c r="K98" i="6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D43" i="20"/>
  <c r="K43" i="20"/>
  <c r="K47" i="20"/>
  <c r="K48" i="20"/>
  <c r="K49" i="20"/>
  <c r="K50" i="20"/>
  <c r="K51" i="20"/>
  <c r="K52" i="20"/>
  <c r="K53" i="20"/>
  <c r="K54" i="20"/>
  <c r="D55" i="20"/>
  <c r="K55" i="20"/>
  <c r="K60" i="20"/>
  <c r="K61" i="20"/>
  <c r="D62" i="20"/>
  <c r="K62" i="20"/>
  <c r="K67" i="20"/>
  <c r="K68" i="20"/>
  <c r="D69" i="20"/>
  <c r="K69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D96" i="20"/>
  <c r="K96" i="20"/>
  <c r="K100" i="20"/>
  <c r="K101" i="20"/>
  <c r="K102" i="20"/>
  <c r="K103" i="20"/>
  <c r="K104" i="20"/>
  <c r="D105" i="20"/>
  <c r="K105" i="20"/>
  <c r="K110" i="20"/>
  <c r="K111" i="20"/>
  <c r="K112" i="20"/>
  <c r="D113" i="20"/>
  <c r="K113" i="20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D25" i="21"/>
  <c r="K25" i="21"/>
  <c r="J5" i="10"/>
  <c r="J6" i="10"/>
  <c r="J7" i="10"/>
  <c r="J8" i="10"/>
  <c r="J9" i="10"/>
  <c r="J10" i="10"/>
  <c r="J11" i="10"/>
  <c r="J12" i="10"/>
  <c r="J13" i="10"/>
  <c r="J14" i="10"/>
  <c r="J15" i="10"/>
  <c r="D17" i="10"/>
  <c r="J17" i="10"/>
  <c r="B14" i="7"/>
  <c r="K5" i="8"/>
  <c r="K6" i="8"/>
  <c r="D7" i="8"/>
  <c r="K7" i="8"/>
  <c r="K13" i="8"/>
  <c r="K14" i="8"/>
  <c r="D15" i="8"/>
  <c r="K15" i="8"/>
  <c r="K20" i="8"/>
  <c r="K21" i="8"/>
  <c r="K22" i="8"/>
  <c r="K23" i="8"/>
  <c r="K24" i="8"/>
  <c r="D26" i="8"/>
  <c r="K26" i="8"/>
  <c r="K31" i="8"/>
  <c r="K32" i="8"/>
  <c r="K33" i="8"/>
  <c r="D35" i="8"/>
  <c r="K35" i="8"/>
  <c r="K5" i="16"/>
  <c r="K6" i="16"/>
  <c r="K7" i="16"/>
  <c r="K8" i="16"/>
  <c r="K9" i="16"/>
  <c r="K10" i="16"/>
  <c r="K11" i="16"/>
  <c r="K12" i="16"/>
  <c r="K13" i="16"/>
  <c r="K14" i="16"/>
  <c r="K16" i="16"/>
  <c r="K17" i="16"/>
  <c r="K18" i="16"/>
  <c r="K19" i="16"/>
  <c r="K20" i="16"/>
  <c r="K21" i="16"/>
  <c r="D22" i="16"/>
  <c r="K22" i="16"/>
  <c r="K27" i="16"/>
  <c r="K28" i="16"/>
  <c r="D29" i="16"/>
  <c r="K29" i="16"/>
  <c r="K34" i="16"/>
  <c r="D35" i="16"/>
  <c r="K35" i="16"/>
  <c r="K40" i="16"/>
  <c r="K41" i="16"/>
  <c r="K42" i="16"/>
  <c r="K43" i="16"/>
  <c r="K44" i="16"/>
  <c r="K45" i="16"/>
  <c r="K46" i="16"/>
  <c r="K47" i="16"/>
  <c r="K48" i="16"/>
  <c r="K49" i="16"/>
  <c r="D50" i="16"/>
  <c r="K50" i="16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D26" i="18"/>
  <c r="K26" i="18"/>
  <c r="K30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D53" i="18"/>
  <c r="K53" i="18"/>
  <c r="K58" i="18"/>
  <c r="K59" i="18"/>
  <c r="K60" i="18"/>
  <c r="K61" i="18"/>
  <c r="K62" i="18"/>
  <c r="K63" i="18"/>
  <c r="K64" i="18"/>
  <c r="D65" i="18"/>
  <c r="K65" i="18"/>
  <c r="K69" i="18"/>
  <c r="K70" i="18"/>
  <c r="K71" i="18"/>
  <c r="K72" i="18"/>
  <c r="K73" i="18"/>
  <c r="D74" i="18"/>
  <c r="K74" i="18"/>
  <c r="K79" i="18"/>
  <c r="K80" i="18"/>
  <c r="K81" i="18"/>
  <c r="K82" i="18"/>
  <c r="K83" i="18"/>
  <c r="K84" i="18"/>
  <c r="D85" i="18"/>
  <c r="K85" i="18"/>
  <c r="K89" i="18"/>
  <c r="K90" i="18"/>
  <c r="K91" i="18"/>
  <c r="K92" i="18"/>
  <c r="D93" i="18"/>
  <c r="K93" i="18"/>
  <c r="K98" i="18"/>
  <c r="K99" i="18"/>
  <c r="K100" i="18"/>
  <c r="K101" i="18"/>
  <c r="K102" i="18"/>
  <c r="K103" i="18"/>
  <c r="K104" i="18"/>
  <c r="K105" i="18"/>
  <c r="K106" i="18"/>
  <c r="K107" i="18"/>
  <c r="D108" i="18"/>
  <c r="K108" i="18"/>
  <c r="D8" i="14"/>
  <c r="E8" i="14"/>
  <c r="F8" i="14"/>
  <c r="K8" i="14"/>
  <c r="L8" i="14"/>
  <c r="M8" i="14"/>
  <c r="D12" i="14"/>
  <c r="E12" i="14"/>
  <c r="F12" i="14"/>
</calcChain>
</file>

<file path=xl/sharedStrings.xml><?xml version="1.0" encoding="utf-8"?>
<sst xmlns="http://schemas.openxmlformats.org/spreadsheetml/2006/main" count="2499" uniqueCount="1118">
  <si>
    <t>San Diego, Calif</t>
  </si>
  <si>
    <t>Gas, diesel</t>
  </si>
  <si>
    <t>San Diego CTs (17 units)</t>
  </si>
  <si>
    <t>Crockett Cogeneration</t>
  </si>
  <si>
    <t>Crockett, Calif</t>
  </si>
  <si>
    <t>Theissen, Germany</t>
  </si>
  <si>
    <t>Circulating fluid bed, pulverized cogen</t>
  </si>
  <si>
    <t>MIBRAG (3 plants, 8 units)</t>
  </si>
  <si>
    <t>Bituminous coal, gas oil, jet fuel</t>
  </si>
  <si>
    <t>NEPOOL</t>
  </si>
  <si>
    <t>Somerset (4 units)</t>
  </si>
  <si>
    <t>La Paz, Bolivia</t>
  </si>
  <si>
    <t>Hydro, gas fired</t>
  </si>
  <si>
    <t>Bolivian Power Co. (16 plants, 35 units)</t>
  </si>
  <si>
    <t>Colombia</t>
  </si>
  <si>
    <t>Simple cycle cogen</t>
  </si>
  <si>
    <t>Collinsville (5 units)</t>
  </si>
  <si>
    <t>Aguaytia Energy</t>
  </si>
  <si>
    <t>Peru</t>
  </si>
  <si>
    <t>Peruvian grid</t>
  </si>
  <si>
    <t>Termotasajero</t>
  </si>
  <si>
    <t>Cucuta, Colombia</t>
  </si>
  <si>
    <t>Colombian grid</t>
  </si>
  <si>
    <t>Grays Ferry Cogeneration</t>
  </si>
  <si>
    <t>Philadelphia, Pa</t>
  </si>
  <si>
    <t>NEO Corp. (44 units)</t>
  </si>
  <si>
    <t>Landfill gas, hydro</t>
  </si>
  <si>
    <t>Parlin, NJ</t>
  </si>
  <si>
    <t>Diesel, gas, hydro</t>
  </si>
  <si>
    <t>Parlin Cogeneration (2 units)</t>
  </si>
  <si>
    <t>Morris, Ill</t>
  </si>
  <si>
    <t>Natural gas, methane</t>
  </si>
  <si>
    <t>Morris Cogeneration (3 units)</t>
  </si>
  <si>
    <t>Pryor, Okla</t>
  </si>
  <si>
    <t>Cogeneration, gas turbine</t>
  </si>
  <si>
    <t>Kingston Cogeneration</t>
  </si>
  <si>
    <t>PowerSmith Cogeneration</t>
  </si>
  <si>
    <t>Okla City, Okla</t>
  </si>
  <si>
    <t>Mamonal</t>
  </si>
  <si>
    <t>Cartagena, Colombia</t>
  </si>
  <si>
    <t>Electricidad de Cortes</t>
  </si>
  <si>
    <t>Honduras</t>
  </si>
  <si>
    <t>Diesel engine</t>
  </si>
  <si>
    <t>ECK Generating</t>
  </si>
  <si>
    <t>Czech Republic</t>
  </si>
  <si>
    <t>Combustion, back-pressure turbines</t>
  </si>
  <si>
    <t>Jamaica</t>
  </si>
  <si>
    <t>Heavy fuel oil, diesel</t>
  </si>
  <si>
    <t>Corinth NY</t>
  </si>
  <si>
    <t>Curtis-Palmer Hydroelectric (7 units, 2 dams)</t>
  </si>
  <si>
    <t>Newark Cogen</t>
  </si>
  <si>
    <t>Newark, NJ</t>
  </si>
  <si>
    <t>Mt. Poso Cogen</t>
  </si>
  <si>
    <t>Bakersfield, Calif</t>
  </si>
  <si>
    <t>Circulating fluid bed cogen</t>
  </si>
  <si>
    <t>Chowchilla, Calif</t>
  </si>
  <si>
    <t>Biomass</t>
  </si>
  <si>
    <t xml:space="preserve">Circulating fluid bed </t>
  </si>
  <si>
    <t>Cadillac Renewable Energy</t>
  </si>
  <si>
    <t>Cadillac, Mich</t>
  </si>
  <si>
    <t>Stoker boiler</t>
  </si>
  <si>
    <t>Energy Center Kladno</t>
  </si>
  <si>
    <t>Penobscot Energy Recovery Corp.</t>
  </si>
  <si>
    <t>Orrington Me</t>
  </si>
  <si>
    <t>Refuse-derived fuel</t>
  </si>
  <si>
    <t>Stoker traveling grate boilers</t>
  </si>
  <si>
    <t>Maine Energy Recovery Corp.</t>
  </si>
  <si>
    <t>Biddeford, Me</t>
  </si>
  <si>
    <t>Air sweep, stoker fed traveling grate boilers</t>
  </si>
  <si>
    <t>Diesel engines, peakers</t>
  </si>
  <si>
    <t>Philadelphia Cogeneration (22 units)</t>
  </si>
  <si>
    <t>Turner Falls, Mass</t>
  </si>
  <si>
    <t>Cogen, stoker boiler</t>
  </si>
  <si>
    <t>Jackson Valley Energy Partners</t>
  </si>
  <si>
    <t>Ione, Calif</t>
  </si>
  <si>
    <t>Enfield Energy Center</t>
  </si>
  <si>
    <t>North London, England</t>
  </si>
  <si>
    <t>UK</t>
  </si>
  <si>
    <t>Kangal</t>
  </si>
  <si>
    <t>Orzunil</t>
  </si>
  <si>
    <t>Zunil, Guatemala</t>
  </si>
  <si>
    <t>Landfill gas</t>
  </si>
  <si>
    <t>California and Tenn</t>
  </si>
  <si>
    <t>Estonia</t>
  </si>
  <si>
    <t>Oil shale</t>
  </si>
  <si>
    <t>Connecticut</t>
  </si>
  <si>
    <t>Cajun Electric Power Coop</t>
  </si>
  <si>
    <t>Seyitvmer</t>
  </si>
  <si>
    <t>Lakefield Junction</t>
  </si>
  <si>
    <t>Lakefield Junction, Minn</t>
  </si>
  <si>
    <t>Sivas, Turkey</t>
  </si>
  <si>
    <t>Combustion, Int./Peaking</t>
  </si>
  <si>
    <t>Astoria Gas Turbines (20 units)</t>
  </si>
  <si>
    <t>Connecticut Jet Power</t>
  </si>
  <si>
    <t>Devon</t>
  </si>
  <si>
    <t>Milford, CT</t>
  </si>
  <si>
    <t>Int./Peaking</t>
  </si>
  <si>
    <t>Buffalo, NY</t>
  </si>
  <si>
    <t>Middletown</t>
  </si>
  <si>
    <t>Middletown, CT</t>
  </si>
  <si>
    <t>Montville</t>
  </si>
  <si>
    <t>Uncasville, CT</t>
  </si>
  <si>
    <t>Norwalk Harbor</t>
  </si>
  <si>
    <t>S. Norwalk, CT</t>
  </si>
  <si>
    <t>Pulverized coal, baseload, peaking</t>
  </si>
  <si>
    <t>NRG NORTHEAST FACILITIES</t>
  </si>
  <si>
    <t>* Plan to go public</t>
  </si>
  <si>
    <t>* Plan to do IPO</t>
  </si>
  <si>
    <t>* Initiates new projects, acquires new interests in projects begun by others, and purchases existing utility and non-utility plants</t>
  </si>
  <si>
    <t>* Acquires and invests in plants developed by others locally and internationally</t>
  </si>
  <si>
    <t>W. Pittsburgh, Pa</t>
  </si>
  <si>
    <t>Constellation Power Source, Baltimore gas &amp; Electric (utility), Constellation Power, Constellation Energy Source, Constellation Energy Project &amp; Services, BGE Commercial Building Systems, BGE Home Products &amp; Services</t>
  </si>
  <si>
    <t>Oklahoma Project</t>
  </si>
  <si>
    <t>* Involvement includes initial identification of a project opportunity and continues through site selection, permitting, power sales, financing, construction management, securing fuel supplies, operations and maintenance</t>
  </si>
  <si>
    <t>* Develops projects in the U.S. and international markets using clean-coal, hydro, and low-Nox, combined cycle gas technologies</t>
  </si>
  <si>
    <t>Arthur Kill (3 units)</t>
  </si>
  <si>
    <t>Hydraulic turbines</t>
  </si>
  <si>
    <t>Biomass, tire-derived fuel, coal</t>
  </si>
  <si>
    <t>Traralgon, Australia</t>
  </si>
  <si>
    <t>* Develops, acquires, builds, owns and operates IPP in North America and internationally that use hydro, coal, oil and natural gas resources</t>
  </si>
  <si>
    <t>Diesel generators</t>
  </si>
  <si>
    <t>www.nrgenergy.com</t>
  </si>
  <si>
    <t>NRG Energy Inc.</t>
  </si>
  <si>
    <t>NRG NE Facilities</t>
  </si>
  <si>
    <t>Carr Street Generating Station</t>
  </si>
  <si>
    <t>Crescent Township, Pa</t>
  </si>
  <si>
    <t>Pending Acquisition</t>
  </si>
  <si>
    <t>Pending Acq</t>
  </si>
  <si>
    <t>PG&amp;E Corp. (traded as PCG in NYSE)</t>
  </si>
  <si>
    <t>Sub-bituminous waste coal</t>
  </si>
  <si>
    <t>http://www.edison.com/profileexa/eme/index.htm</t>
  </si>
  <si>
    <t>Edison International (trade as EIX in NYSE)</t>
  </si>
  <si>
    <t>Roanoke Rapids, N.C.</t>
  </si>
  <si>
    <t>Asia, Australia, Mexico,</t>
  </si>
  <si>
    <t>Brazil, Tunisia</t>
  </si>
  <si>
    <t>petroleum coke</t>
  </si>
  <si>
    <t>Base, int., cogen</t>
  </si>
  <si>
    <t>Hydro, coal, gas, oil</t>
  </si>
  <si>
    <t>Hydro, coal</t>
  </si>
  <si>
    <t>Coal, oil, gas, diesel,</t>
  </si>
  <si>
    <t xml:space="preserve">heavy oil, hydro, </t>
  </si>
  <si>
    <t>Goldman wants out</t>
  </si>
  <si>
    <t>Additional value for IPO</t>
  </si>
  <si>
    <t>Busted sale</t>
  </si>
  <si>
    <t>combined cycle</t>
  </si>
  <si>
    <t>Coal, gas, steam,</t>
  </si>
  <si>
    <t>oil, bituminous coal,</t>
  </si>
  <si>
    <t xml:space="preserve">landfill gas, hydro, </t>
  </si>
  <si>
    <t xml:space="preserve">waste coal, biomass, </t>
  </si>
  <si>
    <t>diesel, refuse-derived</t>
  </si>
  <si>
    <t>fuel, tire-derived fuel</t>
  </si>
  <si>
    <t>Australia, Germany, UK,</t>
  </si>
  <si>
    <t>Bolivia, Colombia, Honduras,</t>
  </si>
  <si>
    <t xml:space="preserve">Czech Republic, Jamaica, </t>
  </si>
  <si>
    <t xml:space="preserve">England, Turkey, Guatemala, </t>
  </si>
  <si>
    <t>Kuhtaya, Turkey</t>
  </si>
  <si>
    <t>Tallinn, Estonia</t>
  </si>
  <si>
    <t>Cogen, simple, peaking</t>
  </si>
  <si>
    <t>Brown coal, bituminous</t>
  </si>
  <si>
    <t>coal, lignite coal, landfill</t>
  </si>
  <si>
    <t>gas, natural gas, methane,</t>
  </si>
  <si>
    <t>hydro, diesel, thermal,</t>
  </si>
  <si>
    <t>heavy oil, waste coal,</t>
  </si>
  <si>
    <t>geothermal, oil shale</t>
  </si>
  <si>
    <t>cycle</t>
  </si>
  <si>
    <t>Combined cycle, cogen</t>
  </si>
  <si>
    <t>Gas, coal, anthracite</t>
  </si>
  <si>
    <t>coal, bituminous coal,</t>
  </si>
  <si>
    <t>waste coal, oil</t>
  </si>
  <si>
    <t>India, Dominican Republic</t>
  </si>
  <si>
    <t xml:space="preserve">Cogentrix Energy </t>
  </si>
  <si>
    <t>Power Marketing</t>
  </si>
  <si>
    <t>PG&amp;E</t>
  </si>
  <si>
    <t>PG&amp;E Energy Trading</t>
  </si>
  <si>
    <t>Coal, oil, gas, hydro,</t>
  </si>
  <si>
    <t>storage hydro, bituminous</t>
  </si>
  <si>
    <t>waste coal</t>
  </si>
  <si>
    <t>Edison Mission</t>
  </si>
  <si>
    <t>Regional power trading/</t>
  </si>
  <si>
    <t>California</t>
  </si>
  <si>
    <t>marketing offices in Irvine,</t>
  </si>
  <si>
    <t xml:space="preserve">Coal, gas, refined gas, </t>
  </si>
  <si>
    <t xml:space="preserve">waste coal, geothermal, </t>
  </si>
  <si>
    <t>oil, fossil fuels</t>
  </si>
  <si>
    <t>Zealand, UK, Turkey, Spain,</t>
  </si>
  <si>
    <t>Indonesia, Thailand, Sicily,</t>
  </si>
  <si>
    <t>Puerto Rico, Philippines</t>
  </si>
  <si>
    <t>Hydro, coal, geothermal,</t>
  </si>
  <si>
    <t>residual oil</t>
  </si>
  <si>
    <t xml:space="preserve">gas, LNG, high sulfur </t>
  </si>
  <si>
    <t>Panda Energy International</t>
  </si>
  <si>
    <t>Panda Power Corp.</t>
  </si>
  <si>
    <t>China, Nepal</t>
  </si>
  <si>
    <t xml:space="preserve">anthracite coal, pumped </t>
  </si>
  <si>
    <t>Wales, Australia, New</t>
  </si>
  <si>
    <t>* Currently negotiating rate increases for electricity and gas with California Public Utilities Commission (PUC)</t>
  </si>
  <si>
    <t>Operation (North America, Northeast)</t>
  </si>
  <si>
    <t>Operation (North America, West)</t>
  </si>
  <si>
    <t>Operation (North America, East)</t>
  </si>
  <si>
    <t>Baton Rouge, La</t>
  </si>
  <si>
    <t>SERC</t>
  </si>
  <si>
    <t>SPP</t>
  </si>
  <si>
    <t>Rathdrum, Idaho</t>
  </si>
  <si>
    <t>PG&amp;E GENERATING (USGEN)</t>
  </si>
  <si>
    <t>MAAC</t>
  </si>
  <si>
    <t>ERCOT</t>
  </si>
  <si>
    <t>FRCC</t>
  </si>
  <si>
    <t>Ohio, near Portsmouth</t>
  </si>
  <si>
    <t>Ohio merchant plant (1st in Ohio)</t>
  </si>
  <si>
    <t>Indiana merchant plant</t>
  </si>
  <si>
    <t>Lawrence County, Indiana</t>
  </si>
  <si>
    <t>Recent purchase from GE (16 turbines)</t>
  </si>
  <si>
    <t>11 unit gas, 5 unit steam</t>
  </si>
  <si>
    <t>Cogeneration, combined</t>
  </si>
  <si>
    <t>Panda-La Panga</t>
  </si>
  <si>
    <t>Minority interest</t>
  </si>
  <si>
    <t>Undisclosed</t>
  </si>
  <si>
    <t>* PG&amp;E reported 30 plants in operation, 2 plants in construction, 8500 MW generation portfolio, and more than 9000 MW in development</t>
  </si>
  <si>
    <t>Midwest Generation</t>
  </si>
  <si>
    <t>Illinois</t>
  </si>
  <si>
    <t>Dinorwig</t>
  </si>
  <si>
    <t>Snowdonia, Wales</t>
  </si>
  <si>
    <t>Ferrybridge</t>
  </si>
  <si>
    <t>Leeds, England</t>
  </si>
  <si>
    <t>Ffestiniog</t>
  </si>
  <si>
    <t>Ffestiniog, Wales</t>
  </si>
  <si>
    <t>Fiddler's Ferry</t>
  </si>
  <si>
    <t>Liverpool, England</t>
  </si>
  <si>
    <t>Climax</t>
  </si>
  <si>
    <t>W Carthage, NY</t>
  </si>
  <si>
    <t>Massena</t>
  </si>
  <si>
    <t>AG Energy (Ogdensburg)</t>
  </si>
  <si>
    <t>Edgar Station</t>
  </si>
  <si>
    <t>Weymouth, MA</t>
  </si>
  <si>
    <t>PG&amp;E (USGen)</t>
  </si>
  <si>
    <t>Natural gas, oil, diesel</t>
  </si>
  <si>
    <t>Natural gas, oil, jet</t>
  </si>
  <si>
    <t>Natural gas, oil, jet fuel</t>
  </si>
  <si>
    <t>Branford</t>
  </si>
  <si>
    <t>Jet fuel</t>
  </si>
  <si>
    <t>CT</t>
  </si>
  <si>
    <t>Cos Cob</t>
  </si>
  <si>
    <t>Franklin Drive</t>
  </si>
  <si>
    <t>Torrington</t>
  </si>
  <si>
    <t>Rocky Road</t>
  </si>
  <si>
    <t>Il</t>
  </si>
  <si>
    <t>San Joaquin Valley Energy Partners (idle)</t>
  </si>
  <si>
    <t>Turners Falls (idle)</t>
  </si>
  <si>
    <t>Wood</t>
  </si>
  <si>
    <t>Gas/oil</t>
  </si>
  <si>
    <t>Oil, natural gas</t>
  </si>
  <si>
    <t>CogenAmerica Pryor</t>
  </si>
  <si>
    <t>Diesel, methane</t>
  </si>
  <si>
    <t>Various location</t>
  </si>
  <si>
    <t>Termovalle (idle)</t>
  </si>
  <si>
    <t>EIF - GENOR</t>
  </si>
  <si>
    <t>Guatemala</t>
  </si>
  <si>
    <t>Dr. Bird</t>
  </si>
  <si>
    <t>EIF - Ashcogen</t>
  </si>
  <si>
    <t>Israel</t>
  </si>
  <si>
    <t>Landfill gas, coal, natural gas</t>
  </si>
  <si>
    <t>EIF - Jinan</t>
  </si>
  <si>
    <t>EIF - Gonyi</t>
  </si>
  <si>
    <t>EIF - Berkshire</t>
  </si>
  <si>
    <t>MA</t>
  </si>
  <si>
    <t>Bulo Bulo</t>
  </si>
  <si>
    <t>Bolivia</t>
  </si>
  <si>
    <t>Waste coal, gas</t>
  </si>
  <si>
    <t>EIF - Millmerran</t>
  </si>
  <si>
    <t>EIF - Zhengding</t>
  </si>
  <si>
    <t>DE</t>
  </si>
  <si>
    <t>Conectiv: Indian River</t>
  </si>
  <si>
    <t>Connectiv: Vienna</t>
  </si>
  <si>
    <t>MD</t>
  </si>
  <si>
    <t>Conectiv: BL England</t>
  </si>
  <si>
    <t>Coal, oil, TDF</t>
  </si>
  <si>
    <t>Conectiv: Deepwater</t>
  </si>
  <si>
    <t>Conectiv: Conemaugh</t>
  </si>
  <si>
    <t>PA</t>
  </si>
  <si>
    <t>Conectiv: Keystone</t>
  </si>
  <si>
    <t>Killingholme</t>
  </si>
  <si>
    <t>Eesti Energia</t>
  </si>
  <si>
    <t>Operation (Sithe/Reliant)</t>
  </si>
  <si>
    <t>SERC, SPP</t>
  </si>
  <si>
    <t>* The table nets the plants that Reliant bought from Sithe</t>
  </si>
  <si>
    <t>NEPOOL, NYPP, NYC,</t>
  </si>
  <si>
    <t>PJM, NEPOOL, NYPP</t>
  </si>
  <si>
    <t>Partner</t>
  </si>
  <si>
    <t>MCN Investment,</t>
  </si>
  <si>
    <t>Harz, IFC, Himal Intl</t>
  </si>
  <si>
    <t>PSEG Global 50%</t>
  </si>
  <si>
    <t>Potomac Electric</t>
  </si>
  <si>
    <t>Virginia Power</t>
  </si>
  <si>
    <t>Local industries</t>
  </si>
  <si>
    <t>Nepal Electricity Auth</t>
  </si>
  <si>
    <t>Power Purchaser</t>
  </si>
  <si>
    <t>Tolling with Constellation Power</t>
  </si>
  <si>
    <t>2 years Nimo/merchant</t>
  </si>
  <si>
    <t>Peaking or baseload</t>
  </si>
  <si>
    <t>FPL</t>
  </si>
  <si>
    <t>Atlantic Energy, PG&amp;E Energy Trading</t>
  </si>
  <si>
    <t>Nimo, Consolidated Edison, PG&amp;E Energy</t>
  </si>
  <si>
    <t>PG&amp;E 47.21%, Tomen 26.51%, GPU 19.88%</t>
  </si>
  <si>
    <t>GE Capital 40%, PG&amp;E 35%, Dana 15%</t>
  </si>
  <si>
    <t>PG&amp;E Generating 50%, GE Capital 40%</t>
  </si>
  <si>
    <t>PG&amp;E Generating 64.1%, Marubeni 19.9%</t>
  </si>
  <si>
    <t>Boston Edison, Commonwealth Electric,</t>
  </si>
  <si>
    <t>W Mass. Electric, Mass. Muni Wholesale</t>
  </si>
  <si>
    <t xml:space="preserve">PG&amp;E Generating 42.3%, El Paso 17.5%, </t>
  </si>
  <si>
    <t>GE Capital 17.5%, EIF 17.5%</t>
  </si>
  <si>
    <t>Tomen 27%</t>
  </si>
  <si>
    <t>Wisconsin Electric Power</t>
  </si>
  <si>
    <t>Tomen 26%</t>
  </si>
  <si>
    <t>Virgina Power</t>
  </si>
  <si>
    <t>Southern 50%</t>
  </si>
  <si>
    <t>PG&amp;E Generating 50%</t>
  </si>
  <si>
    <t>PG&amp;E Generating 89%</t>
  </si>
  <si>
    <t>Carolina Power &amp; Light</t>
  </si>
  <si>
    <t>Mission 50%</t>
  </si>
  <si>
    <t>GPU, PG&amp;E Energy Trading</t>
  </si>
  <si>
    <t>GPU</t>
  </si>
  <si>
    <t>PG&amp;E Generating 50%, Dana 30%</t>
  </si>
  <si>
    <t>PG&amp;E Generating 67.5%, Ford Credit 30%</t>
  </si>
  <si>
    <t>Pennsy Power &amp; Light</t>
  </si>
  <si>
    <t>Ri-Corp Developm 50%, Ahlstrom 25%</t>
  </si>
  <si>
    <t>Dominion Energy 50%, Cogen Tech 35%</t>
  </si>
  <si>
    <t>Allegheny Power</t>
  </si>
  <si>
    <t>Pennsylvania Electric</t>
  </si>
  <si>
    <t>LS Power 48%</t>
  </si>
  <si>
    <t>Karnataka State Electricity Board</t>
  </si>
  <si>
    <t>China Light &amp; Power Intl 40%</t>
  </si>
  <si>
    <t>Corp. Dominicana de Electricidad</t>
  </si>
  <si>
    <t>Commonwealth Developm 40%</t>
  </si>
  <si>
    <t>Marketed by Avista Energy</t>
  </si>
  <si>
    <t>Avista Energy 50%</t>
  </si>
  <si>
    <t>USGen New England as active agent</t>
  </si>
  <si>
    <t>Marketed by Aquila Energy, Virginia Power</t>
  </si>
  <si>
    <t>Nimo, Consolidated Edison, PG&amp;E Energy Trading</t>
  </si>
  <si>
    <t>Tomen 26.51%, GPU 19.88% RCM Selkirk 6.4%</t>
  </si>
  <si>
    <t>FP&amp;L</t>
  </si>
  <si>
    <t>GE Capital 40%, Dana 15%, Cogentrix 10%</t>
  </si>
  <si>
    <t>Atlantic City Energy, PG&amp;E Energy Trading</t>
  </si>
  <si>
    <t>GE Capital 40%, Cogentrix 10%</t>
  </si>
  <si>
    <t>Marubeni 19.9%, Cogentrix 16%</t>
  </si>
  <si>
    <t>El Paso 17.5%, GE capital 17.5%, EIF 17.5%</t>
  </si>
  <si>
    <t>Cogentrix 5.2%</t>
  </si>
  <si>
    <t>Boston Edison, Commonwealth Electric I &amp; II,</t>
  </si>
  <si>
    <t>W Mass. Electric, Mass. Muni Wholesale Electric</t>
  </si>
  <si>
    <t>Cogentrix 50%</t>
  </si>
  <si>
    <t>Atlantic City Electric, PG&amp;E Energy Trading</t>
  </si>
  <si>
    <t>Cogentrix 10.9%</t>
  </si>
  <si>
    <t>Cogentrix 49%, Bechtel 1%</t>
  </si>
  <si>
    <t>Ford Credit 30%, Cogentrix 10.4%</t>
  </si>
  <si>
    <t>Metropolitan Energy</t>
  </si>
  <si>
    <t>Dana 30%, Cogentrix 20%</t>
  </si>
  <si>
    <t>PacifiCorp</t>
  </si>
  <si>
    <t>PacifiCorp 50%</t>
  </si>
  <si>
    <t>Rosebud Energy 25%, Pitney Bowes Cr. 10.7%</t>
  </si>
  <si>
    <t>Montana Power</t>
  </si>
  <si>
    <t>Contact Energy 60%</t>
  </si>
  <si>
    <t>ARCO Products 51%</t>
  </si>
  <si>
    <t>Tractebel Power 50%, American National Power 25%</t>
  </si>
  <si>
    <t>James River Energy 50%</t>
  </si>
  <si>
    <t>Texaco Power &amp; Gasification 50%</t>
  </si>
  <si>
    <t>Consolidated Edison, Navy Yard, Red Hook</t>
  </si>
  <si>
    <t>York Research 50%</t>
  </si>
  <si>
    <t>Calpine 50%</t>
  </si>
  <si>
    <t>SoCal Ed, PG&amp;E</t>
  </si>
  <si>
    <t>Aera Energy 49%, ARCO 1%</t>
  </si>
  <si>
    <t>United Utilities</t>
  </si>
  <si>
    <t>Southwestern Electricity</t>
  </si>
  <si>
    <t>Rest Southern Electric Power, Courtaulds Chemicals</t>
  </si>
  <si>
    <t>Nevada Power</t>
  </si>
  <si>
    <t>Oxbow Power 50%</t>
  </si>
  <si>
    <t>Doga Enerji 20%</t>
  </si>
  <si>
    <t>Turkish Electricity Gen</t>
  </si>
  <si>
    <t>GPU, Public Service Electric &amp; Gas</t>
  </si>
  <si>
    <t>Enron 50%, Calpine 7.5%</t>
  </si>
  <si>
    <t>Florida Power</t>
  </si>
  <si>
    <t>Monongahela Power</t>
  </si>
  <si>
    <t>Sumitomo 40%, American Hydro Power 9.5%,</t>
  </si>
  <si>
    <t>American Power Investors 0.5%</t>
  </si>
  <si>
    <t>Magna 35%, Black Mountain Power 15%</t>
  </si>
  <si>
    <t>Puget Sound Energy</t>
  </si>
  <si>
    <t>Texaco Power &amp; Gasification 25.1%, Equilon 24.9%</t>
  </si>
  <si>
    <t>Indeck 70%</t>
  </si>
  <si>
    <t>Western Power, British Petroleum Aust.</t>
  </si>
  <si>
    <t>Mitsui 32.5%, PT Batu 15%, GE Power Funding 12.5%</t>
  </si>
  <si>
    <t>Contact Energy 10.02%</t>
  </si>
  <si>
    <t>Texaco Power &amp; Gasification 37.5%, Banpu 37.5%</t>
  </si>
  <si>
    <t>Enron 50%</t>
  </si>
  <si>
    <t>ERG 51.1%</t>
  </si>
  <si>
    <t>Siam City Cement 30%, Lanna Lignite 30%</t>
  </si>
  <si>
    <t>Texaco Power &amp; Gasification 37.5%, Caltex 25%</t>
  </si>
  <si>
    <t>4 yr contract</t>
  </si>
  <si>
    <t>83% GPU</t>
  </si>
  <si>
    <t>GPU has option through 2002</t>
  </si>
  <si>
    <t xml:space="preserve">Consolidated Edison 730 MW, Alcan 40 MW, </t>
  </si>
  <si>
    <t>rest merchant</t>
  </si>
  <si>
    <t>Boston Edison</t>
  </si>
  <si>
    <t>EGAT and local chemical plants</t>
  </si>
  <si>
    <t>Banpu 36%, public 15.8%, Fortum 7.3%, Vattenfall 7.3%</t>
  </si>
  <si>
    <t>Hyundai</t>
  </si>
  <si>
    <t>Prospect Electricity</t>
  </si>
  <si>
    <t>Ontario Hydro</t>
  </si>
  <si>
    <t>Karachi Electric Supply Corp.</t>
  </si>
  <si>
    <t>Marubeni 25%, Kingpin 19.9%</t>
  </si>
  <si>
    <t>North China Power Group</t>
  </si>
  <si>
    <t>Marubeni 20%, rest North China Power Group</t>
  </si>
  <si>
    <t>Sundance 17.65%</t>
  </si>
  <si>
    <t>St. Lawrence Psychiatric Center</t>
  </si>
  <si>
    <t>Iroquois Power 15%</t>
  </si>
  <si>
    <t>Donguan Power Industry Corp., Lucky Man Investment</t>
  </si>
  <si>
    <t>Donguan Electricity Power Industry Bureau</t>
  </si>
  <si>
    <t>Eastern American Energy Corp. 10%</t>
  </si>
  <si>
    <t>Southern California Edison</t>
  </si>
  <si>
    <t>San Diego Gas &amp; Electric</t>
  </si>
  <si>
    <t>Jersey Central P&amp;L, Schering-Plough Pharmaceutical</t>
  </si>
  <si>
    <t>Hazelton A, Jerome County</t>
  </si>
  <si>
    <t>West Penn Power</t>
  </si>
  <si>
    <t>Public Service Colorado</t>
  </si>
  <si>
    <t>Unknown</t>
  </si>
  <si>
    <t>NY State Electric &amp; Gas</t>
  </si>
  <si>
    <t>Napocor under 25 yr PPA</t>
  </si>
  <si>
    <t>Marubeni 42.45%, Kansai Electric 7.5%</t>
  </si>
  <si>
    <t>Electric Generating Authority of Thailand</t>
  </si>
  <si>
    <t>Changzhou City Power General Industry Co.</t>
  </si>
  <si>
    <t>AIG, S'pore Inv. Corp., Changzhou City, Changzhou Hi-Tech</t>
  </si>
  <si>
    <t>Ramapo</t>
  </si>
  <si>
    <t>Zhejiang Province Electric Power Bureau</t>
  </si>
  <si>
    <t>Zhejiang Power Development, Oxbow, Wenzhou Power</t>
  </si>
  <si>
    <t>Hubei Provincial Power Co.</t>
  </si>
  <si>
    <t>Marubeni 25%</t>
  </si>
  <si>
    <t>Tunisienne Electricite</t>
  </si>
  <si>
    <t>PSEG Global 35%, Marubeni 32.5%</t>
  </si>
  <si>
    <t>Ampol Ltd., excess to grid</t>
  </si>
  <si>
    <t>MOU with Petrobras</t>
  </si>
  <si>
    <t>Beijing Municipal Power</t>
  </si>
  <si>
    <t>Beijing Shunyi Thermal Power Co.</t>
  </si>
  <si>
    <t>Commonwealth Electric Company 25 yr PPA</t>
  </si>
  <si>
    <t>Marubeni 50%</t>
  </si>
  <si>
    <t>CMS Energy 49.63%, Horizon Energy 25%</t>
  </si>
  <si>
    <t>Nimo 4 yr contract</t>
  </si>
  <si>
    <t>Victoria Power Pool</t>
  </si>
  <si>
    <t>Boyne Smelters, Queensland Transitional</t>
  </si>
  <si>
    <t>Comalco Ltd. 42.1%, others 20.4%</t>
  </si>
  <si>
    <t>Dynergy 50%</t>
  </si>
  <si>
    <t>California Power Exchange</t>
  </si>
  <si>
    <t>Vereinigte AG, Deutsche, Buna/Dow</t>
  </si>
  <si>
    <t>PreussenElektra 58.1%, PowerGen 20.95%</t>
  </si>
  <si>
    <t>Consolidated Edison 2 yr contract</t>
  </si>
  <si>
    <t>Con Ed 2 yr contract</t>
  </si>
  <si>
    <t>Various buyers</t>
  </si>
  <si>
    <t>EIF 36.03%, Tomen 31.03%, Dynergy 8.7%</t>
  </si>
  <si>
    <t>WESAG, MIBRAG, district heating systems, commercial customers</t>
  </si>
  <si>
    <t>PowerGen 33.3%, Morrison-Knudsen 33.3%</t>
  </si>
  <si>
    <t>Eastern Utilities &amp; NEPOOL</t>
  </si>
  <si>
    <t>Electropaz, ELF</t>
  </si>
  <si>
    <t>Nordic Power Invest AB 48.3%, others 3.4%</t>
  </si>
  <si>
    <t>EPSA, ProElectrica</t>
  </si>
  <si>
    <t>KMR, FPL, Marubeni, Scudder 14.62%</t>
  </si>
  <si>
    <t>Duke 24%, PP&amp;L 12.6%, El Paso, Illinova, Maple, Scudder 9.83%</t>
  </si>
  <si>
    <t>Colombian grid &amp; regional utilities</t>
  </si>
  <si>
    <t>Scudder 49.96%, Colombia Paper 23%, government 19%</t>
  </si>
  <si>
    <t>PECO Energy</t>
  </si>
  <si>
    <t>CogenAmerica 27.39%, Trigen Energy 50%</t>
  </si>
  <si>
    <t>Various</t>
  </si>
  <si>
    <t>Jersey Central Power &amp; Light</t>
  </si>
  <si>
    <t>CogenAmerica 54.79%</t>
  </si>
  <si>
    <t>Equistar/merchant</t>
  </si>
  <si>
    <t>OGE Energy</t>
  </si>
  <si>
    <t>OGE Energy, Public Service Oklahoma</t>
  </si>
  <si>
    <t>Smith Cogen 65%, CMS 8.75%, Prudential 8.75%, John Hancock, 8.75%</t>
  </si>
  <si>
    <t>Proelectrica</t>
  </si>
  <si>
    <t>KMR controlling interest, Scudder 21.33%</t>
  </si>
  <si>
    <t>Empresa Nacional, Hondura Electric</t>
  </si>
  <si>
    <t>Scudder 22.96%, HEC 25%, Illinova 20%, Wartsila 10%</t>
  </si>
  <si>
    <t>STE</t>
  </si>
  <si>
    <t>El Paso 17.8%, Nations 13.5%, TECO 13.5%, STE 11%</t>
  </si>
  <si>
    <t>Jamaica Public Service</t>
  </si>
  <si>
    <t>Scudder 26.59%, Continental 17.5%, Illinova 17.5%, Wartsila 15%, IFC 9.9%</t>
  </si>
  <si>
    <t>Nimo, International Paper</t>
  </si>
  <si>
    <t>Jersey Central P&amp;L</t>
  </si>
  <si>
    <t>Ahlstrom Development 38.7%, National Petroleum 21.8%</t>
  </si>
  <si>
    <t>Volkar/Coombs 45%, private investors 10%</t>
  </si>
  <si>
    <t>Decker Energy 50%</t>
  </si>
  <si>
    <t>Consumers Energy</t>
  </si>
  <si>
    <t>StredoceskaEnergetick</t>
  </si>
  <si>
    <t>Nations 26.56%, El Paso 17.71%, STE 10.94%, City Kladno 0.41%, others 0.12%</t>
  </si>
  <si>
    <t>Bangor Hydro</t>
  </si>
  <si>
    <t>Prudential Power, PERC Management Co.</t>
  </si>
  <si>
    <t>Central Maine Power (energy), Citizens Lehman (capacity)</t>
  </si>
  <si>
    <t>KTI Inc. 83.75%</t>
  </si>
  <si>
    <t>Philadelphia water Dept. when power from PECO is more expensive</t>
  </si>
  <si>
    <t>CogenAmerica 45.58%</t>
  </si>
  <si>
    <t>Unitil Power Corp.</t>
  </si>
  <si>
    <t>Indeck Energy Services, WCC Project Corp.</t>
  </si>
  <si>
    <t>Volkar/Coombs 50%</t>
  </si>
  <si>
    <t>UK grid</t>
  </si>
  <si>
    <t>Indeck Energy 50%, El Paso 25%</t>
  </si>
  <si>
    <t>Nations Energy 13.5%, TECO Power Services 13.5%, El Paso 17.8%, STE 11%</t>
  </si>
  <si>
    <t>TEAS</t>
  </si>
  <si>
    <t>Kog Industries 43%, Peabody Holding 24%, Demir Export 7%, EGEM Enerji 2%</t>
  </si>
  <si>
    <t>Scudder 36.75%</t>
  </si>
  <si>
    <t>Bilateral contracts, NEPOOL</t>
  </si>
  <si>
    <t>Kog Industries 34%, Peabody Holding 31.75%, EGEM Enerji 2.5%</t>
  </si>
  <si>
    <t>Nordic Power Invest 48.3%, others 3.4%</t>
  </si>
  <si>
    <t>Eesti Energia 51%</t>
  </si>
  <si>
    <t>State Electricity Commission of Victoria</t>
  </si>
  <si>
    <t>Diesel Oil</t>
  </si>
  <si>
    <t>Net Equity</t>
  </si>
  <si>
    <t>Plants</t>
  </si>
  <si>
    <t>(MW)</t>
  </si>
  <si>
    <t>Development</t>
  </si>
  <si>
    <t>NA</t>
  </si>
  <si>
    <t>Constellation Power</t>
  </si>
  <si>
    <t>FPL Energy</t>
  </si>
  <si>
    <t>Type</t>
  </si>
  <si>
    <t>North America</t>
  </si>
  <si>
    <t>Philippines</t>
  </si>
  <si>
    <t>Hydroelectric</t>
  </si>
  <si>
    <t>MW</t>
  </si>
  <si>
    <t>Natural gas</t>
  </si>
  <si>
    <t>China</t>
  </si>
  <si>
    <t>Coal, gas</t>
  </si>
  <si>
    <t>Gas</t>
  </si>
  <si>
    <t>Thailand</t>
  </si>
  <si>
    <t>Lignite</t>
  </si>
  <si>
    <t>Hydro</t>
  </si>
  <si>
    <t>Coal</t>
  </si>
  <si>
    <t>Oil, gas</t>
  </si>
  <si>
    <t>Construction</t>
  </si>
  <si>
    <t xml:space="preserve">        Operation</t>
  </si>
  <si>
    <t xml:space="preserve">      Construction</t>
  </si>
  <si>
    <t xml:space="preserve">         Development</t>
  </si>
  <si>
    <t>Operation</t>
  </si>
  <si>
    <t>Diesel</t>
  </si>
  <si>
    <t>Gas, waste coal</t>
  </si>
  <si>
    <t>Gas, oil</t>
  </si>
  <si>
    <t>Cogeneration</t>
  </si>
  <si>
    <t>Waste coal</t>
  </si>
  <si>
    <t>Australia</t>
  </si>
  <si>
    <t>India</t>
  </si>
  <si>
    <t>Natural Gas</t>
  </si>
  <si>
    <t>NRG</t>
  </si>
  <si>
    <t>Cogentrix</t>
  </si>
  <si>
    <t>Orion Power Holdings</t>
  </si>
  <si>
    <t>EIDSON MISSION</t>
  </si>
  <si>
    <t>Summary:</t>
  </si>
  <si>
    <t>Comments:</t>
  </si>
  <si>
    <t>Company Type :</t>
  </si>
  <si>
    <t>Holding Company:</t>
  </si>
  <si>
    <t>Location</t>
  </si>
  <si>
    <t>* Avoid acquiring electric distributors</t>
  </si>
  <si>
    <t>* Play an active role as a long-term owner in all phases of power generation, from planning and development through construction and commercial operation</t>
  </si>
  <si>
    <t xml:space="preserve">* Mitigate risks by: </t>
  </si>
  <si>
    <t xml:space="preserve">     * selecting partners with complimentary skills and local experience</t>
  </si>
  <si>
    <t xml:space="preserve">     * managing up-front development costs</t>
  </si>
  <si>
    <t xml:space="preserve">     * linking revenue and expense components</t>
  </si>
  <si>
    <t xml:space="preserve">     * pursuing forward positions through its asset based trading operations</t>
  </si>
  <si>
    <t>* Strategy in the US is to focus on operating power plants; pursuing acquisition of existing plants held by utilities, industrial generators and IPPs; and developing greenfield projects</t>
  </si>
  <si>
    <t>Stock Exchange:</t>
  </si>
  <si>
    <t>Ticker Symbol:</t>
  </si>
  <si>
    <t>Web Page:</t>
  </si>
  <si>
    <t>Subsidiary of a public IOU</t>
  </si>
  <si>
    <t>Ownership</t>
  </si>
  <si>
    <t>Net</t>
  </si>
  <si>
    <t>Grid</t>
  </si>
  <si>
    <t>Homer City</t>
  </si>
  <si>
    <t>Loy Yang B</t>
  </si>
  <si>
    <t>New Plymouth</t>
  </si>
  <si>
    <t>New Zealand</t>
  </si>
  <si>
    <t>Clyde</t>
  </si>
  <si>
    <t>Fuel</t>
  </si>
  <si>
    <t>SoCal Ed</t>
  </si>
  <si>
    <t>Watson</t>
  </si>
  <si>
    <t>Cogen</t>
  </si>
  <si>
    <t>Hopewell Cogeneration</t>
  </si>
  <si>
    <t>Hopewell, Va</t>
  </si>
  <si>
    <t>Homer City, Pa</t>
  </si>
  <si>
    <t>Commonwealth Atlantic</t>
  </si>
  <si>
    <t>Chesapeake, Va</t>
  </si>
  <si>
    <t>Roxburgh</t>
  </si>
  <si>
    <t>Kern River</t>
  </si>
  <si>
    <t>Sycamore</t>
  </si>
  <si>
    <t>Brooklyn Navy Yard</t>
  </si>
  <si>
    <t>Brooklyn, NY</t>
  </si>
  <si>
    <t>Combined Cycle</t>
  </si>
  <si>
    <t>Gordonsville</t>
  </si>
  <si>
    <t>Midway-Sunset</t>
  </si>
  <si>
    <t>Lakeland Power</t>
  </si>
  <si>
    <t>Roosecote, Cumbria, U.K.</t>
  </si>
  <si>
    <t>Derwent</t>
  </si>
  <si>
    <t>Derby, U.K.</t>
  </si>
  <si>
    <t>Nevada Sun Peak</t>
  </si>
  <si>
    <t>Las Vegas, Nev</t>
  </si>
  <si>
    <t>Stratford</t>
  </si>
  <si>
    <t>Doga Enerji</t>
  </si>
  <si>
    <t>Istanbul, Turkey</t>
  </si>
  <si>
    <t>Bayonne Cogen</t>
  </si>
  <si>
    <t>Bayonne, NJ</t>
  </si>
  <si>
    <t>Wairakei</t>
  </si>
  <si>
    <t>Geothermal</t>
  </si>
  <si>
    <t>Whirinaki</t>
  </si>
  <si>
    <t>Auburndale</t>
  </si>
  <si>
    <t>Auburndale, Fla</t>
  </si>
  <si>
    <t>Kwinana</t>
  </si>
  <si>
    <t>Perth, Australia</t>
  </si>
  <si>
    <t>Gas, refinery fuel gas</t>
  </si>
  <si>
    <t>Combined cycle cogen</t>
  </si>
  <si>
    <t>James River</t>
  </si>
  <si>
    <t>Ohaaki</t>
  </si>
  <si>
    <t>Saguaro</t>
  </si>
  <si>
    <t>Henderson, Nev</t>
  </si>
  <si>
    <t>Otahuhu A</t>
  </si>
  <si>
    <t>March Point Cogeneration Co. No. 1</t>
  </si>
  <si>
    <t>Anacortes, Wash</t>
  </si>
  <si>
    <t>Gas and refined gas</t>
  </si>
  <si>
    <t>Harbor</t>
  </si>
  <si>
    <t>Wilmington, Calif</t>
  </si>
  <si>
    <t>SolCal Ed</t>
  </si>
  <si>
    <t>American Bituminous</t>
  </si>
  <si>
    <t>Grant Town, W. Va</t>
  </si>
  <si>
    <t>Waste Coal</t>
  </si>
  <si>
    <t>March Point Cogeneration Co. No. 2</t>
  </si>
  <si>
    <t>Mid-Set</t>
  </si>
  <si>
    <t>Fellows, Calif</t>
  </si>
  <si>
    <t>Gordonsville, Va</t>
  </si>
  <si>
    <t>Oildale, Calif</t>
  </si>
  <si>
    <t>Carson, Calif</t>
  </si>
  <si>
    <t>Salinas River</t>
  </si>
  <si>
    <t>San Ardo, Calif</t>
  </si>
  <si>
    <t>Sargent Canyon</t>
  </si>
  <si>
    <t>Coalinga</t>
  </si>
  <si>
    <t>Coalinga, Calif</t>
  </si>
  <si>
    <t>Sastago 2</t>
  </si>
  <si>
    <t>Spain</t>
  </si>
  <si>
    <t>FECSA-Spanish grid</t>
  </si>
  <si>
    <t>Menuza</t>
  </si>
  <si>
    <t>Gelsa</t>
  </si>
  <si>
    <t>Mendavia</t>
  </si>
  <si>
    <t>Alos</t>
  </si>
  <si>
    <t>Toro</t>
  </si>
  <si>
    <t>La Ribera</t>
  </si>
  <si>
    <t>Sossis</t>
  </si>
  <si>
    <t>Logrono</t>
  </si>
  <si>
    <t>Sastago 1</t>
  </si>
  <si>
    <t>La Flecha</t>
  </si>
  <si>
    <t>Olvera</t>
  </si>
  <si>
    <t>Castellas</t>
  </si>
  <si>
    <t>Bocos</t>
  </si>
  <si>
    <t>Monasterio</t>
  </si>
  <si>
    <t>Sardon Bajo</t>
  </si>
  <si>
    <t>Quintana</t>
  </si>
  <si>
    <t>Tudela</t>
  </si>
  <si>
    <t>Summary of Projects:</t>
  </si>
  <si>
    <t>Operation (International)</t>
  </si>
  <si>
    <t>La Trobe Valley, Victoria, Australia</t>
  </si>
  <si>
    <t>Under Construction (North America)</t>
  </si>
  <si>
    <t>Under Construction (International)</t>
  </si>
  <si>
    <t>Paiton Phase 1</t>
  </si>
  <si>
    <t>East Java, Indonesia</t>
  </si>
  <si>
    <t>Tri Energy</t>
  </si>
  <si>
    <t>Ratchaburi, Thailand</t>
  </si>
  <si>
    <t>Combined cycle</t>
  </si>
  <si>
    <t>EGAT</t>
  </si>
  <si>
    <t>EcoElectrica L.P.</t>
  </si>
  <si>
    <t>Penuelas, Puerto Rico</t>
  </si>
  <si>
    <t>LNG</t>
  </si>
  <si>
    <t>Puerto Rico Electric Power Authority</t>
  </si>
  <si>
    <t>Perusahaan Listrik Negara (PLN)</t>
  </si>
  <si>
    <t>ISAB Energy</t>
  </si>
  <si>
    <t>Priolo Gargallo, Sicily</t>
  </si>
  <si>
    <t>High-sulfur residual oil</t>
  </si>
  <si>
    <t>ENEL</t>
  </si>
  <si>
    <t>Otahuhu B</t>
  </si>
  <si>
    <t>Oakey A</t>
  </si>
  <si>
    <t>TeRapa</t>
  </si>
  <si>
    <t>Development (North America)</t>
  </si>
  <si>
    <t>Development (International)</t>
  </si>
  <si>
    <t>Baseload</t>
  </si>
  <si>
    <t>Peaking</t>
  </si>
  <si>
    <t>Bo Nok</t>
  </si>
  <si>
    <t>Prachuap Kiri Khan, Thailand</t>
  </si>
  <si>
    <t>Midway Sunset Cogeneration Power Plant</t>
  </si>
  <si>
    <t>San Pascual Cogen Co.</t>
  </si>
  <si>
    <t>Batangas, Luzon, Philippines</t>
  </si>
  <si>
    <t>Napocor</t>
  </si>
  <si>
    <t>Southern California Edison, Edison Capital, Edison Enterprises</t>
  </si>
  <si>
    <t>PANDA ENERGY INTERNATIONAL</t>
  </si>
  <si>
    <t>Private</t>
  </si>
  <si>
    <t>* Has 3000MW undisclosed projects in earlier planning stages</t>
  </si>
  <si>
    <t>* Said to own transmission and distribution assets, but declined to provide any information</t>
  </si>
  <si>
    <t>* Develops, acquires, builds, owns, manages and operates IPP facilities worldwide using gas, oil, coal, geothermal, hydro and other generation technologies</t>
  </si>
  <si>
    <t>* Power marketing</t>
  </si>
  <si>
    <t>* Look for partners with strong local presence and complimentary attributes</t>
  </si>
  <si>
    <t>* Offers substantial development, financial, engineering and construction experience</t>
  </si>
  <si>
    <t>Na</t>
  </si>
  <si>
    <t>Panda Global Services</t>
  </si>
  <si>
    <t>Panda Power Corp. (power marketing subsidiary licensed by FERC)</t>
  </si>
  <si>
    <t>Panda Construction Services</t>
  </si>
  <si>
    <t>Panda Merchant Holdings</t>
  </si>
  <si>
    <t>Panda Brandywine</t>
  </si>
  <si>
    <t>Brandywine, Md</t>
  </si>
  <si>
    <t>Panda Rosemary</t>
  </si>
  <si>
    <t>Lamar Power facility</t>
  </si>
  <si>
    <t>Paris, Tex</t>
  </si>
  <si>
    <t>Panda-Luannan</t>
  </si>
  <si>
    <t>Luannan, China</t>
  </si>
  <si>
    <t>Panda-Bhote Koshi</t>
  </si>
  <si>
    <t>Bhote Koshi River, Nepal</t>
  </si>
  <si>
    <t>Nepal Electricity Authority</t>
  </si>
  <si>
    <t>Union Power Project</t>
  </si>
  <si>
    <t>El Dorado, Ark</t>
  </si>
  <si>
    <t>Guadalupe Project</t>
  </si>
  <si>
    <t>Seguin, Tex</t>
  </si>
  <si>
    <t>Permian Project</t>
  </si>
  <si>
    <t>Odessa, Tex</t>
  </si>
  <si>
    <t>Archer Project</t>
  </si>
  <si>
    <t>Wichita Falls, Tex</t>
  </si>
  <si>
    <t>Oklahoma</t>
  </si>
  <si>
    <t>PB Power Project</t>
  </si>
  <si>
    <t>Pennsylvania</t>
  </si>
  <si>
    <t>Panda-Leesburg Project</t>
  </si>
  <si>
    <t>Leesburg, Fla</t>
  </si>
  <si>
    <t>North America (Net Equity)</t>
  </si>
  <si>
    <t>International (Net Equity)</t>
  </si>
  <si>
    <t>ORION POWER HOLDINGS</t>
  </si>
  <si>
    <t>Net Equity (Op &amp; Construction)</t>
  </si>
  <si>
    <t>* Acquires non-nuclear power plants throughout the U.S. and Canada</t>
  </si>
  <si>
    <t>* Sells Power in the merchant market, as well as under contract to utilities that originally sold the divested plants</t>
  </si>
  <si>
    <t>Activity/Strategy:</t>
  </si>
  <si>
    <t>* Goldman Sachs wants out</t>
  </si>
  <si>
    <t>* Formed as a JV between GS Capital Power II (managed by Goldman Sachs), and Constellation Energy Group (affiliate of Baltimore Gas &amp; Electric)</t>
  </si>
  <si>
    <t>East Syracuse, NY</t>
  </si>
  <si>
    <t>NYPP</t>
  </si>
  <si>
    <t>Queens, NY</t>
  </si>
  <si>
    <t>32 Gowanus Gas Combustion Turbines</t>
  </si>
  <si>
    <t>16 Narrow Gas Combustion Turbines</t>
  </si>
  <si>
    <t>Upstate New York</t>
  </si>
  <si>
    <t>Astoria Generating</t>
  </si>
  <si>
    <t>NYPP, NYC</t>
  </si>
  <si>
    <t>72 New York hydro plants</t>
  </si>
  <si>
    <t>Avon Lake</t>
  </si>
  <si>
    <t>ECAR</t>
  </si>
  <si>
    <t>Cheswick</t>
  </si>
  <si>
    <t>Springdale, Pa</t>
  </si>
  <si>
    <t>PJM</t>
  </si>
  <si>
    <t>Elrama</t>
  </si>
  <si>
    <t>Elrama, Pa</t>
  </si>
  <si>
    <t>New Castle</t>
  </si>
  <si>
    <t>Niles</t>
  </si>
  <si>
    <t>Niles, Ohio</t>
  </si>
  <si>
    <t>Brunot Island</t>
  </si>
  <si>
    <t>Phillips Site</t>
  </si>
  <si>
    <t>COGENTRIX ENERGY</t>
  </si>
  <si>
    <t xml:space="preserve">Company </t>
  </si>
  <si>
    <t>Markets</t>
  </si>
  <si>
    <t>Turbines</t>
  </si>
  <si>
    <t>Marketer</t>
  </si>
  <si>
    <t>Motivation</t>
  </si>
  <si>
    <t>Name</t>
  </si>
  <si>
    <t>On Order</t>
  </si>
  <si>
    <t xml:space="preserve"> </t>
  </si>
  <si>
    <t>Sithe Energies Inc.</t>
  </si>
  <si>
    <t>Ontario</t>
  </si>
  <si>
    <t>NRG Northeast Generating</t>
  </si>
  <si>
    <t>NRG Power Marketing</t>
  </si>
  <si>
    <t>SUMMARY OF POTENTIAL PARTNERS</t>
  </si>
  <si>
    <t>* In the midst of an aggressive expansion involving development of several large, gas-fired merchant plants in the U.S.</t>
  </si>
  <si>
    <t>* Increasingly willing to take on smaller stakes in partnerships</t>
  </si>
  <si>
    <t>* Develops modular coal-fired cogeneration projects</t>
  </si>
  <si>
    <t>Cogentrix Energy Power Marketing, Reuse Technology Inc.</t>
  </si>
  <si>
    <t>* Does not automatically use its marketing affiliate to market its power, and will seek agreement with regionally strong marketers</t>
  </si>
  <si>
    <t>* Currently seeking partnerships to develop coal-fired generation projects</t>
  </si>
  <si>
    <t>OTC, U.S.</t>
  </si>
  <si>
    <t>www.cogentrix.com</t>
  </si>
  <si>
    <t>www.orionpower.com (not set up yet)</t>
  </si>
  <si>
    <t>www.pandaenergy.com</t>
  </si>
  <si>
    <t>Selkirk</t>
  </si>
  <si>
    <t>Selkirk, NY</t>
  </si>
  <si>
    <t>Indiantown</t>
  </si>
  <si>
    <t>Indiantown, Fla</t>
  </si>
  <si>
    <t>Carney's Point</t>
  </si>
  <si>
    <t>Carney's Point, NJ</t>
  </si>
  <si>
    <t>Cedar Bay</t>
  </si>
  <si>
    <t>Jacksonville, Fla</t>
  </si>
  <si>
    <t>MASSPOWER</t>
  </si>
  <si>
    <t>Springfield, Mass</t>
  </si>
  <si>
    <t>Cottage Grove</t>
  </si>
  <si>
    <t>Cottage Grove, Minn</t>
  </si>
  <si>
    <t>Whitewater</t>
  </si>
  <si>
    <t>Whitewater, Wis</t>
  </si>
  <si>
    <t>Richmond</t>
  </si>
  <si>
    <t>Richmond, Va</t>
  </si>
  <si>
    <t>Birchwood Power</t>
  </si>
  <si>
    <t>King George County, Va</t>
  </si>
  <si>
    <t>Logan</t>
  </si>
  <si>
    <t>Logan Township, NJ</t>
  </si>
  <si>
    <t>Pittsfield, Mass</t>
  </si>
  <si>
    <t>Pittsfield</t>
  </si>
  <si>
    <t>Southport</t>
  </si>
  <si>
    <t>Southport, NC</t>
  </si>
  <si>
    <t>Portsmouth</t>
  </si>
  <si>
    <t>Portsmouth, Va</t>
  </si>
  <si>
    <t>Rocky Mount, NC</t>
  </si>
  <si>
    <t>D.C. Battle Cogeneration</t>
  </si>
  <si>
    <t>Northampton</t>
  </si>
  <si>
    <t>Northampton, Pa</t>
  </si>
  <si>
    <t>Anthracite waste coal</t>
  </si>
  <si>
    <t>Scrubgrass</t>
  </si>
  <si>
    <t>Kennerdell, Pa</t>
  </si>
  <si>
    <t>Bituminous waste coal</t>
  </si>
  <si>
    <t>Panther Creek</t>
  </si>
  <si>
    <t>Nesquehoning, Pa</t>
  </si>
  <si>
    <t>Circulating fluid-bed</t>
  </si>
  <si>
    <t>Gilberton</t>
  </si>
  <si>
    <t>Frackville, Pa</t>
  </si>
  <si>
    <t>Morgantown Energy Facility</t>
  </si>
  <si>
    <t>Morgantown, W Va</t>
  </si>
  <si>
    <t>Fluid-bed cogeneration</t>
  </si>
  <si>
    <t>Roxboro</t>
  </si>
  <si>
    <t>Roxboro, NC</t>
  </si>
  <si>
    <t>Lumberton</t>
  </si>
  <si>
    <t>Lumberton, NC</t>
  </si>
  <si>
    <t>Elizabethtown</t>
  </si>
  <si>
    <t>Elizabethtown, NC</t>
  </si>
  <si>
    <t>Kenansville</t>
  </si>
  <si>
    <t>Kenansville, NC</t>
  </si>
  <si>
    <t>Ringgold</t>
  </si>
  <si>
    <t>Ringgold, Pa</t>
  </si>
  <si>
    <t>Batesville</t>
  </si>
  <si>
    <t>Batesville, Miss</t>
  </si>
  <si>
    <t>Mangalore Power</t>
  </si>
  <si>
    <t>Mangalore, India</t>
  </si>
  <si>
    <t>Jenks</t>
  </si>
  <si>
    <t>Jenks, Okla</t>
  </si>
  <si>
    <t>Technology/Type</t>
  </si>
  <si>
    <t>Southaven</t>
  </si>
  <si>
    <t>Southaven, Miss</t>
  </si>
  <si>
    <t>San Pedro de Macoris</t>
  </si>
  <si>
    <t>Dominican Republic</t>
  </si>
  <si>
    <t>Oil</t>
  </si>
  <si>
    <t>Rathdrum</t>
  </si>
  <si>
    <t>Subsidiary of public utility, PG&amp;E Corp.</t>
  </si>
  <si>
    <t>Subsidiary/ Affiliate:</t>
  </si>
  <si>
    <t>Pacific Gas &amp; Electric</t>
  </si>
  <si>
    <t>www.pgecorp.com</t>
  </si>
  <si>
    <t>* Develops, constructs, acquires, owns, and operates IPP and cogeneration facilities</t>
  </si>
  <si>
    <t>* Focus on domestic market</t>
  </si>
  <si>
    <t>* Generally retains a management role in project development and handles siting, permitting, contracting and construction management, plant operations and overall asset management</t>
  </si>
  <si>
    <t>* Uses a variety of fuels, including coal, natural gas, waste coal, hydro and oil, in technologies ranging from combined cycle natural gas to pulverized coal and circulating fluidized-bed combustion</t>
  </si>
  <si>
    <t>Pacific Gas &amp; Electric, PG&amp;E Energy Trading, PG&amp;E Energy Services, PG&amp;E Gas Transmission</t>
  </si>
  <si>
    <t>Brayton Point Station</t>
  </si>
  <si>
    <t>Coal, oil, gas</t>
  </si>
  <si>
    <t>Merchant</t>
  </si>
  <si>
    <t>Salem Harbor</t>
  </si>
  <si>
    <t>Bear Swamp/Fife Brook Station</t>
  </si>
  <si>
    <t>Salem, Mass</t>
  </si>
  <si>
    <t>Rowe, Mass</t>
  </si>
  <si>
    <t>Pumped storage hydro</t>
  </si>
  <si>
    <t>Manchester Street Station</t>
  </si>
  <si>
    <t>Providence, RI</t>
  </si>
  <si>
    <t>Vermont &amp; New Hampshire</t>
  </si>
  <si>
    <t>6 Connecticut River System</t>
  </si>
  <si>
    <t>Hermiston</t>
  </si>
  <si>
    <t>Hermiston, Ore</t>
  </si>
  <si>
    <t>Bethlehem, NY</t>
  </si>
  <si>
    <t>Carney's Point NJ</t>
  </si>
  <si>
    <t>Mass and Vermont</t>
  </si>
  <si>
    <t>7 Deerfield River System</t>
  </si>
  <si>
    <t>Colstrip</t>
  </si>
  <si>
    <t>Colstrip, Mont</t>
  </si>
  <si>
    <t>Selkirk (2 units)</t>
  </si>
  <si>
    <t>Millennium</t>
  </si>
  <si>
    <t>Charlton, Mass</t>
  </si>
  <si>
    <t>Athens</t>
  </si>
  <si>
    <t>Athens, NY</t>
  </si>
  <si>
    <t>Liberty</t>
  </si>
  <si>
    <t>Linden, NJ</t>
  </si>
  <si>
    <t>Covert</t>
  </si>
  <si>
    <t>Covert, Mich</t>
  </si>
  <si>
    <t>Kenosha</t>
  </si>
  <si>
    <t>Kenosha, Wis</t>
  </si>
  <si>
    <t>La Paloma</t>
  </si>
  <si>
    <t>Kern County, Calif</t>
  </si>
  <si>
    <t>Brayton Point 5</t>
  </si>
  <si>
    <t>Somerset, Mass</t>
  </si>
  <si>
    <t>Mantua Creek</t>
  </si>
  <si>
    <t>Gloucester County, NJ</t>
  </si>
  <si>
    <t>Lake Road</t>
  </si>
  <si>
    <t>Killingly, Conn</t>
  </si>
  <si>
    <t>Otay Mesa</t>
  </si>
  <si>
    <t>Otay Mesa, Calif</t>
  </si>
  <si>
    <t>Umatilla</t>
  </si>
  <si>
    <t>Umatilla, Ore</t>
  </si>
  <si>
    <t>SITHE ENERGIES</t>
  </si>
  <si>
    <t>OTC</t>
  </si>
  <si>
    <t>Private (Frances' Vivendi 59.7%, Marubeni Corp. of Japan 29.5%, rest 10.8%)</t>
  </si>
  <si>
    <t>* Largest non-nuclear power producer in Northeast US</t>
  </si>
  <si>
    <t>Dalkia</t>
  </si>
  <si>
    <t>www.demandcleanair.org/sithe/sithe.htm</t>
  </si>
  <si>
    <t>Conemaugh</t>
  </si>
  <si>
    <t>Pa</t>
  </si>
  <si>
    <t>Coal, oil</t>
  </si>
  <si>
    <t>Keystone</t>
  </si>
  <si>
    <t>Independence</t>
  </si>
  <si>
    <t>Scriba, NY</t>
  </si>
  <si>
    <t>Everett, Mass</t>
  </si>
  <si>
    <t>Mystic Station (5 units)</t>
  </si>
  <si>
    <t>South Boston, Mass</t>
  </si>
  <si>
    <t>New Boston Station (3 units)</t>
  </si>
  <si>
    <t>Combustion</t>
  </si>
  <si>
    <t>Wyman</t>
  </si>
  <si>
    <t>Wyman, Me</t>
  </si>
  <si>
    <t>Shawville</t>
  </si>
  <si>
    <t>Portland</t>
  </si>
  <si>
    <t>Gilbert Project</t>
  </si>
  <si>
    <t>NJ</t>
  </si>
  <si>
    <t>Sayreville</t>
  </si>
  <si>
    <t>COCO 1 and 2</t>
  </si>
  <si>
    <t>Titus</t>
  </si>
  <si>
    <t>Inchon</t>
  </si>
  <si>
    <t>South Korea</t>
  </si>
  <si>
    <t>Werner</t>
  </si>
  <si>
    <t>Seward</t>
  </si>
  <si>
    <t>Smithfield A</t>
  </si>
  <si>
    <t>Sydney, Australia</t>
  </si>
  <si>
    <t>Glen Gardner</t>
  </si>
  <si>
    <t>Cardinal Project</t>
  </si>
  <si>
    <t>Ontario, Canada</t>
  </si>
  <si>
    <t>West Medway Station</t>
  </si>
  <si>
    <t>West Medway, Mass</t>
  </si>
  <si>
    <t>Warren</t>
  </si>
  <si>
    <t>Coal, gas, oil</t>
  </si>
  <si>
    <t>Tapal Power</t>
  </si>
  <si>
    <t>W Karachi Pakistan</t>
  </si>
  <si>
    <t>Beijing, China</t>
  </si>
  <si>
    <t>Tangshan Project</t>
  </si>
  <si>
    <t>Massena, NY</t>
  </si>
  <si>
    <t>Ogdensburg, NY</t>
  </si>
  <si>
    <t>Greeley Project</t>
  </si>
  <si>
    <t>Greeley, Colo</t>
  </si>
  <si>
    <t>Forked River</t>
  </si>
  <si>
    <t>Donguan Houjie Project</t>
  </si>
  <si>
    <t>Guangdong, China</t>
  </si>
  <si>
    <t>Heavy oil</t>
  </si>
  <si>
    <t>Hunterstown</t>
  </si>
  <si>
    <t>Sterling Project</t>
  </si>
  <si>
    <t>Sherrill, NY</t>
  </si>
  <si>
    <t>Batavia Project</t>
  </si>
  <si>
    <t>Batavia, NY</t>
  </si>
  <si>
    <t>Wayne</t>
  </si>
  <si>
    <t>Oxnard Project</t>
  </si>
  <si>
    <t>Oxnard, Calif</t>
  </si>
  <si>
    <t>US Navy</t>
  </si>
  <si>
    <t>Mountain</t>
  </si>
  <si>
    <t>Tolna</t>
  </si>
  <si>
    <t>North Island, San Diego, Calif</t>
  </si>
  <si>
    <t>Navy Station, San Diego, Calif</t>
  </si>
  <si>
    <t>Wyman Station</t>
  </si>
  <si>
    <t>Yarmouth, Me</t>
  </si>
  <si>
    <t>Allegheny Units 8 &amp; 9</t>
  </si>
  <si>
    <t>Framingham Plant</t>
  </si>
  <si>
    <t>Framingham, Mass</t>
  </si>
  <si>
    <t>Piney</t>
  </si>
  <si>
    <t>Kenilworth</t>
  </si>
  <si>
    <t>Naval Trg Center, SD Calif</t>
  </si>
  <si>
    <t>3 Idaho hydro projects</t>
  </si>
  <si>
    <t>Jerome County, Boise County</t>
  </si>
  <si>
    <t>Fore River</t>
  </si>
  <si>
    <t>Mass</t>
  </si>
  <si>
    <t>Shawnee</t>
  </si>
  <si>
    <t>Orrtanna</t>
  </si>
  <si>
    <t>Hamilton</t>
  </si>
  <si>
    <t>York Haven</t>
  </si>
  <si>
    <t>Blossburg</t>
  </si>
  <si>
    <t>Deep Creek</t>
  </si>
  <si>
    <t>Md</t>
  </si>
  <si>
    <t>Armstrong County, Pa</t>
  </si>
  <si>
    <t>Allegheny Units 5 &amp; 6</t>
  </si>
  <si>
    <t>2 California Hydro Projects</t>
  </si>
  <si>
    <t>Rock Creek, Montgomery Creek</t>
  </si>
  <si>
    <t>Madison County, NC</t>
  </si>
  <si>
    <t>Ivy River Hydro Project</t>
  </si>
  <si>
    <t>San Roque Multi-Purpose Dam</t>
  </si>
  <si>
    <t>COCO 3 Project</t>
  </si>
  <si>
    <t>Gas, oil, coal</t>
  </si>
  <si>
    <t>Samutprakarn Project</t>
  </si>
  <si>
    <t>Changzhou City Project</t>
  </si>
  <si>
    <t>Fuel oil</t>
  </si>
  <si>
    <t>Mystic 2</t>
  </si>
  <si>
    <t>NY</t>
  </si>
  <si>
    <t>Fore River 2</t>
  </si>
  <si>
    <t>Independence 2</t>
  </si>
  <si>
    <t>Wenzhou Project</t>
  </si>
  <si>
    <t>Puqi</t>
  </si>
  <si>
    <t>Hubei, China</t>
  </si>
  <si>
    <t>Zhejiang, China</t>
  </si>
  <si>
    <t>West Medway , Mass</t>
  </si>
  <si>
    <t>West Medway 2</t>
  </si>
  <si>
    <t>Cathage Power Co.</t>
  </si>
  <si>
    <t>Tunisia</t>
  </si>
  <si>
    <t>Kurnell</t>
  </si>
  <si>
    <t>Gibson Island Power</t>
  </si>
  <si>
    <t>Cemex Project</t>
  </si>
  <si>
    <t>Mexico</t>
  </si>
  <si>
    <t>Petroleum coke</t>
  </si>
  <si>
    <t>Petrobras Project</t>
  </si>
  <si>
    <t>Brazil</t>
  </si>
  <si>
    <t>Nong Khae Project</t>
  </si>
  <si>
    <t>Shunyi Project</t>
  </si>
  <si>
    <t>Saipan Project D/G</t>
  </si>
  <si>
    <t>* Has substantial interests in direct heating and cooling systems as well as steam generation and steam transmission operations</t>
  </si>
  <si>
    <t>NRG ENERGY INC.</t>
  </si>
  <si>
    <t>Subsidiary of a Minneapolis-based electric utility, Northern States Power</t>
  </si>
  <si>
    <t>Northern States Power</t>
  </si>
  <si>
    <t>* Develops, acquires, builds, owns and operates independent power plants, cogeneration facilities, thermal energy and resource-recovery plants around the world</t>
  </si>
  <si>
    <t>* Projects use natural gas, coal, oil, landfill gas, hydro, wind, refuse-derived fuel and biomass technologies</t>
  </si>
  <si>
    <t>NEO Corp.</t>
  </si>
  <si>
    <t>* Want to manage construction and operate projects in which it has an equity investment and leadership role</t>
  </si>
  <si>
    <t>Northern States Power (Traded as NSP in NYSE)</t>
  </si>
  <si>
    <t>NEO Corp., Minneapolis Energy Center, San Diego Power &amp; Cooling</t>
  </si>
  <si>
    <t>Loy Yang A</t>
  </si>
  <si>
    <t>Brown coal</t>
  </si>
  <si>
    <t>Oswego, NY</t>
  </si>
  <si>
    <t>Oswego (2 units)</t>
  </si>
  <si>
    <t>Gladstone Power Station</t>
  </si>
  <si>
    <t>Queensland, Australia</t>
  </si>
  <si>
    <t>Bituminous coal</t>
  </si>
  <si>
    <t>Pulverized</t>
  </si>
  <si>
    <t>El Segundo</t>
  </si>
  <si>
    <t>El Segundo, Calif</t>
  </si>
  <si>
    <t>Gas, gas/oil boilers</t>
  </si>
  <si>
    <t>Gas/oil, steam</t>
  </si>
  <si>
    <t>Encina (include additional 17 turbines)</t>
  </si>
  <si>
    <t>Calif, San Diego</t>
  </si>
  <si>
    <t>Schkopau</t>
  </si>
  <si>
    <t>Halle, Germany</t>
  </si>
  <si>
    <t>Lignite coal</t>
  </si>
  <si>
    <t>Staten Island, NY</t>
  </si>
  <si>
    <t>Huntley</t>
  </si>
  <si>
    <t>Gas/kerosene/oil</t>
  </si>
  <si>
    <t>Dunkirk, NY</t>
  </si>
  <si>
    <t>Dunkirk (4 units)</t>
  </si>
  <si>
    <t>Long Beach</t>
  </si>
  <si>
    <t>Long Beach, Calif</t>
  </si>
  <si>
    <t>Combined cycle combustion</t>
  </si>
  <si>
    <t>Energy Investors Fund</t>
  </si>
  <si>
    <t>Various fuels</t>
  </si>
  <si>
    <t>Various technologies</t>
  </si>
  <si>
    <t>Energy Developments Ltd.</t>
  </si>
  <si>
    <t>ECAR,  NYPP, NYC</t>
  </si>
  <si>
    <t>Load Profile</t>
  </si>
  <si>
    <t>Base, int., peaking</t>
  </si>
  <si>
    <t>peaking, combined cycle</t>
  </si>
  <si>
    <t>Base, int., peaking,</t>
  </si>
  <si>
    <t xml:space="preserve">Base, peaking, combined </t>
  </si>
  <si>
    <t>baseload</t>
  </si>
  <si>
    <t>Combined cycle, peaking,</t>
  </si>
  <si>
    <t xml:space="preserve">Hydro, coal, gas, oil, </t>
  </si>
  <si>
    <t>no. 2 oil, fuel oil</t>
  </si>
  <si>
    <t>* 1998, Constellation entered into long-term contract with Granite State Electric Company, Fitchburg Gas and Electric Company, and Eastern Utilities Associates</t>
  </si>
  <si>
    <t>* Power plants operated by Constellation Operating Services</t>
  </si>
  <si>
    <t>* Target utilities forced to divest assets</t>
  </si>
  <si>
    <t>* There is talk of Mitsubishi Corp. and Tokyo Electric Power Corp. (TEPCO) investing $200 million in Orion for 30% equity</t>
  </si>
  <si>
    <t xml:space="preserve">  - $120 million from Mitsubishi, $80 million from TEPCO</t>
  </si>
  <si>
    <t xml:space="preserve">  - Each would appoint 1 member to Orion's Board of Directors</t>
  </si>
  <si>
    <t>Joint Venture (formed 3/1998)</t>
  </si>
  <si>
    <t>63% GS Capital Power, 37% Constellation Energy Group</t>
  </si>
  <si>
    <t>Power Marketing:</t>
  </si>
  <si>
    <t>Constellation Power Source</t>
  </si>
  <si>
    <t>Avon Lake, Ohio</t>
  </si>
  <si>
    <t>Coal, fuel oil</t>
  </si>
  <si>
    <t>Duquesne thru 2001</t>
  </si>
  <si>
    <t>PPA 2 yrs Nimo/merchant</t>
  </si>
  <si>
    <t>No. 2 oil</t>
  </si>
  <si>
    <t>Coal, no. 2 oil</t>
  </si>
  <si>
    <t>Cyclone/baseload, CT/peaking</t>
  </si>
  <si>
    <t>Pittsburg, Pa</t>
  </si>
  <si>
    <t>Combined cycle/baseload</t>
  </si>
  <si>
    <t>308 in reserve</t>
  </si>
  <si>
    <t>Coal reserve/baseload (Inoperable)</t>
  </si>
  <si>
    <t>Steam turbine/peaking</t>
  </si>
  <si>
    <t>Pulverized coal/baseload, CT/peaking</t>
  </si>
  <si>
    <t>Hydroelectric/baseload</t>
  </si>
  <si>
    <t>Pulverized coal/baseload</t>
  </si>
  <si>
    <t>Gas CT/peaking (movable)</t>
  </si>
  <si>
    <t>Pulverized/cycling, diesel/peaking</t>
  </si>
  <si>
    <t>Gas turbine/peaking (movable)</t>
  </si>
  <si>
    <t>CT/peaking</t>
  </si>
  <si>
    <t>NEPOOL, NYPP, FRCC,</t>
  </si>
  <si>
    <t xml:space="preserve">PJM, </t>
  </si>
  <si>
    <t>SoCal Ed, PJM</t>
  </si>
  <si>
    <t>NYC, NYPP, SERC, SPP</t>
  </si>
  <si>
    <t>ERCOT, MAAC, FRCC</t>
  </si>
  <si>
    <t>Branford, CT</t>
  </si>
  <si>
    <t>7 Combustion</t>
  </si>
  <si>
    <t>2 Steam/5 Combustion-gas GE LM6000 in '96</t>
  </si>
  <si>
    <t>3 Steam/1 Gas Turbine</t>
  </si>
  <si>
    <t>2 Steam (unit1,2) /1 Diesel engine (unit 10,11)</t>
  </si>
  <si>
    <t>2 Steam (unit 1,2)/Gas Turbine (unit 10)</t>
  </si>
  <si>
    <t>1 Steam (unit 6), Gas Turbine (J-1,J-2)</t>
  </si>
  <si>
    <t>4 Steam Units</t>
  </si>
  <si>
    <t>6 Steam Units</t>
  </si>
  <si>
    <t>2 Steam (unit 5,6)</t>
  </si>
  <si>
    <t>2 Steam Turbines(unit 2,3)/ 1Combustion</t>
  </si>
  <si>
    <t>Mamora, NJ</t>
  </si>
  <si>
    <t>Steam</t>
  </si>
  <si>
    <t>EPJM</t>
  </si>
  <si>
    <t>Pensville, NJ</t>
  </si>
  <si>
    <t>Steam/Jet Eng</t>
  </si>
  <si>
    <t>Millsboro, DE</t>
  </si>
  <si>
    <t>Steam/Gas</t>
  </si>
  <si>
    <t>Vienna,MD</t>
  </si>
  <si>
    <t>New Florence, PA</t>
  </si>
  <si>
    <t>WPJM</t>
  </si>
  <si>
    <t>Shelocta,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</si>
</sst>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8" formatCode="0.0%"/>
    <numFmt numFmtId="169" formatCode="0.000%"/>
    <numFmt numFmtId="171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Alignment="1"/>
    <xf numFmtId="164" fontId="0" fillId="0" borderId="0" xfId="1" applyNumberFormat="1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164" fontId="0" fillId="0" borderId="0" xfId="1" applyNumberFormat="1" applyFont="1" applyBorder="1"/>
    <xf numFmtId="164" fontId="0" fillId="0" borderId="0" xfId="0" applyNumberFormat="1" applyBorder="1"/>
    <xf numFmtId="0" fontId="2" fillId="0" borderId="0" xfId="0" applyFont="1" applyBorder="1"/>
    <xf numFmtId="164" fontId="0" fillId="0" borderId="0" xfId="0" applyNumberForma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9" fontId="0" fillId="0" borderId="0" xfId="0" applyNumberFormat="1"/>
    <xf numFmtId="165" fontId="0" fillId="0" borderId="0" xfId="1" applyNumberFormat="1" applyFont="1"/>
    <xf numFmtId="168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2" applyNumberFormat="1" applyFont="1"/>
    <xf numFmtId="9" fontId="0" fillId="0" borderId="0" xfId="2" applyNumberFormat="1" applyFont="1"/>
    <xf numFmtId="0" fontId="3" fillId="0" borderId="0" xfId="0" applyFont="1"/>
    <xf numFmtId="164" fontId="3" fillId="0" borderId="0" xfId="1" applyNumberFormat="1" applyFont="1"/>
    <xf numFmtId="0" fontId="3" fillId="0" borderId="1" xfId="0" applyFont="1" applyBorder="1"/>
    <xf numFmtId="9" fontId="3" fillId="0" borderId="1" xfId="2" applyNumberFormat="1" applyFont="1" applyBorder="1"/>
    <xf numFmtId="164" fontId="3" fillId="0" borderId="1" xfId="1" applyNumberFormat="1" applyFont="1" applyBorder="1"/>
    <xf numFmtId="9" fontId="0" fillId="0" borderId="1" xfId="0" applyNumberFormat="1" applyBorder="1"/>
    <xf numFmtId="164" fontId="2" fillId="0" borderId="0" xfId="1" applyNumberFormat="1" applyFont="1"/>
    <xf numFmtId="164" fontId="2" fillId="0" borderId="15" xfId="1" applyNumberFormat="1" applyFont="1" applyBorder="1"/>
    <xf numFmtId="164" fontId="2" fillId="0" borderId="15" xfId="0" applyNumberFormat="1" applyFont="1" applyBorder="1"/>
    <xf numFmtId="0" fontId="2" fillId="0" borderId="15" xfId="0" applyFont="1" applyBorder="1"/>
    <xf numFmtId="9" fontId="2" fillId="0" borderId="15" xfId="2" applyNumberFormat="1" applyFont="1" applyBorder="1"/>
    <xf numFmtId="9" fontId="2" fillId="0" borderId="15" xfId="0" applyNumberFormat="1" applyFont="1" applyBorder="1"/>
    <xf numFmtId="164" fontId="2" fillId="0" borderId="16" xfId="0" applyNumberFormat="1" applyFont="1" applyBorder="1"/>
    <xf numFmtId="0" fontId="2" fillId="0" borderId="16" xfId="0" applyFont="1" applyBorder="1"/>
    <xf numFmtId="9" fontId="2" fillId="0" borderId="16" xfId="0" applyNumberFormat="1" applyFont="1" applyBorder="1"/>
    <xf numFmtId="168" fontId="0" fillId="0" borderId="1" xfId="0" applyNumberFormat="1" applyBorder="1"/>
    <xf numFmtId="164" fontId="1" fillId="0" borderId="17" xfId="1" applyNumberFormat="1" applyBorder="1"/>
    <xf numFmtId="164" fontId="1" fillId="0" borderId="4" xfId="1" applyNumberFormat="1" applyBorder="1"/>
    <xf numFmtId="164" fontId="1" fillId="0" borderId="3" xfId="1" applyNumberFormat="1" applyBorder="1"/>
    <xf numFmtId="164" fontId="1" fillId="0" borderId="5" xfId="1" applyNumberFormat="1" applyBorder="1"/>
    <xf numFmtId="164" fontId="1" fillId="0" borderId="2" xfId="1" applyNumberFormat="1" applyBorder="1"/>
    <xf numFmtId="164" fontId="1" fillId="0" borderId="1" xfId="1" applyNumberFormat="1" applyBorder="1"/>
    <xf numFmtId="9" fontId="1" fillId="0" borderId="0" xfId="2"/>
    <xf numFmtId="164" fontId="1" fillId="0" borderId="0" xfId="1" applyNumberFormat="1"/>
    <xf numFmtId="9" fontId="1" fillId="0" borderId="0" xfId="2" applyNumberFormat="1"/>
    <xf numFmtId="168" fontId="1" fillId="0" borderId="0" xfId="2" applyNumberFormat="1"/>
    <xf numFmtId="164" fontId="2" fillId="0" borderId="0" xfId="1" applyNumberFormat="1" applyFont="1" applyBorder="1"/>
    <xf numFmtId="9" fontId="2" fillId="0" borderId="0" xfId="2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165" fontId="2" fillId="0" borderId="16" xfId="1" applyNumberFormat="1" applyFont="1" applyBorder="1"/>
    <xf numFmtId="164" fontId="5" fillId="0" borderId="0" xfId="1" applyNumberFormat="1" applyFont="1" applyAlignment="1">
      <alignment horizontal="center"/>
    </xf>
    <xf numFmtId="164" fontId="2" fillId="0" borderId="16" xfId="1" applyNumberFormat="1" applyFont="1" applyBorder="1"/>
    <xf numFmtId="164" fontId="3" fillId="0" borderId="0" xfId="1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Border="1"/>
    <xf numFmtId="10" fontId="1" fillId="0" borderId="0" xfId="2" applyNumberFormat="1"/>
    <xf numFmtId="9" fontId="2" fillId="0" borderId="16" xfId="2" applyNumberFormat="1" applyFont="1" applyBorder="1"/>
    <xf numFmtId="9" fontId="1" fillId="0" borderId="1" xfId="2" applyBorder="1"/>
    <xf numFmtId="10" fontId="0" fillId="0" borderId="0" xfId="0" applyNumberFormat="1"/>
    <xf numFmtId="10" fontId="0" fillId="0" borderId="1" xfId="0" applyNumberFormat="1" applyBorder="1"/>
    <xf numFmtId="10" fontId="0" fillId="0" borderId="0" xfId="0" applyNumberFormat="1" applyBorder="1"/>
    <xf numFmtId="164" fontId="1" fillId="0" borderId="0" xfId="1" applyNumberFormat="1" applyBorder="1"/>
    <xf numFmtId="10" fontId="1" fillId="0" borderId="0" xfId="2" applyNumberFormat="1" applyBorder="1"/>
    <xf numFmtId="0" fontId="0" fillId="0" borderId="18" xfId="0" applyBorder="1"/>
    <xf numFmtId="0" fontId="2" fillId="0" borderId="22" xfId="0" applyFont="1" applyBorder="1" applyAlignment="1">
      <alignment horizontal="center"/>
    </xf>
    <xf numFmtId="0" fontId="3" fillId="0" borderId="23" xfId="0" applyFont="1" applyBorder="1"/>
    <xf numFmtId="0" fontId="2" fillId="0" borderId="24" xfId="0" applyFont="1" applyBorder="1" applyAlignment="1">
      <alignment horizontal="center"/>
    </xf>
    <xf numFmtId="0" fontId="0" fillId="0" borderId="25" xfId="0" applyBorder="1"/>
    <xf numFmtId="0" fontId="3" fillId="0" borderId="26" xfId="0" applyFont="1" applyBorder="1"/>
    <xf numFmtId="165" fontId="3" fillId="0" borderId="0" xfId="1" applyNumberFormat="1" applyFont="1" applyBorder="1"/>
    <xf numFmtId="0" fontId="2" fillId="0" borderId="0" xfId="0" applyFont="1" applyAlignment="1">
      <alignment horizontal="left"/>
    </xf>
    <xf numFmtId="0" fontId="3" fillId="0" borderId="25" xfId="0" applyFont="1" applyBorder="1"/>
    <xf numFmtId="0" fontId="3" fillId="0" borderId="22" xfId="0" applyFont="1" applyBorder="1"/>
    <xf numFmtId="0" fontId="3" fillId="0" borderId="20" xfId="0" applyFont="1" applyBorder="1"/>
    <xf numFmtId="0" fontId="0" fillId="0" borderId="21" xfId="0" applyBorder="1"/>
    <xf numFmtId="9" fontId="1" fillId="0" borderId="1" xfId="2" applyNumberFormat="1" applyBorder="1"/>
    <xf numFmtId="9" fontId="1" fillId="0" borderId="0" xfId="2" applyBorder="1"/>
    <xf numFmtId="43" fontId="1" fillId="0" borderId="1" xfId="1" applyBorder="1"/>
    <xf numFmtId="168" fontId="1" fillId="0" borderId="1" xfId="2" applyNumberFormat="1" applyBorder="1"/>
    <xf numFmtId="9" fontId="3" fillId="0" borderId="0" xfId="2" applyNumberFormat="1" applyFont="1" applyBorder="1"/>
    <xf numFmtId="9" fontId="0" fillId="0" borderId="1" xfId="2" applyNumberFormat="1" applyFont="1" applyBorder="1"/>
    <xf numFmtId="9" fontId="0" fillId="0" borderId="0" xfId="2" applyNumberFormat="1" applyFont="1" applyBorder="1"/>
    <xf numFmtId="164" fontId="3" fillId="0" borderId="27" xfId="1" applyNumberFormat="1" applyFont="1" applyBorder="1"/>
    <xf numFmtId="0" fontId="2" fillId="0" borderId="23" xfId="0" applyFont="1" applyBorder="1" applyAlignment="1">
      <alignment horizontal="left"/>
    </xf>
    <xf numFmtId="164" fontId="2" fillId="0" borderId="23" xfId="1" applyNumberFormat="1" applyFont="1" applyBorder="1"/>
    <xf numFmtId="0" fontId="2" fillId="0" borderId="23" xfId="0" applyFont="1" applyBorder="1"/>
    <xf numFmtId="164" fontId="1" fillId="0" borderId="25" xfId="1" applyNumberFormat="1" applyBorder="1"/>
    <xf numFmtId="164" fontId="3" fillId="0" borderId="22" xfId="1" applyNumberFormat="1" applyFont="1" applyBorder="1"/>
    <xf numFmtId="164" fontId="3" fillId="0" borderId="20" xfId="1" applyNumberFormat="1" applyFont="1" applyBorder="1"/>
    <xf numFmtId="164" fontId="3" fillId="0" borderId="22" xfId="1" applyNumberFormat="1" applyFont="1" applyBorder="1" applyAlignment="1">
      <alignment horizontal="right"/>
    </xf>
    <xf numFmtId="0" fontId="3" fillId="0" borderId="19" xfId="0" applyFont="1" applyBorder="1"/>
    <xf numFmtId="0" fontId="3" fillId="0" borderId="24" xfId="0" applyFont="1" applyBorder="1"/>
    <xf numFmtId="0" fontId="3" fillId="0" borderId="24" xfId="0" applyFont="1" applyBorder="1" applyAlignment="1">
      <alignment horizontal="right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0" borderId="30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29" xfId="0" applyFont="1" applyBorder="1" applyAlignment="1">
      <alignment horizontal="right"/>
    </xf>
    <xf numFmtId="0" fontId="2" fillId="0" borderId="31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164" fontId="1" fillId="0" borderId="31" xfId="1" applyNumberFormat="1" applyBorder="1"/>
    <xf numFmtId="164" fontId="3" fillId="0" borderId="13" xfId="1" applyNumberFormat="1" applyFont="1" applyBorder="1"/>
    <xf numFmtId="164" fontId="3" fillId="0" borderId="13" xfId="1" applyNumberFormat="1" applyFont="1" applyBorder="1" applyAlignment="1">
      <alignment horizontal="right"/>
    </xf>
    <xf numFmtId="164" fontId="3" fillId="0" borderId="32" xfId="1" applyNumberFormat="1" applyFont="1" applyBorder="1"/>
    <xf numFmtId="168" fontId="1" fillId="0" borderId="0" xfId="2" applyNumberFormat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Fill="1"/>
    <xf numFmtId="9" fontId="0" fillId="0" borderId="0" xfId="0" applyNumberFormat="1" applyBorder="1"/>
    <xf numFmtId="0" fontId="6" fillId="0" borderId="0" xfId="0" applyFont="1"/>
    <xf numFmtId="9" fontId="0" fillId="0" borderId="0" xfId="0" quotePrefix="1" applyNumberFormat="1"/>
    <xf numFmtId="43" fontId="0" fillId="0" borderId="0" xfId="0" applyNumberFormat="1"/>
    <xf numFmtId="165" fontId="0" fillId="0" borderId="1" xfId="1" applyNumberFormat="1" applyFont="1" applyBorder="1"/>
    <xf numFmtId="165" fontId="1" fillId="0" borderId="0" xfId="1" applyNumberFormat="1"/>
    <xf numFmtId="165" fontId="1" fillId="0" borderId="0" xfId="1" applyNumberFormat="1" applyBorder="1"/>
    <xf numFmtId="165" fontId="1" fillId="0" borderId="1" xfId="1" applyNumberFormat="1" applyBorder="1"/>
    <xf numFmtId="43" fontId="0" fillId="0" borderId="0" xfId="0" applyNumberFormat="1" applyBorder="1"/>
    <xf numFmtId="171" fontId="0" fillId="0" borderId="0" xfId="0" applyNumberFormat="1"/>
    <xf numFmtId="165" fontId="2" fillId="0" borderId="16" xfId="0" applyNumberFormat="1" applyFont="1" applyFill="1" applyBorder="1"/>
    <xf numFmtId="164" fontId="3" fillId="0" borderId="0" xfId="1" applyNumberFormat="1" applyFont="1" applyFill="1" applyAlignment="1">
      <alignment horizontal="left"/>
    </xf>
    <xf numFmtId="9" fontId="3" fillId="0" borderId="0" xfId="2" applyFont="1" applyFill="1" applyAlignment="1">
      <alignment horizontal="right"/>
    </xf>
    <xf numFmtId="164" fontId="7" fillId="0" borderId="0" xfId="1" applyNumberFormat="1" applyFont="1" applyBorder="1"/>
    <xf numFmtId="164" fontId="3" fillId="0" borderId="0" xfId="1" applyNumberFormat="1" applyFont="1" applyFill="1" applyAlignment="1">
      <alignment horizontal="right"/>
    </xf>
    <xf numFmtId="164" fontId="3" fillId="0" borderId="1" xfId="1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9" fontId="1" fillId="0" borderId="0" xfId="2" applyNumberFormat="1" applyBorder="1"/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2"/>
  <sheetViews>
    <sheetView zoomScaleNormal="100" workbookViewId="0">
      <selection activeCell="D12" sqref="D12"/>
    </sheetView>
  </sheetViews>
  <sheetFormatPr defaultColWidth="9.109375" defaultRowHeight="13.2" x14ac:dyDescent="0.25"/>
  <cols>
    <col min="1" max="1" width="3.6640625" style="37" customWidth="1"/>
    <col min="2" max="2" width="25.88671875" style="37" bestFit="1" customWidth="1"/>
    <col min="3" max="3" width="1.44140625" style="37" customWidth="1"/>
    <col min="4" max="6" width="13" style="37" customWidth="1"/>
    <col min="7" max="7" width="22.44140625" style="37" bestFit="1" customWidth="1"/>
    <col min="8" max="8" width="24.33203125" style="37" bestFit="1" customWidth="1"/>
    <col min="9" max="9" width="22.44140625" style="37" bestFit="1" customWidth="1"/>
    <col min="10" max="10" width="1.44140625" style="37" customWidth="1"/>
    <col min="11" max="13" width="13" style="37" customWidth="1"/>
    <col min="14" max="14" width="25.6640625" style="37" bestFit="1" customWidth="1"/>
    <col min="15" max="15" width="20.6640625" style="37" bestFit="1" customWidth="1"/>
    <col min="16" max="16" width="23.109375" style="37" customWidth="1"/>
    <col min="17" max="17" width="1.44140625" style="37" customWidth="1"/>
    <col min="18" max="18" width="13" style="37" customWidth="1"/>
    <col min="19" max="19" width="1.44140625" style="37" customWidth="1"/>
    <col min="20" max="20" width="22.33203125" style="37" bestFit="1" customWidth="1"/>
    <col min="21" max="21" width="1.44140625" style="37" customWidth="1"/>
    <col min="22" max="22" width="20.109375" style="37" bestFit="1" customWidth="1"/>
    <col min="23" max="16384" width="9.109375" style="37"/>
  </cols>
  <sheetData>
    <row r="1" spans="1:24" ht="22.8" x14ac:dyDescent="0.4">
      <c r="A1" s="76" t="s">
        <v>768</v>
      </c>
    </row>
    <row r="2" spans="1:24" ht="13.5" customHeight="1" x14ac:dyDescent="0.4">
      <c r="A2" s="76"/>
    </row>
    <row r="3" spans="1:24" ht="13.8" thickBot="1" x14ac:dyDescent="0.3">
      <c r="B3"/>
      <c r="C3"/>
      <c r="D3"/>
      <c r="E3"/>
      <c r="F3"/>
      <c r="G3"/>
      <c r="H3"/>
      <c r="I3"/>
      <c r="J3"/>
      <c r="K3"/>
      <c r="L3"/>
    </row>
    <row r="4" spans="1:24" x14ac:dyDescent="0.25">
      <c r="A4" s="154" t="s">
        <v>756</v>
      </c>
      <c r="B4" s="155"/>
      <c r="C4" s="6"/>
      <c r="D4" s="90"/>
      <c r="E4" s="71" t="s">
        <v>725</v>
      </c>
      <c r="F4" s="86"/>
      <c r="G4" s="122" t="s">
        <v>757</v>
      </c>
      <c r="H4" s="122" t="s">
        <v>1053</v>
      </c>
      <c r="I4" s="116" t="s">
        <v>573</v>
      </c>
      <c r="J4" s="6"/>
      <c r="K4" s="90"/>
      <c r="L4" s="71" t="s">
        <v>726</v>
      </c>
      <c r="M4" s="86"/>
      <c r="N4" s="122" t="s">
        <v>757</v>
      </c>
      <c r="O4" s="122" t="s">
        <v>517</v>
      </c>
      <c r="P4" s="116" t="s">
        <v>573</v>
      </c>
      <c r="Q4" s="6"/>
      <c r="R4" s="72" t="s">
        <v>758</v>
      </c>
      <c r="S4" s="6"/>
      <c r="T4" s="72" t="s">
        <v>759</v>
      </c>
      <c r="U4" s="6"/>
      <c r="V4" s="72" t="s">
        <v>760</v>
      </c>
      <c r="W4" s="77"/>
      <c r="X4" s="77"/>
    </row>
    <row r="5" spans="1:24" x14ac:dyDescent="0.25">
      <c r="A5" s="156" t="s">
        <v>761</v>
      </c>
      <c r="B5" s="157"/>
      <c r="C5" s="6"/>
      <c r="D5" s="87" t="s">
        <v>535</v>
      </c>
      <c r="E5" s="26" t="s">
        <v>531</v>
      </c>
      <c r="F5" s="26" t="s">
        <v>513</v>
      </c>
      <c r="G5" s="26"/>
      <c r="H5" s="26"/>
      <c r="I5" s="117"/>
      <c r="J5" s="6"/>
      <c r="K5" s="87" t="s">
        <v>535</v>
      </c>
      <c r="L5" s="26" t="s">
        <v>531</v>
      </c>
      <c r="M5" s="26" t="s">
        <v>513</v>
      </c>
      <c r="N5" s="26"/>
      <c r="O5" s="26"/>
      <c r="P5" s="117"/>
      <c r="Q5" s="6"/>
      <c r="R5" s="89" t="s">
        <v>762</v>
      </c>
      <c r="S5" s="6"/>
      <c r="T5" s="114"/>
      <c r="U5" s="77"/>
      <c r="V5" s="114" t="s">
        <v>763</v>
      </c>
      <c r="W5" s="77"/>
      <c r="X5" s="77"/>
    </row>
    <row r="6" spans="1:24" ht="13.8" thickBot="1" x14ac:dyDescent="0.3">
      <c r="A6" s="96"/>
      <c r="B6" s="97"/>
      <c r="C6" s="5"/>
      <c r="D6" s="73" t="s">
        <v>521</v>
      </c>
      <c r="E6" s="127" t="s">
        <v>521</v>
      </c>
      <c r="F6" s="127" t="s">
        <v>521</v>
      </c>
      <c r="G6" s="123"/>
      <c r="H6" s="123"/>
      <c r="I6" s="118"/>
      <c r="J6" s="77"/>
      <c r="K6" s="73" t="s">
        <v>521</v>
      </c>
      <c r="L6" s="127" t="s">
        <v>521</v>
      </c>
      <c r="M6" s="127" t="s">
        <v>521</v>
      </c>
      <c r="N6" s="123"/>
      <c r="O6" s="123"/>
      <c r="P6" s="118"/>
      <c r="Q6" s="77"/>
      <c r="R6" s="91"/>
      <c r="S6" s="77"/>
      <c r="T6" s="91"/>
      <c r="U6" s="77"/>
      <c r="V6" s="91"/>
      <c r="W6" s="77"/>
      <c r="X6" s="77"/>
    </row>
    <row r="7" spans="1:24" x14ac:dyDescent="0.25">
      <c r="A7" s="94"/>
      <c r="B7" s="105"/>
      <c r="C7" s="70"/>
      <c r="D7" s="109"/>
      <c r="E7" s="128"/>
      <c r="F7" s="128"/>
      <c r="G7" s="124"/>
      <c r="H7" s="124"/>
      <c r="I7" s="119"/>
      <c r="J7" s="77"/>
      <c r="K7" s="109"/>
      <c r="L7" s="128"/>
      <c r="M7" s="128"/>
      <c r="N7" s="124"/>
      <c r="O7" s="124"/>
      <c r="P7" s="119"/>
      <c r="Q7" s="77"/>
      <c r="R7" s="113"/>
      <c r="S7" s="77"/>
      <c r="T7" s="113"/>
      <c r="U7" s="77"/>
      <c r="V7" s="113"/>
      <c r="W7" s="77"/>
      <c r="X7" s="77"/>
    </row>
    <row r="8" spans="1:24" x14ac:dyDescent="0.25">
      <c r="A8" s="95">
        <v>1</v>
      </c>
      <c r="B8" s="106" t="s">
        <v>764</v>
      </c>
      <c r="C8" s="93"/>
      <c r="D8" s="110">
        <f>Sithe!L12</f>
        <v>4400.7260000000006</v>
      </c>
      <c r="E8" s="129">
        <f>Sithe!M12</f>
        <v>0</v>
      </c>
      <c r="F8" s="129">
        <f>Sithe!N12</f>
        <v>4367</v>
      </c>
      <c r="G8" s="125" t="s">
        <v>286</v>
      </c>
      <c r="H8" s="125" t="s">
        <v>1054</v>
      </c>
      <c r="I8" s="120" t="s">
        <v>137</v>
      </c>
      <c r="K8" s="110">
        <f>Sithe!O12</f>
        <v>635</v>
      </c>
      <c r="L8" s="129">
        <f>Sithe!P12</f>
        <v>347</v>
      </c>
      <c r="M8" s="129">
        <f>Sithe!Q12</f>
        <v>1503</v>
      </c>
      <c r="N8" s="125" t="s">
        <v>133</v>
      </c>
      <c r="O8" s="125" t="s">
        <v>136</v>
      </c>
      <c r="P8" s="120" t="s">
        <v>139</v>
      </c>
      <c r="R8" s="114">
        <v>20</v>
      </c>
      <c r="S8" s="77"/>
      <c r="T8" s="114"/>
      <c r="U8" s="77"/>
      <c r="V8" s="114" t="s">
        <v>143</v>
      </c>
      <c r="W8" s="77"/>
      <c r="X8" s="77"/>
    </row>
    <row r="9" spans="1:24" x14ac:dyDescent="0.25">
      <c r="A9" s="95"/>
      <c r="B9" s="107"/>
      <c r="C9" s="43"/>
      <c r="D9" s="110"/>
      <c r="E9" s="129"/>
      <c r="F9" s="129"/>
      <c r="G9" s="125" t="s">
        <v>765</v>
      </c>
      <c r="H9" s="125"/>
      <c r="I9" s="120"/>
      <c r="K9" s="110"/>
      <c r="L9" s="129"/>
      <c r="M9" s="129"/>
      <c r="N9" s="125" t="s">
        <v>134</v>
      </c>
      <c r="O9" s="125" t="s">
        <v>1055</v>
      </c>
      <c r="P9" s="120" t="s">
        <v>140</v>
      </c>
      <c r="R9" s="114"/>
      <c r="T9" s="114"/>
      <c r="V9" s="114"/>
    </row>
    <row r="10" spans="1:24" x14ac:dyDescent="0.25">
      <c r="A10" s="95"/>
      <c r="B10" s="107"/>
      <c r="C10" s="43"/>
      <c r="D10" s="110"/>
      <c r="E10" s="129"/>
      <c r="F10" s="129"/>
      <c r="G10" s="125"/>
      <c r="H10" s="125"/>
      <c r="I10" s="120"/>
      <c r="K10" s="110"/>
      <c r="L10" s="129"/>
      <c r="M10" s="129"/>
      <c r="N10" s="125"/>
      <c r="O10" s="125"/>
      <c r="P10" s="120" t="s">
        <v>135</v>
      </c>
      <c r="R10" s="114"/>
      <c r="T10" s="114"/>
      <c r="V10" s="114"/>
    </row>
    <row r="11" spans="1:24" x14ac:dyDescent="0.25">
      <c r="A11" s="95"/>
      <c r="B11" s="107"/>
      <c r="C11" s="43"/>
      <c r="D11" s="110"/>
      <c r="E11" s="129"/>
      <c r="F11" s="129"/>
      <c r="G11" s="125"/>
      <c r="H11" s="125"/>
      <c r="I11" s="120"/>
      <c r="K11" s="110"/>
      <c r="L11" s="129"/>
      <c r="M11" s="129"/>
      <c r="N11" s="125"/>
      <c r="O11" s="125"/>
      <c r="P11" s="120"/>
      <c r="R11" s="114"/>
      <c r="T11" s="114"/>
      <c r="V11" s="114"/>
    </row>
    <row r="12" spans="1:24" x14ac:dyDescent="0.25">
      <c r="A12" s="95">
        <v>2</v>
      </c>
      <c r="B12" s="108" t="s">
        <v>544</v>
      </c>
      <c r="C12" s="7"/>
      <c r="D12" s="110">
        <f>'NRG Energy'!L17</f>
        <v>12636.360529999994</v>
      </c>
      <c r="E12" s="129">
        <f>'NRG Energy'!M17</f>
        <v>6.15</v>
      </c>
      <c r="F12" s="129">
        <f>'NRG Energy'!N17</f>
        <v>3275</v>
      </c>
      <c r="G12" s="125" t="s">
        <v>285</v>
      </c>
      <c r="H12" s="125" t="s">
        <v>1056</v>
      </c>
      <c r="I12" s="120" t="s">
        <v>145</v>
      </c>
      <c r="K12" s="110">
        <v>2460</v>
      </c>
      <c r="L12" s="129">
        <v>246</v>
      </c>
      <c r="M12" s="129">
        <v>1769</v>
      </c>
      <c r="N12" s="125" t="s">
        <v>151</v>
      </c>
      <c r="O12" s="125" t="s">
        <v>157</v>
      </c>
      <c r="P12" s="120" t="s">
        <v>158</v>
      </c>
      <c r="R12" s="114">
        <v>16</v>
      </c>
      <c r="T12" s="114" t="s">
        <v>767</v>
      </c>
      <c r="V12" s="114" t="s">
        <v>142</v>
      </c>
    </row>
    <row r="13" spans="1:24" x14ac:dyDescent="0.25">
      <c r="A13" s="95"/>
      <c r="B13" s="108"/>
      <c r="C13" s="7"/>
      <c r="D13" s="110"/>
      <c r="E13" s="129"/>
      <c r="F13" s="129"/>
      <c r="G13" s="125" t="s">
        <v>1093</v>
      </c>
      <c r="H13" s="125" t="s">
        <v>144</v>
      </c>
      <c r="I13" s="120" t="s">
        <v>146</v>
      </c>
      <c r="K13" s="110"/>
      <c r="L13" s="129"/>
      <c r="M13" s="129"/>
      <c r="N13" s="125" t="s">
        <v>152</v>
      </c>
      <c r="O13" s="125" t="s">
        <v>144</v>
      </c>
      <c r="P13" s="120" t="s">
        <v>159</v>
      </c>
      <c r="R13" s="114"/>
      <c r="T13" s="114"/>
      <c r="V13" s="114"/>
    </row>
    <row r="14" spans="1:24" x14ac:dyDescent="0.25">
      <c r="A14" s="95"/>
      <c r="B14" s="108"/>
      <c r="C14" s="7"/>
      <c r="D14" s="110"/>
      <c r="E14" s="129"/>
      <c r="F14" s="129"/>
      <c r="G14" s="125"/>
      <c r="H14" s="125"/>
      <c r="I14" s="120" t="s">
        <v>147</v>
      </c>
      <c r="K14" s="110"/>
      <c r="L14" s="129"/>
      <c r="M14" s="129"/>
      <c r="N14" s="125" t="s">
        <v>153</v>
      </c>
      <c r="O14" s="125"/>
      <c r="P14" s="120" t="s">
        <v>160</v>
      </c>
      <c r="R14" s="114"/>
      <c r="T14" s="114"/>
      <c r="V14" s="114"/>
    </row>
    <row r="15" spans="1:24" x14ac:dyDescent="0.25">
      <c r="A15" s="95"/>
      <c r="B15" s="108"/>
      <c r="C15" s="7"/>
      <c r="D15" s="110"/>
      <c r="E15" s="129"/>
      <c r="F15" s="129"/>
      <c r="G15" s="125"/>
      <c r="H15" s="125"/>
      <c r="I15" s="120" t="s">
        <v>148</v>
      </c>
      <c r="K15" s="110"/>
      <c r="L15" s="129"/>
      <c r="M15" s="129"/>
      <c r="N15" s="125" t="s">
        <v>154</v>
      </c>
      <c r="O15" s="125"/>
      <c r="P15" s="120" t="s">
        <v>161</v>
      </c>
      <c r="R15" s="114"/>
      <c r="T15" s="114"/>
      <c r="V15" s="114"/>
    </row>
    <row r="16" spans="1:24" x14ac:dyDescent="0.25">
      <c r="A16" s="95"/>
      <c r="B16" s="108"/>
      <c r="C16" s="7"/>
      <c r="D16" s="110"/>
      <c r="E16" s="129"/>
      <c r="F16" s="129"/>
      <c r="G16" s="125"/>
      <c r="H16" s="125"/>
      <c r="I16" s="120" t="s">
        <v>149</v>
      </c>
      <c r="K16" s="110"/>
      <c r="L16" s="129"/>
      <c r="M16" s="129"/>
      <c r="N16" s="125" t="s">
        <v>83</v>
      </c>
      <c r="O16" s="125"/>
      <c r="P16" s="120" t="s">
        <v>162</v>
      </c>
      <c r="R16" s="114"/>
      <c r="T16" s="114"/>
      <c r="V16" s="114"/>
    </row>
    <row r="17" spans="1:22" x14ac:dyDescent="0.25">
      <c r="A17" s="95"/>
      <c r="B17" s="108"/>
      <c r="C17" s="7"/>
      <c r="D17" s="110"/>
      <c r="E17" s="129"/>
      <c r="F17" s="129"/>
      <c r="G17" s="125"/>
      <c r="H17" s="125"/>
      <c r="I17" s="120" t="s">
        <v>150</v>
      </c>
      <c r="K17" s="110"/>
      <c r="L17" s="129"/>
      <c r="M17" s="129"/>
      <c r="N17" s="125"/>
      <c r="O17" s="125"/>
      <c r="P17" s="120" t="s">
        <v>163</v>
      </c>
      <c r="R17" s="114"/>
      <c r="T17" s="114"/>
      <c r="V17" s="114"/>
    </row>
    <row r="18" spans="1:22" x14ac:dyDescent="0.25">
      <c r="A18" s="95"/>
      <c r="B18" s="107"/>
      <c r="C18" s="43"/>
      <c r="D18" s="110"/>
      <c r="E18" s="129"/>
      <c r="F18" s="129"/>
      <c r="G18" s="125"/>
      <c r="H18" s="125"/>
      <c r="I18" s="120"/>
      <c r="K18" s="110"/>
      <c r="L18" s="129"/>
      <c r="M18" s="129"/>
      <c r="N18" s="125"/>
      <c r="O18" s="125"/>
      <c r="P18" s="120"/>
      <c r="R18" s="114"/>
      <c r="T18" s="114"/>
      <c r="V18" s="114"/>
    </row>
    <row r="19" spans="1:22" x14ac:dyDescent="0.25">
      <c r="A19" s="95">
        <v>3</v>
      </c>
      <c r="B19" s="108" t="s">
        <v>766</v>
      </c>
      <c r="C19" s="7"/>
      <c r="D19" s="110">
        <v>8837</v>
      </c>
      <c r="E19" s="129">
        <v>0</v>
      </c>
      <c r="F19" s="129">
        <v>0</v>
      </c>
      <c r="G19" s="125" t="s">
        <v>285</v>
      </c>
      <c r="H19" s="125" t="s">
        <v>1054</v>
      </c>
      <c r="I19" s="120" t="s">
        <v>854</v>
      </c>
      <c r="K19" s="112">
        <v>0</v>
      </c>
      <c r="L19" s="130">
        <v>0</v>
      </c>
      <c r="M19" s="130">
        <v>0</v>
      </c>
      <c r="N19" s="126" t="s">
        <v>514</v>
      </c>
      <c r="O19" s="126" t="s">
        <v>514</v>
      </c>
      <c r="P19" s="121" t="s">
        <v>514</v>
      </c>
      <c r="Q19" s="75"/>
      <c r="R19" s="115"/>
      <c r="S19" s="75"/>
      <c r="T19" s="114" t="s">
        <v>767</v>
      </c>
      <c r="V19" s="114" t="s">
        <v>142</v>
      </c>
    </row>
    <row r="20" spans="1:22" x14ac:dyDescent="0.25">
      <c r="A20" s="95"/>
      <c r="B20" s="107"/>
      <c r="C20" s="43"/>
      <c r="D20" s="110"/>
      <c r="E20" s="129"/>
      <c r="F20" s="129"/>
      <c r="G20" s="125" t="s">
        <v>747</v>
      </c>
      <c r="H20" s="125"/>
      <c r="I20" s="120"/>
      <c r="K20" s="110"/>
      <c r="L20" s="129"/>
      <c r="M20" s="129"/>
      <c r="N20" s="125"/>
      <c r="O20" s="125"/>
      <c r="P20" s="120"/>
      <c r="R20" s="114"/>
      <c r="T20" s="114"/>
      <c r="V20" s="114"/>
    </row>
    <row r="21" spans="1:22" x14ac:dyDescent="0.25">
      <c r="A21" s="95"/>
      <c r="B21" s="107"/>
      <c r="C21" s="43"/>
      <c r="D21" s="110"/>
      <c r="E21" s="129"/>
      <c r="F21" s="129"/>
      <c r="G21" s="125"/>
      <c r="H21" s="125"/>
      <c r="I21" s="120"/>
      <c r="K21" s="110"/>
      <c r="L21" s="129"/>
      <c r="M21" s="129"/>
      <c r="N21" s="125"/>
      <c r="O21" s="125"/>
      <c r="P21" s="120"/>
      <c r="R21" s="114"/>
      <c r="T21" s="114"/>
      <c r="V21" s="114"/>
    </row>
    <row r="22" spans="1:22" x14ac:dyDescent="0.25">
      <c r="A22" s="95">
        <v>4</v>
      </c>
      <c r="B22" s="108" t="s">
        <v>546</v>
      </c>
      <c r="C22" s="7"/>
      <c r="D22" s="110">
        <v>5229</v>
      </c>
      <c r="E22" s="129">
        <v>0</v>
      </c>
      <c r="F22" s="129">
        <v>0</v>
      </c>
      <c r="G22" s="125" t="s">
        <v>1052</v>
      </c>
      <c r="H22" s="125" t="s">
        <v>1057</v>
      </c>
      <c r="I22" s="120" t="s">
        <v>1060</v>
      </c>
      <c r="K22" s="112">
        <v>0</v>
      </c>
      <c r="L22" s="130">
        <v>0</v>
      </c>
      <c r="M22" s="130">
        <v>0</v>
      </c>
      <c r="N22" s="126" t="s">
        <v>514</v>
      </c>
      <c r="O22" s="126" t="s">
        <v>514</v>
      </c>
      <c r="P22" s="121" t="s">
        <v>514</v>
      </c>
      <c r="Q22" s="75"/>
      <c r="R22" s="114"/>
      <c r="T22" s="114" t="s">
        <v>515</v>
      </c>
      <c r="V22" s="114" t="s">
        <v>141</v>
      </c>
    </row>
    <row r="23" spans="1:22" x14ac:dyDescent="0.25">
      <c r="A23" s="95"/>
      <c r="B23" s="108"/>
      <c r="C23" s="7"/>
      <c r="D23" s="110"/>
      <c r="E23" s="129"/>
      <c r="F23" s="129"/>
      <c r="G23" s="125"/>
      <c r="H23" s="125" t="s">
        <v>164</v>
      </c>
      <c r="I23" s="120" t="s">
        <v>1061</v>
      </c>
      <c r="K23" s="110"/>
      <c r="L23" s="129"/>
      <c r="M23" s="129"/>
      <c r="N23" s="125"/>
      <c r="O23" s="125"/>
      <c r="P23" s="120"/>
      <c r="R23" s="114"/>
      <c r="T23" s="114"/>
      <c r="V23" s="114"/>
    </row>
    <row r="24" spans="1:22" x14ac:dyDescent="0.25">
      <c r="A24" s="95"/>
      <c r="B24" s="108"/>
      <c r="C24" s="7"/>
      <c r="D24" s="110"/>
      <c r="E24" s="129"/>
      <c r="F24" s="129"/>
      <c r="G24" s="125"/>
      <c r="H24" s="125"/>
      <c r="I24" s="120"/>
      <c r="K24" s="110"/>
      <c r="L24" s="129"/>
      <c r="M24" s="129"/>
      <c r="N24" s="125"/>
      <c r="O24" s="125"/>
      <c r="P24" s="120"/>
      <c r="R24" s="114"/>
      <c r="T24" s="114"/>
      <c r="V24" s="114"/>
    </row>
    <row r="25" spans="1:22" x14ac:dyDescent="0.25">
      <c r="A25" s="95">
        <v>5</v>
      </c>
      <c r="B25" s="108" t="s">
        <v>545</v>
      </c>
      <c r="C25" s="7"/>
      <c r="D25" s="110">
        <v>1759</v>
      </c>
      <c r="E25" s="129">
        <v>416</v>
      </c>
      <c r="F25" s="129">
        <v>3835</v>
      </c>
      <c r="G25" s="125" t="s">
        <v>1094</v>
      </c>
      <c r="H25" s="125" t="s">
        <v>165</v>
      </c>
      <c r="I25" s="120" t="s">
        <v>166</v>
      </c>
      <c r="K25" s="110">
        <v>0</v>
      </c>
      <c r="L25" s="129">
        <v>0</v>
      </c>
      <c r="M25" s="129">
        <v>780</v>
      </c>
      <c r="N25" s="125" t="s">
        <v>169</v>
      </c>
      <c r="O25" s="125"/>
      <c r="P25" s="120" t="s">
        <v>904</v>
      </c>
      <c r="R25" s="114"/>
      <c r="T25" s="114" t="s">
        <v>170</v>
      </c>
      <c r="V25" s="114"/>
    </row>
    <row r="26" spans="1:22" x14ac:dyDescent="0.25">
      <c r="A26" s="95"/>
      <c r="B26" s="108"/>
      <c r="C26" s="7"/>
      <c r="D26" s="110"/>
      <c r="E26" s="129"/>
      <c r="F26" s="129"/>
      <c r="G26" s="125"/>
      <c r="H26" s="125"/>
      <c r="I26" s="120" t="s">
        <v>167</v>
      </c>
      <c r="K26" s="110"/>
      <c r="L26" s="129"/>
      <c r="M26" s="129"/>
      <c r="N26" s="125"/>
      <c r="O26" s="125"/>
      <c r="P26" s="120"/>
      <c r="R26" s="114"/>
      <c r="T26" s="114" t="s">
        <v>171</v>
      </c>
      <c r="V26" s="114"/>
    </row>
    <row r="27" spans="1:22" x14ac:dyDescent="0.25">
      <c r="A27" s="95"/>
      <c r="B27" s="88"/>
      <c r="D27" s="110"/>
      <c r="E27" s="129"/>
      <c r="F27" s="129"/>
      <c r="G27" s="125"/>
      <c r="H27" s="125"/>
      <c r="I27" s="120" t="s">
        <v>168</v>
      </c>
      <c r="K27" s="110"/>
      <c r="L27" s="129"/>
      <c r="M27" s="129"/>
      <c r="N27" s="125"/>
      <c r="O27" s="125"/>
      <c r="P27" s="120"/>
      <c r="R27" s="114"/>
      <c r="T27" s="114"/>
      <c r="V27" s="114"/>
    </row>
    <row r="28" spans="1:22" x14ac:dyDescent="0.25">
      <c r="A28" s="95"/>
      <c r="B28" s="108"/>
      <c r="C28" s="7"/>
      <c r="D28" s="110"/>
      <c r="E28" s="129"/>
      <c r="F28" s="129"/>
      <c r="G28" s="125"/>
      <c r="H28" s="125"/>
      <c r="I28" s="120"/>
      <c r="K28" s="110"/>
      <c r="L28" s="129"/>
      <c r="M28" s="129"/>
      <c r="N28" s="125"/>
      <c r="O28" s="125"/>
      <c r="P28" s="120"/>
      <c r="R28" s="114"/>
      <c r="T28" s="114"/>
      <c r="V28" s="114"/>
    </row>
    <row r="29" spans="1:22" x14ac:dyDescent="0.25">
      <c r="A29" s="95">
        <v>6</v>
      </c>
      <c r="B29" s="108" t="s">
        <v>234</v>
      </c>
      <c r="C29" s="7"/>
      <c r="D29" s="110">
        <v>5304</v>
      </c>
      <c r="E29" s="129">
        <v>370</v>
      </c>
      <c r="F29" s="129">
        <v>8632</v>
      </c>
      <c r="G29" s="125" t="s">
        <v>1091</v>
      </c>
      <c r="H29" s="125" t="s">
        <v>165</v>
      </c>
      <c r="I29" s="120" t="s">
        <v>174</v>
      </c>
      <c r="K29" s="110">
        <v>0</v>
      </c>
      <c r="L29" s="129">
        <v>0</v>
      </c>
      <c r="M29" s="129">
        <v>0</v>
      </c>
      <c r="N29" s="126" t="s">
        <v>514</v>
      </c>
      <c r="O29" s="126" t="s">
        <v>514</v>
      </c>
      <c r="P29" s="121" t="s">
        <v>514</v>
      </c>
      <c r="Q29" s="75"/>
      <c r="R29" s="114"/>
      <c r="T29" s="114" t="s">
        <v>173</v>
      </c>
      <c r="V29" s="114"/>
    </row>
    <row r="30" spans="1:22" x14ac:dyDescent="0.25">
      <c r="A30" s="95"/>
      <c r="B30" s="108"/>
      <c r="C30" s="7"/>
      <c r="D30" s="110"/>
      <c r="E30" s="129"/>
      <c r="F30" s="129"/>
      <c r="G30" s="125" t="s">
        <v>1092</v>
      </c>
      <c r="H30" s="125"/>
      <c r="I30" s="120" t="s">
        <v>193</v>
      </c>
      <c r="K30" s="110"/>
      <c r="L30" s="129"/>
      <c r="M30" s="129"/>
      <c r="N30" s="125"/>
      <c r="O30" s="125"/>
      <c r="P30" s="120"/>
      <c r="R30" s="114"/>
      <c r="T30" s="114"/>
      <c r="V30" s="114"/>
    </row>
    <row r="31" spans="1:22" x14ac:dyDescent="0.25">
      <c r="A31" s="95"/>
      <c r="B31" s="88"/>
      <c r="D31" s="110"/>
      <c r="E31" s="129"/>
      <c r="F31" s="129"/>
      <c r="G31" s="125"/>
      <c r="H31" s="125"/>
      <c r="I31" s="120" t="s">
        <v>175</v>
      </c>
      <c r="K31" s="110"/>
      <c r="L31" s="129"/>
      <c r="M31" s="129"/>
      <c r="N31" s="125"/>
      <c r="O31" s="125"/>
      <c r="P31" s="120"/>
      <c r="R31" s="114"/>
      <c r="T31" s="114"/>
      <c r="V31" s="114"/>
    </row>
    <row r="32" spans="1:22" x14ac:dyDescent="0.25">
      <c r="A32" s="95"/>
      <c r="B32" s="88"/>
      <c r="D32" s="110"/>
      <c r="E32" s="129"/>
      <c r="F32" s="129"/>
      <c r="G32" s="125"/>
      <c r="H32" s="125"/>
      <c r="I32" s="120" t="s">
        <v>176</v>
      </c>
      <c r="K32" s="110"/>
      <c r="L32" s="129"/>
      <c r="M32" s="129"/>
      <c r="N32" s="125"/>
      <c r="O32" s="125"/>
      <c r="P32" s="120"/>
      <c r="R32" s="114"/>
      <c r="T32" s="114"/>
      <c r="V32" s="114"/>
    </row>
    <row r="33" spans="1:22" x14ac:dyDescent="0.25">
      <c r="A33" s="95"/>
      <c r="B33" s="88"/>
      <c r="D33" s="110"/>
      <c r="E33" s="129"/>
      <c r="F33" s="129"/>
      <c r="G33" s="125"/>
      <c r="H33" s="125"/>
      <c r="I33" s="120"/>
      <c r="K33" s="110"/>
      <c r="L33" s="129"/>
      <c r="M33" s="129"/>
      <c r="N33" s="125"/>
      <c r="O33" s="125"/>
      <c r="P33" s="120"/>
      <c r="R33" s="114"/>
      <c r="T33" s="114"/>
      <c r="V33" s="114"/>
    </row>
    <row r="34" spans="1:22" x14ac:dyDescent="0.25">
      <c r="A34" s="95">
        <v>7</v>
      </c>
      <c r="B34" s="108" t="s">
        <v>177</v>
      </c>
      <c r="C34" s="7"/>
      <c r="D34" s="110">
        <v>13008</v>
      </c>
      <c r="E34" s="129">
        <v>0</v>
      </c>
      <c r="F34" s="129">
        <v>250</v>
      </c>
      <c r="G34" s="125" t="s">
        <v>574</v>
      </c>
      <c r="H34" s="125" t="s">
        <v>1059</v>
      </c>
      <c r="I34" s="120" t="s">
        <v>181</v>
      </c>
      <c r="K34" s="110">
        <v>9050</v>
      </c>
      <c r="L34" s="129">
        <v>713</v>
      </c>
      <c r="M34" s="129">
        <v>4279</v>
      </c>
      <c r="N34" s="125" t="s">
        <v>194</v>
      </c>
      <c r="O34" s="125" t="s">
        <v>165</v>
      </c>
      <c r="P34" s="120" t="s">
        <v>187</v>
      </c>
      <c r="R34" s="114"/>
      <c r="T34" s="114" t="s">
        <v>178</v>
      </c>
      <c r="V34" s="114"/>
    </row>
    <row r="35" spans="1:22" x14ac:dyDescent="0.25">
      <c r="A35" s="95"/>
      <c r="B35" s="108"/>
      <c r="C35" s="7"/>
      <c r="D35" s="110"/>
      <c r="E35" s="129"/>
      <c r="F35" s="129"/>
      <c r="G35" s="125"/>
      <c r="H35" s="125" t="s">
        <v>1058</v>
      </c>
      <c r="I35" s="120" t="s">
        <v>182</v>
      </c>
      <c r="K35" s="110"/>
      <c r="L35" s="129"/>
      <c r="M35" s="129"/>
      <c r="N35" s="125" t="s">
        <v>184</v>
      </c>
      <c r="O35" s="125"/>
      <c r="P35" s="120" t="s">
        <v>189</v>
      </c>
      <c r="R35" s="114"/>
      <c r="T35" s="114" t="s">
        <v>180</v>
      </c>
      <c r="V35" s="114"/>
    </row>
    <row r="36" spans="1:22" x14ac:dyDescent="0.25">
      <c r="A36" s="95"/>
      <c r="B36" s="88"/>
      <c r="D36" s="110"/>
      <c r="E36" s="129"/>
      <c r="F36" s="129"/>
      <c r="G36" s="125"/>
      <c r="H36" s="125"/>
      <c r="I36" s="120" t="s">
        <v>183</v>
      </c>
      <c r="K36" s="110"/>
      <c r="L36" s="129"/>
      <c r="M36" s="129"/>
      <c r="N36" s="125" t="s">
        <v>185</v>
      </c>
      <c r="O36" s="125"/>
      <c r="P36" s="120" t="s">
        <v>188</v>
      </c>
      <c r="R36" s="114"/>
      <c r="T36" s="114" t="s">
        <v>179</v>
      </c>
      <c r="V36" s="114"/>
    </row>
    <row r="37" spans="1:22" x14ac:dyDescent="0.25">
      <c r="A37" s="95"/>
      <c r="B37" s="88"/>
      <c r="D37" s="110"/>
      <c r="E37" s="129"/>
      <c r="F37" s="129"/>
      <c r="G37" s="125"/>
      <c r="H37" s="125"/>
      <c r="I37" s="120"/>
      <c r="K37" s="110"/>
      <c r="L37" s="129"/>
      <c r="M37" s="129"/>
      <c r="N37" s="125" t="s">
        <v>186</v>
      </c>
      <c r="O37" s="125"/>
      <c r="P37" s="120"/>
      <c r="R37" s="114"/>
      <c r="T37" s="114"/>
      <c r="V37" s="114"/>
    </row>
    <row r="38" spans="1:22" x14ac:dyDescent="0.25">
      <c r="A38" s="95"/>
      <c r="B38" s="88"/>
      <c r="D38" s="110"/>
      <c r="E38" s="129"/>
      <c r="F38" s="129"/>
      <c r="G38" s="125"/>
      <c r="H38" s="125"/>
      <c r="I38" s="120"/>
      <c r="K38" s="110"/>
      <c r="L38" s="129"/>
      <c r="M38" s="129"/>
      <c r="N38" s="125"/>
      <c r="O38" s="125"/>
      <c r="P38" s="120"/>
      <c r="R38" s="114"/>
      <c r="T38" s="114"/>
      <c r="V38" s="114"/>
    </row>
    <row r="39" spans="1:22" x14ac:dyDescent="0.25">
      <c r="A39" s="95">
        <v>8</v>
      </c>
      <c r="B39" s="108" t="s">
        <v>190</v>
      </c>
      <c r="C39" s="7"/>
      <c r="D39" s="110">
        <v>410</v>
      </c>
      <c r="E39" s="129">
        <v>1000</v>
      </c>
      <c r="F39" s="129">
        <v>5500</v>
      </c>
      <c r="G39" s="125" t="s">
        <v>1095</v>
      </c>
      <c r="H39" s="125" t="s">
        <v>165</v>
      </c>
      <c r="I39" s="120" t="s">
        <v>525</v>
      </c>
      <c r="K39" s="110">
        <v>0</v>
      </c>
      <c r="L39" s="129">
        <v>121</v>
      </c>
      <c r="M39" s="129">
        <v>0</v>
      </c>
      <c r="N39" s="125" t="s">
        <v>192</v>
      </c>
      <c r="O39" s="125" t="s">
        <v>576</v>
      </c>
      <c r="P39" s="120" t="s">
        <v>138</v>
      </c>
      <c r="R39" s="114"/>
      <c r="T39" s="114" t="s">
        <v>191</v>
      </c>
      <c r="V39" s="114"/>
    </row>
    <row r="40" spans="1:22" ht="13.8" thickBot="1" x14ac:dyDescent="0.3">
      <c r="A40" s="96"/>
      <c r="B40" s="74"/>
      <c r="D40" s="111"/>
      <c r="E40" s="131"/>
      <c r="F40" s="131"/>
      <c r="G40" s="123" t="s">
        <v>283</v>
      </c>
      <c r="H40" s="123"/>
      <c r="I40" s="118"/>
      <c r="K40" s="96"/>
      <c r="L40" s="123"/>
      <c r="M40" s="123"/>
      <c r="N40" s="123"/>
      <c r="O40" s="123"/>
      <c r="P40" s="118"/>
      <c r="R40" s="91"/>
      <c r="T40" s="91"/>
      <c r="V40" s="91"/>
    </row>
    <row r="41" spans="1:22" x14ac:dyDescent="0.25">
      <c r="D41" s="38"/>
      <c r="E41" s="38"/>
      <c r="F41" s="38"/>
    </row>
    <row r="42" spans="1:22" x14ac:dyDescent="0.25">
      <c r="D42" s="38"/>
      <c r="E42" s="38"/>
      <c r="F42" s="38"/>
    </row>
  </sheetData>
  <mergeCells count="2">
    <mergeCell ref="A4:B4"/>
    <mergeCell ref="A5:B5"/>
  </mergeCells>
  <pageMargins left="0.75" right="0.75" top="1" bottom="1" header="0.5" footer="0.5"/>
  <pageSetup paperSize="5" scale="52" fitToHeight="2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view="pageBreakPreview" topLeftCell="C1" zoomScale="60" zoomScaleNormal="100" workbookViewId="0">
      <selection activeCell="J45" sqref="J45"/>
    </sheetView>
  </sheetViews>
  <sheetFormatPr defaultColWidth="29.33203125" defaultRowHeight="13.2" x14ac:dyDescent="0.25"/>
  <cols>
    <col min="1" max="1" width="4" customWidth="1"/>
    <col min="2" max="2" width="37.44140625" bestFit="1" customWidth="1"/>
    <col min="3" max="3" width="22.33203125" bestFit="1" customWidth="1"/>
    <col min="4" max="4" width="17.5546875" customWidth="1"/>
    <col min="5" max="5" width="19.6640625" bestFit="1" customWidth="1"/>
    <col min="6" max="6" width="25.88671875" bestFit="1" customWidth="1"/>
    <col min="7" max="8" width="17.5546875" customWidth="1"/>
    <col min="9" max="9" width="38.6640625" bestFit="1" customWidth="1"/>
    <col min="10" max="10" width="36.44140625" customWidth="1"/>
    <col min="11" max="11" width="17.5546875" customWidth="1"/>
    <col min="12" max="12" width="11.44140625" customWidth="1"/>
    <col min="13" max="13" width="4.5546875" customWidth="1"/>
    <col min="14" max="14" width="23.33203125" bestFit="1" customWidth="1"/>
    <col min="15" max="15" width="29.6640625" bestFit="1" customWidth="1"/>
    <col min="16" max="16" width="17.5546875" customWidth="1"/>
    <col min="17" max="17" width="19.109375" bestFit="1" customWidth="1"/>
    <col min="18" max="18" width="19.88671875" bestFit="1" customWidth="1"/>
    <col min="19" max="19" width="43" bestFit="1" customWidth="1"/>
    <col min="20" max="21" width="17.5546875" customWidth="1"/>
  </cols>
  <sheetData>
    <row r="1" spans="1:11" x14ac:dyDescent="0.25">
      <c r="A1" s="7" t="s">
        <v>655</v>
      </c>
    </row>
    <row r="3" spans="1:11" x14ac:dyDescent="0.25">
      <c r="A3" s="7" t="s">
        <v>198</v>
      </c>
    </row>
    <row r="4" spans="1:11" x14ac:dyDescent="0.25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5">
      <c r="A5">
        <v>1</v>
      </c>
      <c r="B5" s="37" t="s">
        <v>779</v>
      </c>
      <c r="C5" t="s">
        <v>780</v>
      </c>
      <c r="D5" s="38">
        <v>396</v>
      </c>
      <c r="E5" t="s">
        <v>525</v>
      </c>
      <c r="F5" t="s">
        <v>609</v>
      </c>
      <c r="H5" s="62">
        <v>4.8000000000000001E-2</v>
      </c>
      <c r="I5" t="s">
        <v>302</v>
      </c>
      <c r="J5" s="62" t="s">
        <v>301</v>
      </c>
      <c r="K5" s="60">
        <f t="shared" ref="K5:K30" si="0">H5*D5</f>
        <v>19.007999999999999</v>
      </c>
    </row>
    <row r="6" spans="1:11" x14ac:dyDescent="0.25">
      <c r="A6">
        <v>2</v>
      </c>
      <c r="B6" s="37" t="s">
        <v>781</v>
      </c>
      <c r="C6" t="s">
        <v>782</v>
      </c>
      <c r="D6" s="37">
        <v>218</v>
      </c>
      <c r="E6" t="s">
        <v>529</v>
      </c>
      <c r="F6" t="s">
        <v>539</v>
      </c>
      <c r="H6" s="59">
        <v>0.5</v>
      </c>
      <c r="I6" s="59" t="s">
        <v>303</v>
      </c>
      <c r="J6" s="59" t="s">
        <v>299</v>
      </c>
      <c r="K6" s="60">
        <f t="shared" si="0"/>
        <v>109</v>
      </c>
    </row>
    <row r="7" spans="1:11" x14ac:dyDescent="0.25">
      <c r="A7">
        <v>3</v>
      </c>
      <c r="B7" s="37" t="s">
        <v>783</v>
      </c>
      <c r="C7" t="s">
        <v>784</v>
      </c>
      <c r="D7" s="37">
        <v>262</v>
      </c>
      <c r="E7" t="s">
        <v>529</v>
      </c>
      <c r="F7" t="s">
        <v>539</v>
      </c>
      <c r="H7" s="59">
        <v>0.1</v>
      </c>
      <c r="I7" s="59" t="s">
        <v>304</v>
      </c>
      <c r="J7" s="59" t="s">
        <v>300</v>
      </c>
      <c r="K7" s="141">
        <f t="shared" si="0"/>
        <v>26.200000000000003</v>
      </c>
    </row>
    <row r="8" spans="1:11" x14ac:dyDescent="0.25">
      <c r="A8">
        <v>4</v>
      </c>
      <c r="B8" s="37" t="s">
        <v>785</v>
      </c>
      <c r="C8" t="s">
        <v>786</v>
      </c>
      <c r="D8" s="37">
        <v>260</v>
      </c>
      <c r="E8" t="s">
        <v>529</v>
      </c>
      <c r="F8" t="s">
        <v>539</v>
      </c>
      <c r="H8" s="59">
        <v>0.1411</v>
      </c>
      <c r="I8" s="59" t="s">
        <v>305</v>
      </c>
      <c r="J8" s="59" t="s">
        <v>299</v>
      </c>
      <c r="K8" s="141">
        <f t="shared" si="0"/>
        <v>36.686</v>
      </c>
    </row>
    <row r="9" spans="1:11" x14ac:dyDescent="0.25">
      <c r="A9">
        <v>5</v>
      </c>
      <c r="B9" s="37" t="s">
        <v>787</v>
      </c>
      <c r="C9" t="s">
        <v>788</v>
      </c>
      <c r="D9" s="37">
        <v>258</v>
      </c>
      <c r="E9" t="s">
        <v>525</v>
      </c>
      <c r="F9" t="s">
        <v>609</v>
      </c>
      <c r="H9" s="59">
        <v>3.3000000000000002E-2</v>
      </c>
      <c r="I9" s="59" t="s">
        <v>308</v>
      </c>
      <c r="J9" s="59" t="s">
        <v>306</v>
      </c>
      <c r="K9" s="60">
        <f t="shared" si="0"/>
        <v>8.5140000000000011</v>
      </c>
    </row>
    <row r="10" spans="1:11" x14ac:dyDescent="0.25">
      <c r="B10" s="37"/>
      <c r="D10" s="37"/>
      <c r="H10" s="59"/>
      <c r="I10" s="59" t="s">
        <v>309</v>
      </c>
      <c r="J10" s="59" t="s">
        <v>307</v>
      </c>
      <c r="K10" s="60"/>
    </row>
    <row r="11" spans="1:11" x14ac:dyDescent="0.25">
      <c r="A11">
        <v>6</v>
      </c>
      <c r="B11" s="37" t="s">
        <v>789</v>
      </c>
      <c r="C11" t="s">
        <v>790</v>
      </c>
      <c r="D11" s="37">
        <v>250</v>
      </c>
      <c r="E11" t="s">
        <v>525</v>
      </c>
      <c r="F11" t="s">
        <v>539</v>
      </c>
      <c r="H11" s="59">
        <v>0.73199999999999998</v>
      </c>
      <c r="I11" s="59" t="s">
        <v>310</v>
      </c>
      <c r="J11" s="59" t="s">
        <v>1016</v>
      </c>
      <c r="K11" s="60">
        <f t="shared" si="0"/>
        <v>183</v>
      </c>
    </row>
    <row r="12" spans="1:11" x14ac:dyDescent="0.25">
      <c r="A12">
        <v>7</v>
      </c>
      <c r="B12" s="37" t="s">
        <v>791</v>
      </c>
      <c r="C12" t="s">
        <v>792</v>
      </c>
      <c r="D12" s="37">
        <v>250</v>
      </c>
      <c r="E12" t="s">
        <v>525</v>
      </c>
      <c r="F12" t="s">
        <v>539</v>
      </c>
      <c r="H12" s="59">
        <v>0.74</v>
      </c>
      <c r="I12" s="59" t="s">
        <v>312</v>
      </c>
      <c r="J12" s="59" t="s">
        <v>311</v>
      </c>
      <c r="K12" s="60">
        <f t="shared" si="0"/>
        <v>185</v>
      </c>
    </row>
    <row r="13" spans="1:11" x14ac:dyDescent="0.25">
      <c r="A13">
        <v>8</v>
      </c>
      <c r="B13" s="37" t="s">
        <v>793</v>
      </c>
      <c r="C13" t="s">
        <v>794</v>
      </c>
      <c r="D13" s="37">
        <v>240</v>
      </c>
      <c r="E13" t="s">
        <v>529</v>
      </c>
      <c r="F13" t="s">
        <v>539</v>
      </c>
      <c r="H13" s="59">
        <v>1</v>
      </c>
      <c r="I13" s="59"/>
      <c r="J13" s="59" t="s">
        <v>313</v>
      </c>
      <c r="K13" s="60">
        <f t="shared" si="0"/>
        <v>240</v>
      </c>
    </row>
    <row r="14" spans="1:11" x14ac:dyDescent="0.25">
      <c r="A14">
        <v>9</v>
      </c>
      <c r="B14" s="37" t="s">
        <v>795</v>
      </c>
      <c r="C14" t="s">
        <v>796</v>
      </c>
      <c r="D14" s="37">
        <v>240</v>
      </c>
      <c r="E14" t="s">
        <v>529</v>
      </c>
      <c r="F14" t="s">
        <v>539</v>
      </c>
      <c r="H14" s="59">
        <v>0.5</v>
      </c>
      <c r="I14" s="59" t="s">
        <v>314</v>
      </c>
      <c r="J14" s="59" t="s">
        <v>292</v>
      </c>
      <c r="K14" s="60">
        <f t="shared" si="0"/>
        <v>120</v>
      </c>
    </row>
    <row r="15" spans="1:11" x14ac:dyDescent="0.25">
      <c r="A15">
        <v>10</v>
      </c>
      <c r="B15" s="37" t="s">
        <v>797</v>
      </c>
      <c r="C15" t="s">
        <v>798</v>
      </c>
      <c r="D15" s="37">
        <v>218</v>
      </c>
      <c r="E15" t="s">
        <v>529</v>
      </c>
      <c r="F15" t="s">
        <v>539</v>
      </c>
      <c r="H15" s="59">
        <v>0.5</v>
      </c>
      <c r="I15" s="59" t="s">
        <v>315</v>
      </c>
      <c r="J15" s="59" t="s">
        <v>300</v>
      </c>
      <c r="K15" s="60">
        <f t="shared" si="0"/>
        <v>109</v>
      </c>
    </row>
    <row r="16" spans="1:11" x14ac:dyDescent="0.25">
      <c r="A16">
        <v>11</v>
      </c>
      <c r="B16" s="37" t="s">
        <v>800</v>
      </c>
      <c r="C16" t="s">
        <v>799</v>
      </c>
      <c r="D16" s="37">
        <v>173</v>
      </c>
      <c r="E16" t="s">
        <v>525</v>
      </c>
      <c r="F16" t="s">
        <v>539</v>
      </c>
      <c r="H16" s="61">
        <v>0.11</v>
      </c>
      <c r="I16" s="59" t="s">
        <v>316</v>
      </c>
      <c r="J16" s="61" t="s">
        <v>335</v>
      </c>
      <c r="K16" s="60">
        <f t="shared" si="0"/>
        <v>19.03</v>
      </c>
    </row>
    <row r="17" spans="1:11" x14ac:dyDescent="0.25">
      <c r="A17">
        <v>12</v>
      </c>
      <c r="B17" s="37" t="s">
        <v>801</v>
      </c>
      <c r="C17" t="s">
        <v>802</v>
      </c>
      <c r="D17" s="37">
        <v>120</v>
      </c>
      <c r="E17" t="s">
        <v>529</v>
      </c>
      <c r="F17" t="s">
        <v>539</v>
      </c>
      <c r="H17" s="61">
        <v>1</v>
      </c>
      <c r="I17" s="61"/>
      <c r="J17" s="61" t="s">
        <v>317</v>
      </c>
      <c r="K17" s="60">
        <f t="shared" si="0"/>
        <v>120</v>
      </c>
    </row>
    <row r="18" spans="1:11" x14ac:dyDescent="0.25">
      <c r="A18">
        <v>13</v>
      </c>
      <c r="B18" s="37" t="s">
        <v>803</v>
      </c>
      <c r="C18" t="s">
        <v>804</v>
      </c>
      <c r="D18" s="37">
        <v>120</v>
      </c>
      <c r="E18" t="s">
        <v>529</v>
      </c>
      <c r="F18" t="s">
        <v>539</v>
      </c>
      <c r="H18" s="61">
        <v>1</v>
      </c>
      <c r="I18" s="61"/>
      <c r="J18" s="61" t="s">
        <v>292</v>
      </c>
      <c r="K18" s="60">
        <f t="shared" si="0"/>
        <v>120</v>
      </c>
    </row>
    <row r="19" spans="1:11" x14ac:dyDescent="0.25">
      <c r="A19">
        <v>14</v>
      </c>
      <c r="B19" s="37" t="s">
        <v>610</v>
      </c>
      <c r="C19" t="s">
        <v>578</v>
      </c>
      <c r="D19" s="37">
        <v>120</v>
      </c>
      <c r="E19" t="s">
        <v>529</v>
      </c>
      <c r="F19" t="s">
        <v>539</v>
      </c>
      <c r="H19" s="61">
        <v>0.5</v>
      </c>
      <c r="I19" s="61" t="s">
        <v>318</v>
      </c>
      <c r="J19" s="61" t="s">
        <v>292</v>
      </c>
      <c r="K19" s="60">
        <f t="shared" si="0"/>
        <v>60</v>
      </c>
    </row>
    <row r="20" spans="1:11" x14ac:dyDescent="0.25">
      <c r="A20">
        <v>15</v>
      </c>
      <c r="B20" s="37" t="s">
        <v>806</v>
      </c>
      <c r="C20" t="s">
        <v>805</v>
      </c>
      <c r="D20" s="37">
        <v>120</v>
      </c>
      <c r="E20" t="s">
        <v>529</v>
      </c>
      <c r="F20" t="s">
        <v>539</v>
      </c>
      <c r="H20" s="61">
        <v>1</v>
      </c>
      <c r="I20" s="61"/>
      <c r="J20" s="61" t="s">
        <v>292</v>
      </c>
      <c r="K20" s="60">
        <f t="shared" si="0"/>
        <v>120</v>
      </c>
    </row>
    <row r="21" spans="1:11" x14ac:dyDescent="0.25">
      <c r="A21">
        <v>16</v>
      </c>
      <c r="B21" s="37" t="s">
        <v>807</v>
      </c>
      <c r="C21" t="s">
        <v>808</v>
      </c>
      <c r="D21" s="37">
        <v>110</v>
      </c>
      <c r="E21" t="s">
        <v>809</v>
      </c>
      <c r="F21" t="s">
        <v>539</v>
      </c>
      <c r="H21" s="61">
        <v>0.5</v>
      </c>
      <c r="I21" s="59" t="s">
        <v>315</v>
      </c>
      <c r="J21" s="61" t="s">
        <v>319</v>
      </c>
      <c r="K21" s="60">
        <f t="shared" si="0"/>
        <v>55</v>
      </c>
    </row>
    <row r="22" spans="1:11" x14ac:dyDescent="0.25">
      <c r="A22">
        <v>17</v>
      </c>
      <c r="B22" s="37" t="s">
        <v>810</v>
      </c>
      <c r="C22" t="s">
        <v>811</v>
      </c>
      <c r="D22" s="37">
        <v>85</v>
      </c>
      <c r="E22" t="s">
        <v>812</v>
      </c>
      <c r="H22" s="61">
        <v>0.17299999999999999</v>
      </c>
      <c r="I22" s="59" t="s">
        <v>321</v>
      </c>
      <c r="J22" s="61" t="s">
        <v>320</v>
      </c>
      <c r="K22" s="60">
        <f t="shared" si="0"/>
        <v>14.704999999999998</v>
      </c>
    </row>
    <row r="23" spans="1:11" x14ac:dyDescent="0.25">
      <c r="A23">
        <v>18</v>
      </c>
      <c r="B23" s="37" t="s">
        <v>813</v>
      </c>
      <c r="C23" t="s">
        <v>814</v>
      </c>
      <c r="D23" s="37">
        <v>83</v>
      </c>
      <c r="E23" t="s">
        <v>809</v>
      </c>
      <c r="F23" t="s">
        <v>815</v>
      </c>
      <c r="H23" s="62">
        <v>0.104</v>
      </c>
      <c r="I23" s="59" t="s">
        <v>322</v>
      </c>
      <c r="J23" s="62" t="s">
        <v>320</v>
      </c>
      <c r="K23" s="60">
        <f t="shared" si="0"/>
        <v>8.6319999999999997</v>
      </c>
    </row>
    <row r="24" spans="1:11" x14ac:dyDescent="0.25">
      <c r="A24">
        <v>19</v>
      </c>
      <c r="B24" s="37" t="s">
        <v>816</v>
      </c>
      <c r="C24" t="s">
        <v>817</v>
      </c>
      <c r="D24" s="37">
        <v>82</v>
      </c>
      <c r="E24" t="s">
        <v>540</v>
      </c>
      <c r="F24" t="s">
        <v>815</v>
      </c>
      <c r="H24" s="62">
        <v>0.19600000000000001</v>
      </c>
      <c r="I24" s="62" t="s">
        <v>324</v>
      </c>
      <c r="J24" s="62" t="s">
        <v>323</v>
      </c>
      <c r="K24" s="60">
        <f t="shared" si="0"/>
        <v>16.071999999999999</v>
      </c>
    </row>
    <row r="25" spans="1:11" x14ac:dyDescent="0.25">
      <c r="A25">
        <v>20</v>
      </c>
      <c r="B25" s="37" t="s">
        <v>818</v>
      </c>
      <c r="C25" t="s">
        <v>819</v>
      </c>
      <c r="D25" s="37">
        <v>62</v>
      </c>
      <c r="E25" t="s">
        <v>623</v>
      </c>
      <c r="F25" t="s">
        <v>820</v>
      </c>
      <c r="H25" s="61">
        <v>0.15</v>
      </c>
      <c r="I25" s="61" t="s">
        <v>325</v>
      </c>
      <c r="J25" s="61" t="s">
        <v>326</v>
      </c>
      <c r="K25" s="60">
        <f t="shared" si="0"/>
        <v>9.2999999999999989</v>
      </c>
    </row>
    <row r="26" spans="1:11" x14ac:dyDescent="0.25">
      <c r="A26">
        <v>21</v>
      </c>
      <c r="B26" s="37" t="s">
        <v>821</v>
      </c>
      <c r="C26" t="s">
        <v>822</v>
      </c>
      <c r="D26" s="37">
        <v>60</v>
      </c>
      <c r="E26" t="s">
        <v>529</v>
      </c>
      <c r="F26" t="s">
        <v>539</v>
      </c>
      <c r="H26" s="61">
        <v>1</v>
      </c>
      <c r="I26" s="61"/>
      <c r="J26" s="61" t="s">
        <v>317</v>
      </c>
      <c r="K26" s="60">
        <f t="shared" si="0"/>
        <v>60</v>
      </c>
    </row>
    <row r="27" spans="1:11" x14ac:dyDescent="0.25">
      <c r="A27">
        <v>22</v>
      </c>
      <c r="B27" s="37" t="s">
        <v>823</v>
      </c>
      <c r="C27" t="s">
        <v>824</v>
      </c>
      <c r="D27" s="37">
        <v>35</v>
      </c>
      <c r="E27" t="s">
        <v>529</v>
      </c>
      <c r="F27" t="s">
        <v>539</v>
      </c>
      <c r="H27" s="61">
        <v>1</v>
      </c>
      <c r="I27" s="61"/>
      <c r="J27" s="61" t="s">
        <v>317</v>
      </c>
      <c r="K27" s="60">
        <f t="shared" si="0"/>
        <v>35</v>
      </c>
    </row>
    <row r="28" spans="1:11" x14ac:dyDescent="0.25">
      <c r="A28">
        <v>23</v>
      </c>
      <c r="B28" s="37" t="s">
        <v>825</v>
      </c>
      <c r="C28" t="s">
        <v>826</v>
      </c>
      <c r="D28" s="37">
        <v>35</v>
      </c>
      <c r="E28" t="s">
        <v>529</v>
      </c>
      <c r="F28" t="s">
        <v>539</v>
      </c>
      <c r="H28" s="61">
        <v>1</v>
      </c>
      <c r="I28" s="61"/>
      <c r="J28" s="61" t="s">
        <v>317</v>
      </c>
      <c r="K28" s="60">
        <f t="shared" si="0"/>
        <v>35</v>
      </c>
    </row>
    <row r="29" spans="1:11" x14ac:dyDescent="0.25">
      <c r="A29">
        <v>24</v>
      </c>
      <c r="B29" s="37" t="s">
        <v>827</v>
      </c>
      <c r="C29" t="s">
        <v>828</v>
      </c>
      <c r="D29" s="37">
        <v>35</v>
      </c>
      <c r="E29" t="s">
        <v>529</v>
      </c>
      <c r="F29" t="s">
        <v>539</v>
      </c>
      <c r="H29" s="61">
        <v>1</v>
      </c>
      <c r="I29" s="61"/>
      <c r="J29" s="61" t="s">
        <v>317</v>
      </c>
      <c r="K29" s="60">
        <f t="shared" si="0"/>
        <v>35</v>
      </c>
    </row>
    <row r="30" spans="1:11" x14ac:dyDescent="0.25">
      <c r="A30">
        <v>25</v>
      </c>
      <c r="B30" s="39" t="s">
        <v>829</v>
      </c>
      <c r="C30" s="39" t="s">
        <v>830</v>
      </c>
      <c r="D30" s="39">
        <v>15</v>
      </c>
      <c r="E30" s="39" t="s">
        <v>538</v>
      </c>
      <c r="F30" s="39" t="s">
        <v>539</v>
      </c>
      <c r="G30" s="39"/>
      <c r="H30" s="40">
        <v>1</v>
      </c>
      <c r="I30" s="102"/>
      <c r="J30" s="102" t="s">
        <v>327</v>
      </c>
      <c r="K30" s="60">
        <f t="shared" si="0"/>
        <v>15</v>
      </c>
    </row>
    <row r="31" spans="1:11" ht="13.8" thickBot="1" x14ac:dyDescent="0.3">
      <c r="D31" s="44">
        <f>SUM(D5:D30)</f>
        <v>3847</v>
      </c>
      <c r="E31" s="46"/>
      <c r="F31" s="46"/>
      <c r="G31" s="46"/>
      <c r="H31" s="47"/>
      <c r="I31" s="47"/>
      <c r="J31" s="47"/>
      <c r="K31" s="44">
        <f>SUM(K5:K30)</f>
        <v>1759.1469999999997</v>
      </c>
    </row>
    <row r="32" spans="1:11" ht="13.8" thickTop="1" x14ac:dyDescent="0.25">
      <c r="D32" s="11"/>
      <c r="H32" s="59"/>
      <c r="I32" s="59"/>
      <c r="J32" s="59"/>
      <c r="K32" s="60"/>
    </row>
    <row r="33" spans="1:11" x14ac:dyDescent="0.25">
      <c r="D33" s="11"/>
    </row>
    <row r="34" spans="1:11" x14ac:dyDescent="0.25">
      <c r="A34" s="7" t="s">
        <v>658</v>
      </c>
    </row>
    <row r="35" spans="1:11" x14ac:dyDescent="0.25">
      <c r="B35" s="29" t="s">
        <v>511</v>
      </c>
      <c r="C35" s="29" t="s">
        <v>552</v>
      </c>
      <c r="D35" s="29" t="s">
        <v>521</v>
      </c>
      <c r="E35" s="29" t="s">
        <v>573</v>
      </c>
      <c r="F35" s="29" t="s">
        <v>837</v>
      </c>
      <c r="G35" s="29" t="s">
        <v>567</v>
      </c>
      <c r="H35" s="29" t="s">
        <v>565</v>
      </c>
      <c r="I35" s="29" t="s">
        <v>287</v>
      </c>
      <c r="J35" s="29" t="s">
        <v>295</v>
      </c>
      <c r="K35" s="29" t="s">
        <v>566</v>
      </c>
    </row>
    <row r="36" spans="1:11" x14ac:dyDescent="0.25">
      <c r="A36">
        <v>1</v>
      </c>
      <c r="B36" s="39" t="s">
        <v>831</v>
      </c>
      <c r="C36" s="3" t="s">
        <v>832</v>
      </c>
      <c r="D36" s="38">
        <v>800</v>
      </c>
      <c r="E36" t="s">
        <v>525</v>
      </c>
      <c r="G36" t="s">
        <v>200</v>
      </c>
      <c r="H36" s="59">
        <v>0.52</v>
      </c>
      <c r="I36" s="59" t="s">
        <v>328</v>
      </c>
      <c r="J36" s="59" t="s">
        <v>336</v>
      </c>
      <c r="K36" s="60">
        <f>H36*D36</f>
        <v>416</v>
      </c>
    </row>
    <row r="37" spans="1:11" ht="13.8" thickBot="1" x14ac:dyDescent="0.3">
      <c r="D37" s="44">
        <f>SUM(D36:D36)</f>
        <v>800</v>
      </c>
      <c r="E37" s="46"/>
      <c r="F37" s="46"/>
      <c r="G37" s="46"/>
      <c r="H37" s="47"/>
      <c r="I37" s="47"/>
      <c r="J37" s="47"/>
      <c r="K37" s="44">
        <f>SUM(K36:K36)</f>
        <v>416</v>
      </c>
    </row>
    <row r="38" spans="1:11" ht="13.8" thickTop="1" x14ac:dyDescent="0.25"/>
    <row r="40" spans="1:11" x14ac:dyDescent="0.25">
      <c r="A40" s="7" t="s">
        <v>678</v>
      </c>
    </row>
    <row r="41" spans="1:11" x14ac:dyDescent="0.25">
      <c r="B41" s="29" t="s">
        <v>511</v>
      </c>
      <c r="C41" s="29" t="s">
        <v>552</v>
      </c>
      <c r="D41" s="29" t="s">
        <v>521</v>
      </c>
      <c r="E41" s="29" t="s">
        <v>573</v>
      </c>
      <c r="F41" s="29" t="s">
        <v>837</v>
      </c>
      <c r="G41" s="29" t="s">
        <v>567</v>
      </c>
      <c r="H41" s="29" t="s">
        <v>565</v>
      </c>
      <c r="I41" s="29" t="s">
        <v>287</v>
      </c>
      <c r="J41" s="29" t="s">
        <v>295</v>
      </c>
      <c r="K41" s="29" t="s">
        <v>566</v>
      </c>
    </row>
    <row r="42" spans="1:11" x14ac:dyDescent="0.25">
      <c r="A42">
        <v>1</v>
      </c>
      <c r="B42" s="37" t="s">
        <v>208</v>
      </c>
      <c r="C42" t="s">
        <v>207</v>
      </c>
      <c r="D42" s="38">
        <v>1600</v>
      </c>
      <c r="E42" t="s">
        <v>525</v>
      </c>
      <c r="H42" s="59">
        <v>1</v>
      </c>
      <c r="I42" s="59"/>
      <c r="J42" s="59" t="s">
        <v>855</v>
      </c>
      <c r="K42" s="60">
        <f>H42*D42</f>
        <v>1600</v>
      </c>
    </row>
    <row r="43" spans="1:11" x14ac:dyDescent="0.25">
      <c r="A43">
        <v>2</v>
      </c>
      <c r="B43" s="37" t="s">
        <v>835</v>
      </c>
      <c r="C43" t="s">
        <v>836</v>
      </c>
      <c r="D43" s="38">
        <v>800</v>
      </c>
      <c r="E43" t="s">
        <v>525</v>
      </c>
      <c r="G43" t="s">
        <v>201</v>
      </c>
      <c r="H43" s="59">
        <v>1</v>
      </c>
      <c r="I43" s="59"/>
      <c r="J43" s="59" t="s">
        <v>855</v>
      </c>
      <c r="K43" s="60">
        <f>H43*D43</f>
        <v>800</v>
      </c>
    </row>
    <row r="44" spans="1:11" x14ac:dyDescent="0.25">
      <c r="A44">
        <v>3</v>
      </c>
      <c r="B44" s="37" t="s">
        <v>838</v>
      </c>
      <c r="C44" t="s">
        <v>839</v>
      </c>
      <c r="D44" s="38">
        <v>800</v>
      </c>
      <c r="E44" t="s">
        <v>525</v>
      </c>
      <c r="G44" t="s">
        <v>200</v>
      </c>
      <c r="H44" s="59">
        <v>1</v>
      </c>
      <c r="I44" s="59"/>
      <c r="J44" s="59" t="s">
        <v>855</v>
      </c>
      <c r="K44" s="60">
        <f>H44*D44</f>
        <v>800</v>
      </c>
    </row>
    <row r="45" spans="1:11" x14ac:dyDescent="0.25">
      <c r="A45">
        <v>4</v>
      </c>
      <c r="B45" s="37" t="s">
        <v>209</v>
      </c>
      <c r="C45" t="s">
        <v>210</v>
      </c>
      <c r="D45" s="38">
        <v>500</v>
      </c>
      <c r="E45" t="s">
        <v>525</v>
      </c>
      <c r="F45" t="s">
        <v>298</v>
      </c>
      <c r="H45" s="59">
        <v>1</v>
      </c>
      <c r="I45" s="59"/>
      <c r="J45" s="59" t="s">
        <v>855</v>
      </c>
      <c r="K45" s="60">
        <f>H45*D45</f>
        <v>500</v>
      </c>
    </row>
    <row r="46" spans="1:11" x14ac:dyDescent="0.25">
      <c r="A46">
        <v>5</v>
      </c>
      <c r="B46" s="39" t="s">
        <v>843</v>
      </c>
      <c r="C46" s="3" t="s">
        <v>202</v>
      </c>
      <c r="D46" s="41">
        <v>270</v>
      </c>
      <c r="E46" s="3" t="s">
        <v>525</v>
      </c>
      <c r="F46" s="3"/>
      <c r="G46" s="3"/>
      <c r="H46" s="80">
        <v>0.5</v>
      </c>
      <c r="I46" s="80" t="s">
        <v>334</v>
      </c>
      <c r="J46" s="80" t="s">
        <v>333</v>
      </c>
      <c r="K46" s="58">
        <f>H46*D46</f>
        <v>135</v>
      </c>
    </row>
    <row r="47" spans="1:11" ht="13.8" thickBot="1" x14ac:dyDescent="0.3">
      <c r="D47" s="44">
        <f>SUM(D42:D46)</f>
        <v>3970</v>
      </c>
      <c r="E47" s="46"/>
      <c r="F47" s="46"/>
      <c r="G47" s="46"/>
      <c r="H47" s="47"/>
      <c r="I47" s="47"/>
      <c r="J47" s="47"/>
      <c r="K47" s="44">
        <f>SUM(K42:K46)</f>
        <v>3835</v>
      </c>
    </row>
    <row r="48" spans="1:11" ht="13.8" thickTop="1" x14ac:dyDescent="0.25"/>
    <row r="50" spans="1:11" x14ac:dyDescent="0.25">
      <c r="A50" s="7" t="s">
        <v>679</v>
      </c>
      <c r="K50" s="60"/>
    </row>
    <row r="51" spans="1:11" x14ac:dyDescent="0.25">
      <c r="B51" s="29" t="s">
        <v>511</v>
      </c>
      <c r="C51" s="29" t="s">
        <v>552</v>
      </c>
      <c r="D51" s="29" t="s">
        <v>521</v>
      </c>
      <c r="E51" s="29" t="s">
        <v>573</v>
      </c>
      <c r="F51" s="29" t="s">
        <v>837</v>
      </c>
      <c r="G51" s="29" t="s">
        <v>567</v>
      </c>
      <c r="H51" s="29" t="s">
        <v>565</v>
      </c>
      <c r="I51" s="29" t="s">
        <v>287</v>
      </c>
      <c r="J51" s="29" t="s">
        <v>295</v>
      </c>
      <c r="K51" s="29" t="s">
        <v>566</v>
      </c>
    </row>
    <row r="52" spans="1:11" x14ac:dyDescent="0.25">
      <c r="A52">
        <v>1</v>
      </c>
      <c r="B52" s="37" t="s">
        <v>833</v>
      </c>
      <c r="C52" t="s">
        <v>834</v>
      </c>
      <c r="D52" s="38">
        <v>1000</v>
      </c>
      <c r="E52" t="s">
        <v>529</v>
      </c>
      <c r="H52" s="30">
        <v>0.6</v>
      </c>
      <c r="I52" s="30" t="s">
        <v>330</v>
      </c>
      <c r="J52" s="30" t="s">
        <v>329</v>
      </c>
      <c r="K52" s="60">
        <f>H52*D52</f>
        <v>600</v>
      </c>
    </row>
    <row r="53" spans="1:11" x14ac:dyDescent="0.25">
      <c r="A53">
        <v>2</v>
      </c>
      <c r="B53" s="39" t="s">
        <v>840</v>
      </c>
      <c r="C53" s="3" t="s">
        <v>841</v>
      </c>
      <c r="D53" s="41">
        <v>300</v>
      </c>
      <c r="E53" s="3" t="s">
        <v>842</v>
      </c>
      <c r="F53" s="3"/>
      <c r="G53" s="3"/>
      <c r="H53" s="42">
        <v>0.6</v>
      </c>
      <c r="I53" s="42" t="s">
        <v>332</v>
      </c>
      <c r="J53" s="42" t="s">
        <v>331</v>
      </c>
      <c r="K53" s="58">
        <f>H53*D53</f>
        <v>180</v>
      </c>
    </row>
    <row r="54" spans="1:11" ht="13.8" thickBot="1" x14ac:dyDescent="0.3">
      <c r="D54" s="49">
        <f>SUM(D52:D53)</f>
        <v>1300</v>
      </c>
      <c r="E54" s="50"/>
      <c r="F54" s="50"/>
      <c r="G54" s="50"/>
      <c r="H54" s="51"/>
      <c r="I54" s="51"/>
      <c r="J54" s="51"/>
      <c r="K54" s="49">
        <f>SUM(K52:K53)</f>
        <v>780</v>
      </c>
    </row>
    <row r="55" spans="1:11" ht="13.8" thickTop="1" x14ac:dyDescent="0.25"/>
  </sheetData>
  <pageMargins left="0.75" right="0.75" top="1" bottom="1" header="0.5" footer="0.5"/>
  <pageSetup paperSize="5" scale="64" fitToHeight="2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zoomScaleNormal="100" workbookViewId="0">
      <selection activeCell="B25" sqref="B25"/>
    </sheetView>
  </sheetViews>
  <sheetFormatPr defaultRowHeight="13.2" x14ac:dyDescent="0.25"/>
  <cols>
    <col min="1" max="1" width="29.33203125" bestFit="1" customWidth="1"/>
    <col min="2" max="2" width="30.5546875" customWidth="1"/>
    <col min="3" max="3" width="12.6640625" customWidth="1"/>
    <col min="4" max="4" width="14.88671875" customWidth="1"/>
    <col min="5" max="5" width="13.33203125" customWidth="1"/>
    <col min="6" max="17" width="12.6640625" customWidth="1"/>
    <col min="18" max="18" width="6.5546875" customWidth="1"/>
    <col min="19" max="19" width="5.88671875" customWidth="1"/>
    <col min="20" max="23" width="20.5546875" customWidth="1"/>
    <col min="24" max="24" width="18.109375" customWidth="1"/>
    <col min="25" max="25" width="12.88671875" customWidth="1"/>
  </cols>
  <sheetData>
    <row r="1" spans="1:17" ht="22.8" x14ac:dyDescent="0.4">
      <c r="A1" s="28" t="s">
        <v>203</v>
      </c>
    </row>
    <row r="2" spans="1:17" x14ac:dyDescent="0.25">
      <c r="A2" s="1"/>
    </row>
    <row r="3" spans="1:17" x14ac:dyDescent="0.25">
      <c r="A3" s="1"/>
    </row>
    <row r="4" spans="1:17" x14ac:dyDescent="0.25">
      <c r="A4" s="1"/>
    </row>
    <row r="5" spans="1:17" x14ac:dyDescent="0.25">
      <c r="A5" s="7" t="s">
        <v>731</v>
      </c>
      <c r="B5" t="s">
        <v>848</v>
      </c>
    </row>
    <row r="6" spans="1:17" x14ac:dyDescent="0.25">
      <c r="A6" s="1"/>
      <c r="B6" t="s">
        <v>108</v>
      </c>
    </row>
    <row r="7" spans="1:17" x14ac:dyDescent="0.25">
      <c r="A7" s="1"/>
      <c r="B7" t="s">
        <v>851</v>
      </c>
    </row>
    <row r="8" spans="1:17" x14ac:dyDescent="0.25">
      <c r="A8" s="7"/>
    </row>
    <row r="9" spans="1:17" x14ac:dyDescent="0.25">
      <c r="A9" s="7" t="s">
        <v>549</v>
      </c>
      <c r="B9" t="s">
        <v>849</v>
      </c>
    </row>
    <row r="10" spans="1:17" x14ac:dyDescent="0.25">
      <c r="A10" s="7"/>
      <c r="B10" t="s">
        <v>850</v>
      </c>
    </row>
    <row r="11" spans="1:17" x14ac:dyDescent="0.25">
      <c r="A11" s="7"/>
      <c r="B11" t="s">
        <v>195</v>
      </c>
    </row>
    <row r="12" spans="1:17" ht="15.6" x14ac:dyDescent="0.3">
      <c r="B12" s="137" t="s">
        <v>217</v>
      </c>
    </row>
    <row r="13" spans="1:17" ht="15.6" x14ac:dyDescent="0.3">
      <c r="B13" s="137"/>
    </row>
    <row r="14" spans="1:17" x14ac:dyDescent="0.25">
      <c r="A14" s="7"/>
      <c r="B14" s="25" t="s">
        <v>518</v>
      </c>
      <c r="C14" s="24"/>
      <c r="D14" s="19"/>
      <c r="E14" s="18"/>
      <c r="F14" s="24"/>
      <c r="G14" s="19"/>
      <c r="H14" s="18"/>
      <c r="I14" s="24"/>
      <c r="J14" s="19"/>
      <c r="K14" s="18"/>
      <c r="L14" s="17"/>
      <c r="M14" s="19" t="s">
        <v>725</v>
      </c>
      <c r="N14" s="18"/>
      <c r="O14" s="17"/>
      <c r="P14" s="19" t="s">
        <v>726</v>
      </c>
      <c r="Q14" s="18"/>
    </row>
    <row r="15" spans="1:17" x14ac:dyDescent="0.25">
      <c r="A15" s="7" t="s">
        <v>548</v>
      </c>
      <c r="B15" s="26" t="s">
        <v>728</v>
      </c>
      <c r="C15" s="158" t="s">
        <v>532</v>
      </c>
      <c r="D15" s="159"/>
      <c r="E15" s="160"/>
      <c r="F15" s="158" t="s">
        <v>533</v>
      </c>
      <c r="G15" s="159"/>
      <c r="H15" s="160"/>
      <c r="I15" s="158" t="s">
        <v>534</v>
      </c>
      <c r="J15" s="159"/>
      <c r="K15" s="160"/>
      <c r="L15" s="20" t="s">
        <v>535</v>
      </c>
      <c r="M15" s="6" t="s">
        <v>531</v>
      </c>
      <c r="N15" s="21" t="s">
        <v>513</v>
      </c>
      <c r="O15" s="20" t="s">
        <v>535</v>
      </c>
      <c r="P15" s="6" t="s">
        <v>531</v>
      </c>
      <c r="Q15" s="21" t="s">
        <v>513</v>
      </c>
    </row>
    <row r="16" spans="1:17" x14ac:dyDescent="0.25">
      <c r="A16" s="5"/>
      <c r="B16" s="27" t="s">
        <v>512</v>
      </c>
      <c r="C16" s="22" t="s">
        <v>511</v>
      </c>
      <c r="D16" s="4" t="s">
        <v>521</v>
      </c>
      <c r="E16" s="23" t="s">
        <v>510</v>
      </c>
      <c r="F16" s="20" t="s">
        <v>511</v>
      </c>
      <c r="G16" s="6" t="s">
        <v>521</v>
      </c>
      <c r="H16" s="21" t="s">
        <v>510</v>
      </c>
      <c r="I16" s="20" t="s">
        <v>511</v>
      </c>
      <c r="J16" s="6" t="s">
        <v>521</v>
      </c>
      <c r="K16" s="21" t="s">
        <v>510</v>
      </c>
      <c r="L16" s="22" t="s">
        <v>521</v>
      </c>
      <c r="M16" s="4" t="s">
        <v>521</v>
      </c>
      <c r="N16" s="23" t="s">
        <v>521</v>
      </c>
      <c r="O16" s="22" t="s">
        <v>521</v>
      </c>
      <c r="P16" s="4" t="s">
        <v>521</v>
      </c>
      <c r="Q16" s="23" t="s">
        <v>521</v>
      </c>
    </row>
    <row r="17" spans="1:17" x14ac:dyDescent="0.25">
      <c r="B17" s="53">
        <v>5673.9755000000005</v>
      </c>
      <c r="C17" s="54">
        <v>18</v>
      </c>
      <c r="D17" s="55">
        <v>6563</v>
      </c>
      <c r="E17" s="56">
        <v>5303.9755000000005</v>
      </c>
      <c r="F17" s="54">
        <v>1</v>
      </c>
      <c r="G17" s="55">
        <v>370</v>
      </c>
      <c r="H17" s="56">
        <v>370</v>
      </c>
      <c r="I17" s="54">
        <v>10</v>
      </c>
      <c r="J17" s="55">
        <v>8632</v>
      </c>
      <c r="K17" s="56">
        <v>8632</v>
      </c>
      <c r="L17" s="57">
        <v>5303.9755000000005</v>
      </c>
      <c r="M17" s="58">
        <v>370</v>
      </c>
      <c r="N17" s="56">
        <v>8632</v>
      </c>
      <c r="O17" s="57">
        <v>0</v>
      </c>
      <c r="P17" s="58">
        <v>0</v>
      </c>
      <c r="Q17" s="56">
        <v>0</v>
      </c>
    </row>
    <row r="19" spans="1:17" x14ac:dyDescent="0.25">
      <c r="B19" t="s">
        <v>844</v>
      </c>
      <c r="C19" s="11"/>
      <c r="E19" s="11"/>
    </row>
    <row r="20" spans="1:17" x14ac:dyDescent="0.25">
      <c r="A20" s="7" t="s">
        <v>550</v>
      </c>
      <c r="C20" s="11"/>
      <c r="D20" s="11"/>
    </row>
    <row r="21" spans="1:17" x14ac:dyDescent="0.25">
      <c r="B21" t="s">
        <v>697</v>
      </c>
    </row>
    <row r="22" spans="1:17" x14ac:dyDescent="0.25">
      <c r="A22" s="7" t="s">
        <v>561</v>
      </c>
    </row>
    <row r="23" spans="1:17" x14ac:dyDescent="0.25">
      <c r="B23" t="s">
        <v>697</v>
      </c>
    </row>
    <row r="24" spans="1:17" x14ac:dyDescent="0.25">
      <c r="A24" s="7" t="s">
        <v>562</v>
      </c>
    </row>
    <row r="25" spans="1:17" x14ac:dyDescent="0.25">
      <c r="B25" t="s">
        <v>128</v>
      </c>
    </row>
    <row r="26" spans="1:17" x14ac:dyDescent="0.25">
      <c r="A26" s="7" t="s">
        <v>551</v>
      </c>
    </row>
    <row r="27" spans="1:17" x14ac:dyDescent="0.25">
      <c r="B27" t="s">
        <v>852</v>
      </c>
    </row>
    <row r="28" spans="1:17" x14ac:dyDescent="0.25">
      <c r="A28" s="7" t="s">
        <v>845</v>
      </c>
    </row>
    <row r="29" spans="1:17" x14ac:dyDescent="0.25">
      <c r="B29" t="s">
        <v>847</v>
      </c>
    </row>
    <row r="30" spans="1:17" x14ac:dyDescent="0.25">
      <c r="A30" s="7" t="s">
        <v>563</v>
      </c>
    </row>
    <row r="34" ht="15" customHeight="1" x14ac:dyDescent="0.25"/>
  </sheetData>
  <mergeCells count="3">
    <mergeCell ref="C15:E15"/>
    <mergeCell ref="F15:H15"/>
    <mergeCell ref="I15:K15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27" max="16383" man="1"/>
  </rowBreaks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view="pageBreakPreview" topLeftCell="C1" zoomScale="60" zoomScaleNormal="100" workbookViewId="0">
      <selection activeCell="I23" sqref="I23"/>
    </sheetView>
  </sheetViews>
  <sheetFormatPr defaultColWidth="29.33203125" defaultRowHeight="13.2" x14ac:dyDescent="0.25"/>
  <cols>
    <col min="1" max="1" width="4" customWidth="1"/>
    <col min="2" max="2" width="37.44140625" bestFit="1" customWidth="1"/>
    <col min="3" max="3" width="23.44140625" bestFit="1" customWidth="1"/>
    <col min="4" max="4" width="17.5546875" customWidth="1"/>
    <col min="5" max="5" width="23.33203125" bestFit="1" customWidth="1"/>
    <col min="6" max="6" width="22.5546875" bestFit="1" customWidth="1"/>
    <col min="7" max="8" width="17.5546875" customWidth="1"/>
    <col min="9" max="9" width="41.33203125" bestFit="1" customWidth="1"/>
    <col min="10" max="10" width="42.88671875" bestFit="1" customWidth="1"/>
    <col min="11" max="11" width="17.5546875" customWidth="1"/>
    <col min="12" max="12" width="11.44140625" customWidth="1"/>
    <col min="13" max="13" width="4.5546875" customWidth="1"/>
    <col min="14" max="14" width="23.33203125" bestFit="1" customWidth="1"/>
    <col min="15" max="15" width="29.6640625" bestFit="1" customWidth="1"/>
    <col min="16" max="16" width="17.5546875" customWidth="1"/>
    <col min="17" max="17" width="19.109375" bestFit="1" customWidth="1"/>
    <col min="18" max="18" width="19.88671875" bestFit="1" customWidth="1"/>
    <col min="19" max="19" width="43" bestFit="1" customWidth="1"/>
    <col min="20" max="21" width="17.5546875" customWidth="1"/>
  </cols>
  <sheetData>
    <row r="1" spans="1:11" x14ac:dyDescent="0.25">
      <c r="A1" s="7" t="s">
        <v>655</v>
      </c>
    </row>
    <row r="3" spans="1:11" x14ac:dyDescent="0.25">
      <c r="A3" s="7" t="s">
        <v>198</v>
      </c>
    </row>
    <row r="4" spans="1:11" x14ac:dyDescent="0.25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5">
      <c r="A5">
        <v>1</v>
      </c>
      <c r="B5" t="s">
        <v>853</v>
      </c>
      <c r="C5" t="s">
        <v>887</v>
      </c>
      <c r="D5" s="38">
        <v>1586</v>
      </c>
      <c r="E5" t="s">
        <v>854</v>
      </c>
      <c r="G5" t="s">
        <v>9</v>
      </c>
      <c r="H5" s="59">
        <v>1</v>
      </c>
      <c r="I5" s="59"/>
      <c r="J5" t="s">
        <v>855</v>
      </c>
      <c r="K5" s="60">
        <f t="shared" ref="K5:K21" si="0">H5*D5</f>
        <v>1586</v>
      </c>
    </row>
    <row r="6" spans="1:11" x14ac:dyDescent="0.25">
      <c r="A6">
        <v>2</v>
      </c>
      <c r="B6" t="s">
        <v>856</v>
      </c>
      <c r="C6" t="s">
        <v>858</v>
      </c>
      <c r="D6" s="37">
        <v>714</v>
      </c>
      <c r="E6" t="s">
        <v>854</v>
      </c>
      <c r="G6" t="s">
        <v>9</v>
      </c>
      <c r="H6" s="59">
        <v>1</v>
      </c>
      <c r="I6" s="59"/>
      <c r="J6" t="s">
        <v>855</v>
      </c>
      <c r="K6" s="60">
        <f t="shared" si="0"/>
        <v>714</v>
      </c>
    </row>
    <row r="7" spans="1:11" x14ac:dyDescent="0.25">
      <c r="A7">
        <v>3</v>
      </c>
      <c r="B7" t="s">
        <v>857</v>
      </c>
      <c r="C7" t="s">
        <v>859</v>
      </c>
      <c r="D7" s="37">
        <v>598</v>
      </c>
      <c r="E7" t="s">
        <v>860</v>
      </c>
      <c r="G7" t="s">
        <v>9</v>
      </c>
      <c r="H7" s="59">
        <v>1</v>
      </c>
      <c r="I7" s="59"/>
      <c r="J7" t="s">
        <v>855</v>
      </c>
      <c r="K7" s="60">
        <f t="shared" si="0"/>
        <v>598</v>
      </c>
    </row>
    <row r="8" spans="1:11" x14ac:dyDescent="0.25">
      <c r="A8">
        <v>4</v>
      </c>
      <c r="B8" t="s">
        <v>861</v>
      </c>
      <c r="C8" t="s">
        <v>862</v>
      </c>
      <c r="D8" s="37">
        <v>495</v>
      </c>
      <c r="E8" t="s">
        <v>538</v>
      </c>
      <c r="G8" t="s">
        <v>9</v>
      </c>
      <c r="H8" s="59">
        <v>1</v>
      </c>
      <c r="I8" s="59"/>
      <c r="J8" t="s">
        <v>855</v>
      </c>
      <c r="K8" s="60">
        <f t="shared" si="0"/>
        <v>495</v>
      </c>
    </row>
    <row r="9" spans="1:11" x14ac:dyDescent="0.25">
      <c r="A9">
        <v>5</v>
      </c>
      <c r="B9" t="s">
        <v>864</v>
      </c>
      <c r="C9" t="s">
        <v>863</v>
      </c>
      <c r="D9" s="37">
        <v>484</v>
      </c>
      <c r="E9" t="s">
        <v>528</v>
      </c>
      <c r="G9" t="s">
        <v>9</v>
      </c>
      <c r="H9" s="59">
        <v>1</v>
      </c>
      <c r="I9" s="59"/>
      <c r="J9" t="s">
        <v>855</v>
      </c>
      <c r="K9" s="60">
        <f t="shared" si="0"/>
        <v>484</v>
      </c>
    </row>
    <row r="10" spans="1:11" x14ac:dyDescent="0.25">
      <c r="A10">
        <v>6</v>
      </c>
      <c r="B10" t="s">
        <v>873</v>
      </c>
      <c r="C10" t="s">
        <v>867</v>
      </c>
      <c r="D10" s="37">
        <v>345</v>
      </c>
      <c r="E10" t="s">
        <v>525</v>
      </c>
      <c r="F10" t="s">
        <v>609</v>
      </c>
      <c r="G10" t="s">
        <v>735</v>
      </c>
      <c r="H10" s="78">
        <v>0.47210000000000002</v>
      </c>
      <c r="I10" s="78" t="s">
        <v>338</v>
      </c>
      <c r="J10" s="78" t="s">
        <v>337</v>
      </c>
      <c r="K10" s="60">
        <f t="shared" si="0"/>
        <v>162.87450000000001</v>
      </c>
    </row>
    <row r="11" spans="1:11" x14ac:dyDescent="0.25">
      <c r="A11">
        <v>7</v>
      </c>
      <c r="B11" t="s">
        <v>781</v>
      </c>
      <c r="C11" t="s">
        <v>782</v>
      </c>
      <c r="D11" s="37">
        <v>330</v>
      </c>
      <c r="E11" t="s">
        <v>529</v>
      </c>
      <c r="F11" t="s">
        <v>539</v>
      </c>
      <c r="G11" t="s">
        <v>206</v>
      </c>
      <c r="H11" s="59">
        <v>0.35</v>
      </c>
      <c r="I11" s="59" t="s">
        <v>340</v>
      </c>
      <c r="J11" s="59" t="s">
        <v>339</v>
      </c>
      <c r="K11" s="60">
        <f t="shared" si="0"/>
        <v>115.49999999999999</v>
      </c>
    </row>
    <row r="12" spans="1:11" x14ac:dyDescent="0.25">
      <c r="A12">
        <v>8</v>
      </c>
      <c r="B12" t="s">
        <v>783</v>
      </c>
      <c r="C12" t="s">
        <v>868</v>
      </c>
      <c r="D12" s="37">
        <v>260</v>
      </c>
      <c r="E12" t="s">
        <v>529</v>
      </c>
      <c r="F12" t="s">
        <v>539</v>
      </c>
      <c r="G12" t="s">
        <v>747</v>
      </c>
      <c r="H12" s="59">
        <v>0.5</v>
      </c>
      <c r="I12" s="59" t="s">
        <v>342</v>
      </c>
      <c r="J12" s="59" t="s">
        <v>341</v>
      </c>
      <c r="K12" s="60">
        <f t="shared" si="0"/>
        <v>130</v>
      </c>
    </row>
    <row r="13" spans="1:11" x14ac:dyDescent="0.25">
      <c r="A13">
        <v>9</v>
      </c>
      <c r="B13" t="s">
        <v>785</v>
      </c>
      <c r="C13" t="s">
        <v>786</v>
      </c>
      <c r="D13" s="37">
        <v>250</v>
      </c>
      <c r="E13" t="s">
        <v>529</v>
      </c>
      <c r="F13" t="s">
        <v>539</v>
      </c>
      <c r="G13" t="s">
        <v>206</v>
      </c>
      <c r="H13" s="62">
        <v>0.64100000000000001</v>
      </c>
      <c r="I13" s="62" t="s">
        <v>343</v>
      </c>
      <c r="J13" s="62" t="s">
        <v>339</v>
      </c>
      <c r="K13" s="60">
        <f t="shared" si="0"/>
        <v>160.25</v>
      </c>
    </row>
    <row r="14" spans="1:11" x14ac:dyDescent="0.25">
      <c r="A14">
        <v>10</v>
      </c>
      <c r="B14" t="s">
        <v>787</v>
      </c>
      <c r="C14" t="s">
        <v>788</v>
      </c>
      <c r="D14" s="37">
        <v>240</v>
      </c>
      <c r="E14" t="s">
        <v>525</v>
      </c>
      <c r="F14" t="s">
        <v>609</v>
      </c>
      <c r="G14" t="s">
        <v>9</v>
      </c>
      <c r="H14" s="62">
        <v>0.42299999999999999</v>
      </c>
      <c r="I14" s="62" t="s">
        <v>344</v>
      </c>
      <c r="J14" s="62" t="s">
        <v>346</v>
      </c>
      <c r="K14" s="60">
        <f t="shared" si="0"/>
        <v>101.52</v>
      </c>
    </row>
    <row r="15" spans="1:11" x14ac:dyDescent="0.25">
      <c r="D15" s="37"/>
      <c r="H15" s="62"/>
      <c r="I15" s="62" t="s">
        <v>345</v>
      </c>
      <c r="J15" s="62" t="s">
        <v>347</v>
      </c>
      <c r="K15" s="60"/>
    </row>
    <row r="16" spans="1:11" x14ac:dyDescent="0.25">
      <c r="A16">
        <v>11</v>
      </c>
      <c r="B16" t="s">
        <v>797</v>
      </c>
      <c r="C16" t="s">
        <v>798</v>
      </c>
      <c r="D16" s="37">
        <v>225</v>
      </c>
      <c r="E16" t="s">
        <v>529</v>
      </c>
      <c r="F16" t="s">
        <v>539</v>
      </c>
      <c r="G16" t="s">
        <v>747</v>
      </c>
      <c r="H16" s="61">
        <v>0.5</v>
      </c>
      <c r="I16" s="61" t="s">
        <v>348</v>
      </c>
      <c r="J16" s="61" t="s">
        <v>349</v>
      </c>
      <c r="K16" s="60">
        <f t="shared" si="0"/>
        <v>112.5</v>
      </c>
    </row>
    <row r="17" spans="1:11" x14ac:dyDescent="0.25">
      <c r="A17">
        <v>12</v>
      </c>
      <c r="B17" t="s">
        <v>800</v>
      </c>
      <c r="C17" t="s">
        <v>799</v>
      </c>
      <c r="D17" s="37">
        <v>165</v>
      </c>
      <c r="E17" t="s">
        <v>525</v>
      </c>
      <c r="F17" t="s">
        <v>539</v>
      </c>
      <c r="G17" t="s">
        <v>9</v>
      </c>
      <c r="H17" s="62">
        <v>0.89100000000000001</v>
      </c>
      <c r="I17" s="62" t="s">
        <v>350</v>
      </c>
      <c r="J17" s="62" t="s">
        <v>335</v>
      </c>
      <c r="K17" s="60">
        <f t="shared" si="0"/>
        <v>147.01500000000001</v>
      </c>
    </row>
    <row r="18" spans="1:11" x14ac:dyDescent="0.25">
      <c r="A18">
        <v>13</v>
      </c>
      <c r="B18" t="s">
        <v>807</v>
      </c>
      <c r="C18" t="s">
        <v>808</v>
      </c>
      <c r="D18" s="37">
        <v>110</v>
      </c>
      <c r="E18" t="s">
        <v>809</v>
      </c>
      <c r="F18" t="s">
        <v>539</v>
      </c>
      <c r="G18" t="s">
        <v>747</v>
      </c>
      <c r="H18" s="61">
        <v>0.5</v>
      </c>
      <c r="I18" s="61" t="s">
        <v>351</v>
      </c>
      <c r="J18" s="61" t="s">
        <v>319</v>
      </c>
      <c r="K18" s="60">
        <f t="shared" si="0"/>
        <v>55</v>
      </c>
    </row>
    <row r="19" spans="1:11" x14ac:dyDescent="0.25">
      <c r="A19">
        <v>14</v>
      </c>
      <c r="B19" t="s">
        <v>870</v>
      </c>
      <c r="C19" t="s">
        <v>869</v>
      </c>
      <c r="D19" s="37">
        <v>84</v>
      </c>
      <c r="E19" t="s">
        <v>528</v>
      </c>
      <c r="G19" t="s">
        <v>9</v>
      </c>
      <c r="H19" s="61">
        <v>1</v>
      </c>
      <c r="I19" s="61"/>
      <c r="J19" t="s">
        <v>855</v>
      </c>
      <c r="K19" s="60">
        <f t="shared" si="0"/>
        <v>84</v>
      </c>
    </row>
    <row r="20" spans="1:11" x14ac:dyDescent="0.25">
      <c r="A20">
        <v>15</v>
      </c>
      <c r="B20" t="s">
        <v>813</v>
      </c>
      <c r="C20" t="s">
        <v>814</v>
      </c>
      <c r="D20" s="37">
        <v>83</v>
      </c>
      <c r="E20" t="s">
        <v>809</v>
      </c>
      <c r="F20" t="s">
        <v>815</v>
      </c>
      <c r="G20" t="s">
        <v>747</v>
      </c>
      <c r="H20" s="62">
        <v>0.67500000000000004</v>
      </c>
      <c r="I20" s="62" t="s">
        <v>352</v>
      </c>
      <c r="J20" s="62" t="s">
        <v>353</v>
      </c>
      <c r="K20" s="60">
        <f t="shared" si="0"/>
        <v>56.025000000000006</v>
      </c>
    </row>
    <row r="21" spans="1:11" x14ac:dyDescent="0.25">
      <c r="A21">
        <v>16</v>
      </c>
      <c r="B21" s="3" t="s">
        <v>810</v>
      </c>
      <c r="C21" s="3" t="s">
        <v>811</v>
      </c>
      <c r="D21" s="39">
        <v>83</v>
      </c>
      <c r="E21" s="3" t="s">
        <v>812</v>
      </c>
      <c r="F21" s="3"/>
      <c r="G21" s="3" t="s">
        <v>747</v>
      </c>
      <c r="H21" s="98">
        <v>0.5</v>
      </c>
      <c r="I21" s="98" t="s">
        <v>354</v>
      </c>
      <c r="J21" s="98" t="s">
        <v>327</v>
      </c>
      <c r="K21" s="58">
        <f t="shared" si="0"/>
        <v>41.5</v>
      </c>
    </row>
    <row r="22" spans="1:11" ht="13.8" thickBot="1" x14ac:dyDescent="0.3">
      <c r="D22" s="69">
        <f>SUM(D5:D21)</f>
        <v>6052</v>
      </c>
      <c r="E22" s="50"/>
      <c r="F22" s="50"/>
      <c r="G22" s="50"/>
      <c r="H22" s="79"/>
      <c r="I22" s="79"/>
      <c r="J22" s="79"/>
      <c r="K22" s="69">
        <f>SUM(K5:K21)</f>
        <v>5043.1845000000003</v>
      </c>
    </row>
    <row r="23" spans="1:11" ht="13.8" thickTop="1" x14ac:dyDescent="0.25">
      <c r="D23" s="63"/>
      <c r="E23" s="10"/>
      <c r="F23" s="10"/>
      <c r="G23" s="10"/>
      <c r="H23" s="64"/>
      <c r="I23" s="64"/>
      <c r="J23" s="64"/>
      <c r="K23" s="63"/>
    </row>
    <row r="24" spans="1:11" x14ac:dyDescent="0.25">
      <c r="D24" s="63"/>
      <c r="E24" s="10"/>
      <c r="F24" s="10"/>
      <c r="G24" s="10"/>
      <c r="H24" s="64"/>
      <c r="I24" s="64"/>
      <c r="J24" s="64"/>
      <c r="K24" s="63"/>
    </row>
    <row r="25" spans="1:11" x14ac:dyDescent="0.25">
      <c r="A25" s="7" t="s">
        <v>197</v>
      </c>
      <c r="D25" s="63"/>
      <c r="E25" s="10"/>
      <c r="F25" s="10"/>
      <c r="G25" s="10"/>
      <c r="H25" s="64"/>
      <c r="I25" s="64"/>
      <c r="J25" s="64"/>
      <c r="K25" s="63"/>
    </row>
    <row r="26" spans="1:11" x14ac:dyDescent="0.25">
      <c r="A26" s="7"/>
      <c r="D26" s="63"/>
      <c r="E26" s="10"/>
      <c r="F26" s="10"/>
      <c r="G26" s="10"/>
      <c r="H26" s="64"/>
      <c r="I26" s="64"/>
      <c r="J26" s="64"/>
      <c r="K26" s="63"/>
    </row>
    <row r="27" spans="1:11" x14ac:dyDescent="0.25">
      <c r="A27">
        <v>1</v>
      </c>
      <c r="B27" t="s">
        <v>865</v>
      </c>
      <c r="C27" t="s">
        <v>866</v>
      </c>
      <c r="D27" s="37">
        <v>474</v>
      </c>
      <c r="E27" t="s">
        <v>525</v>
      </c>
      <c r="H27" s="59">
        <v>0.5</v>
      </c>
      <c r="I27" s="59" t="s">
        <v>356</v>
      </c>
      <c r="J27" s="59" t="s">
        <v>355</v>
      </c>
      <c r="K27" s="60">
        <f>H27*D27</f>
        <v>237</v>
      </c>
    </row>
    <row r="28" spans="1:11" x14ac:dyDescent="0.25">
      <c r="A28">
        <v>2</v>
      </c>
      <c r="B28" s="3" t="s">
        <v>871</v>
      </c>
      <c r="C28" s="3" t="s">
        <v>872</v>
      </c>
      <c r="D28" s="39">
        <v>37</v>
      </c>
      <c r="E28" s="3" t="s">
        <v>129</v>
      </c>
      <c r="F28" s="3"/>
      <c r="G28" s="3"/>
      <c r="H28" s="101">
        <v>0.64300000000000002</v>
      </c>
      <c r="I28" s="101" t="s">
        <v>357</v>
      </c>
      <c r="J28" s="101" t="s">
        <v>358</v>
      </c>
      <c r="K28" s="58">
        <f>H28*D28</f>
        <v>23.791</v>
      </c>
    </row>
    <row r="29" spans="1:11" ht="13.8" thickBot="1" x14ac:dyDescent="0.3">
      <c r="D29" s="69">
        <f>SUM(D27:D28)</f>
        <v>511</v>
      </c>
      <c r="E29" s="50"/>
      <c r="F29" s="50"/>
      <c r="G29" s="50"/>
      <c r="H29" s="79"/>
      <c r="I29" s="79"/>
      <c r="J29" s="79"/>
      <c r="K29" s="69">
        <f>SUM(K27:K28)</f>
        <v>260.791</v>
      </c>
    </row>
    <row r="30" spans="1:11" ht="13.8" thickTop="1" x14ac:dyDescent="0.25">
      <c r="A30" s="7"/>
      <c r="D30" s="63"/>
      <c r="E30" s="10"/>
      <c r="F30" s="10"/>
      <c r="G30" s="10"/>
      <c r="H30" s="64"/>
      <c r="I30" s="64"/>
      <c r="J30" s="64"/>
      <c r="K30" s="63"/>
    </row>
    <row r="31" spans="1:11" x14ac:dyDescent="0.25">
      <c r="D31" s="11"/>
    </row>
    <row r="32" spans="1:11" x14ac:dyDescent="0.25">
      <c r="A32" s="7" t="s">
        <v>658</v>
      </c>
    </row>
    <row r="33" spans="1:11" x14ac:dyDescent="0.25">
      <c r="B33" s="29" t="s">
        <v>511</v>
      </c>
      <c r="C33" s="29" t="s">
        <v>552</v>
      </c>
      <c r="D33" s="29" t="s">
        <v>521</v>
      </c>
      <c r="E33" s="29" t="s">
        <v>573</v>
      </c>
      <c r="F33" s="29" t="s">
        <v>837</v>
      </c>
      <c r="G33" s="29" t="s">
        <v>567</v>
      </c>
      <c r="H33" s="29" t="s">
        <v>565</v>
      </c>
      <c r="I33" s="29" t="s">
        <v>287</v>
      </c>
      <c r="J33" s="29" t="s">
        <v>295</v>
      </c>
      <c r="K33" s="29" t="s">
        <v>566</v>
      </c>
    </row>
    <row r="34" spans="1:11" x14ac:dyDescent="0.25">
      <c r="A34">
        <v>1</v>
      </c>
      <c r="B34" s="3" t="s">
        <v>874</v>
      </c>
      <c r="C34" s="3" t="s">
        <v>875</v>
      </c>
      <c r="D34" s="38">
        <v>370</v>
      </c>
      <c r="E34" t="s">
        <v>525</v>
      </c>
      <c r="G34" t="s">
        <v>9</v>
      </c>
      <c r="H34" s="59">
        <v>1</v>
      </c>
      <c r="I34" s="59"/>
      <c r="J34" t="s">
        <v>855</v>
      </c>
      <c r="K34" s="60">
        <f>H34*D34</f>
        <v>370</v>
      </c>
    </row>
    <row r="35" spans="1:11" ht="13.8" thickBot="1" x14ac:dyDescent="0.3">
      <c r="D35" s="44">
        <f>SUM(D34:D34)</f>
        <v>370</v>
      </c>
      <c r="E35" s="46"/>
      <c r="F35" s="46"/>
      <c r="G35" s="46"/>
      <c r="H35" s="47"/>
      <c r="I35" s="47"/>
      <c r="J35" s="47"/>
      <c r="K35" s="44">
        <f>SUM(K34:K34)</f>
        <v>370</v>
      </c>
    </row>
    <row r="36" spans="1:11" ht="13.8" thickTop="1" x14ac:dyDescent="0.25"/>
    <row r="38" spans="1:11" x14ac:dyDescent="0.25">
      <c r="A38" s="7" t="s">
        <v>678</v>
      </c>
    </row>
    <row r="39" spans="1:11" x14ac:dyDescent="0.25">
      <c r="B39" s="29" t="s">
        <v>511</v>
      </c>
      <c r="C39" s="29" t="s">
        <v>552</v>
      </c>
      <c r="D39" s="29" t="s">
        <v>521</v>
      </c>
      <c r="E39" s="29" t="s">
        <v>573</v>
      </c>
      <c r="F39" s="29" t="s">
        <v>837</v>
      </c>
      <c r="G39" s="29" t="s">
        <v>567</v>
      </c>
      <c r="H39" s="29" t="s">
        <v>565</v>
      </c>
      <c r="I39" s="29" t="s">
        <v>287</v>
      </c>
      <c r="J39" s="29" t="s">
        <v>295</v>
      </c>
      <c r="K39" s="29" t="s">
        <v>566</v>
      </c>
    </row>
    <row r="40" spans="1:11" x14ac:dyDescent="0.25">
      <c r="A40">
        <v>1</v>
      </c>
      <c r="B40" t="s">
        <v>876</v>
      </c>
      <c r="C40" t="s">
        <v>877</v>
      </c>
      <c r="D40" s="38">
        <v>1080</v>
      </c>
      <c r="E40" t="s">
        <v>525</v>
      </c>
      <c r="H40" s="59">
        <v>1</v>
      </c>
      <c r="I40" s="59"/>
      <c r="J40" t="s">
        <v>855</v>
      </c>
      <c r="K40" s="60">
        <f>H40*D40</f>
        <v>1080</v>
      </c>
    </row>
    <row r="41" spans="1:11" x14ac:dyDescent="0.25">
      <c r="A41">
        <v>2</v>
      </c>
      <c r="B41" t="s">
        <v>878</v>
      </c>
      <c r="C41" t="s">
        <v>879</v>
      </c>
      <c r="D41" s="38">
        <v>1080</v>
      </c>
      <c r="E41" t="s">
        <v>525</v>
      </c>
      <c r="H41" s="59">
        <v>1</v>
      </c>
      <c r="I41" s="59"/>
      <c r="J41" t="s">
        <v>855</v>
      </c>
      <c r="K41" s="60">
        <f>H41*D41</f>
        <v>1080</v>
      </c>
    </row>
    <row r="42" spans="1:11" x14ac:dyDescent="0.25">
      <c r="A42">
        <v>3</v>
      </c>
      <c r="B42" t="s">
        <v>880</v>
      </c>
      <c r="C42" t="s">
        <v>881</v>
      </c>
      <c r="D42" s="38">
        <v>1022</v>
      </c>
      <c r="E42" t="s">
        <v>525</v>
      </c>
      <c r="H42" s="59">
        <v>1</v>
      </c>
      <c r="I42" s="59"/>
      <c r="J42" t="s">
        <v>855</v>
      </c>
      <c r="K42" s="60">
        <f t="shared" ref="K42:K49" si="1">H42*D42</f>
        <v>1022</v>
      </c>
    </row>
    <row r="43" spans="1:11" x14ac:dyDescent="0.25">
      <c r="A43">
        <v>4</v>
      </c>
      <c r="B43" t="s">
        <v>882</v>
      </c>
      <c r="C43" t="s">
        <v>883</v>
      </c>
      <c r="D43" s="38">
        <v>1022</v>
      </c>
      <c r="E43" t="s">
        <v>525</v>
      </c>
      <c r="H43" s="59">
        <v>1</v>
      </c>
      <c r="I43" s="59"/>
      <c r="J43" t="s">
        <v>855</v>
      </c>
      <c r="K43" s="60">
        <f t="shared" si="1"/>
        <v>1022</v>
      </c>
    </row>
    <row r="44" spans="1:11" x14ac:dyDescent="0.25">
      <c r="A44">
        <v>5</v>
      </c>
      <c r="B44" t="s">
        <v>884</v>
      </c>
      <c r="C44" t="s">
        <v>885</v>
      </c>
      <c r="D44" s="38">
        <v>1020</v>
      </c>
      <c r="E44" t="s">
        <v>525</v>
      </c>
      <c r="H44" s="59">
        <v>1</v>
      </c>
      <c r="I44" s="59"/>
      <c r="J44" t="s">
        <v>855</v>
      </c>
      <c r="K44" s="60">
        <f t="shared" si="1"/>
        <v>1020</v>
      </c>
    </row>
    <row r="45" spans="1:11" x14ac:dyDescent="0.25">
      <c r="A45">
        <v>6</v>
      </c>
      <c r="B45" t="s">
        <v>886</v>
      </c>
      <c r="C45" t="s">
        <v>887</v>
      </c>
      <c r="D45" s="38">
        <v>800</v>
      </c>
      <c r="E45" t="s">
        <v>525</v>
      </c>
      <c r="H45" s="59">
        <v>1</v>
      </c>
      <c r="I45" s="59"/>
      <c r="J45" t="s">
        <v>855</v>
      </c>
      <c r="K45" s="60">
        <f t="shared" si="1"/>
        <v>800</v>
      </c>
    </row>
    <row r="46" spans="1:11" x14ac:dyDescent="0.25">
      <c r="A46">
        <v>7</v>
      </c>
      <c r="B46" t="s">
        <v>888</v>
      </c>
      <c r="C46" t="s">
        <v>889</v>
      </c>
      <c r="D46" s="38">
        <v>800</v>
      </c>
      <c r="E46" t="s">
        <v>525</v>
      </c>
      <c r="H46" s="59">
        <v>1</v>
      </c>
      <c r="I46" s="59"/>
      <c r="J46" t="s">
        <v>855</v>
      </c>
      <c r="K46" s="60">
        <f t="shared" si="1"/>
        <v>800</v>
      </c>
    </row>
    <row r="47" spans="1:11" x14ac:dyDescent="0.25">
      <c r="A47">
        <v>8</v>
      </c>
      <c r="B47" t="s">
        <v>890</v>
      </c>
      <c r="C47" t="s">
        <v>891</v>
      </c>
      <c r="D47" s="38">
        <v>792</v>
      </c>
      <c r="E47" t="s">
        <v>525</v>
      </c>
      <c r="H47" s="59">
        <v>1</v>
      </c>
      <c r="I47" s="59"/>
      <c r="J47" t="s">
        <v>855</v>
      </c>
      <c r="K47" s="60">
        <f t="shared" si="1"/>
        <v>792</v>
      </c>
    </row>
    <row r="48" spans="1:11" x14ac:dyDescent="0.25">
      <c r="A48" s="5">
        <v>9</v>
      </c>
      <c r="B48" s="5" t="s">
        <v>892</v>
      </c>
      <c r="C48" s="5" t="s">
        <v>893</v>
      </c>
      <c r="D48" s="38">
        <v>516</v>
      </c>
      <c r="E48" t="s">
        <v>525</v>
      </c>
      <c r="H48" s="59">
        <v>1</v>
      </c>
      <c r="I48" s="59"/>
      <c r="J48" t="s">
        <v>855</v>
      </c>
      <c r="K48" s="60">
        <f t="shared" si="1"/>
        <v>516</v>
      </c>
    </row>
    <row r="49" spans="1:11" x14ac:dyDescent="0.25">
      <c r="A49">
        <v>10</v>
      </c>
      <c r="B49" s="3" t="s">
        <v>894</v>
      </c>
      <c r="C49" s="3" t="s">
        <v>895</v>
      </c>
      <c r="D49" s="38">
        <v>500</v>
      </c>
      <c r="E49" t="s">
        <v>525</v>
      </c>
      <c r="H49" s="59">
        <v>1</v>
      </c>
      <c r="I49" s="59"/>
      <c r="J49" t="s">
        <v>855</v>
      </c>
      <c r="K49" s="60">
        <f t="shared" si="1"/>
        <v>500</v>
      </c>
    </row>
    <row r="50" spans="1:11" ht="13.8" thickBot="1" x14ac:dyDescent="0.3">
      <c r="D50" s="44">
        <f>SUM(D40:D49)</f>
        <v>8632</v>
      </c>
      <c r="E50" s="46"/>
      <c r="F50" s="46"/>
      <c r="G50" s="46"/>
      <c r="H50" s="47"/>
      <c r="I50" s="47"/>
      <c r="J50" s="47"/>
      <c r="K50" s="44">
        <f>SUM(K40:K49)</f>
        <v>8632</v>
      </c>
    </row>
    <row r="51" spans="1:11" ht="13.8" thickTop="1" x14ac:dyDescent="0.25"/>
    <row r="52" spans="1:11" x14ac:dyDescent="0.25">
      <c r="A52" s="7"/>
    </row>
    <row r="53" spans="1:11" ht="15.6" x14ac:dyDescent="0.3">
      <c r="A53" s="137" t="s">
        <v>217</v>
      </c>
    </row>
  </sheetData>
  <pageMargins left="0.75" right="0.75" top="1" bottom="1" header="0.5" footer="0.5"/>
  <pageSetup paperSize="5" scale="61" fitToHeight="2" orientation="landscape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opLeftCell="A15" zoomScaleNormal="100" workbookViewId="0">
      <selection activeCell="B25" sqref="B25"/>
    </sheetView>
  </sheetViews>
  <sheetFormatPr defaultRowHeight="13.2" x14ac:dyDescent="0.25"/>
  <cols>
    <col min="1" max="1" width="29.33203125" bestFit="1" customWidth="1"/>
    <col min="2" max="2" width="30.5546875" customWidth="1"/>
    <col min="3" max="3" width="12.6640625" customWidth="1"/>
    <col min="4" max="4" width="14.88671875" customWidth="1"/>
    <col min="5" max="5" width="13.33203125" customWidth="1"/>
    <col min="6" max="17" width="12.6640625" customWidth="1"/>
    <col min="18" max="18" width="6.5546875" customWidth="1"/>
    <col min="19" max="19" width="5.88671875" customWidth="1"/>
    <col min="20" max="23" width="20.5546875" customWidth="1"/>
    <col min="24" max="24" width="18.109375" customWidth="1"/>
    <col min="25" max="25" width="12.88671875" customWidth="1"/>
  </cols>
  <sheetData>
    <row r="1" spans="1:2" ht="22.8" x14ac:dyDescent="0.4">
      <c r="A1" s="28" t="s">
        <v>547</v>
      </c>
    </row>
    <row r="2" spans="1:2" x14ac:dyDescent="0.25">
      <c r="A2" s="1"/>
    </row>
    <row r="3" spans="1:2" x14ac:dyDescent="0.25">
      <c r="A3" s="1"/>
    </row>
    <row r="5" spans="1:2" x14ac:dyDescent="0.25">
      <c r="A5" s="7" t="s">
        <v>731</v>
      </c>
      <c r="B5" t="s">
        <v>693</v>
      </c>
    </row>
    <row r="6" spans="1:2" x14ac:dyDescent="0.25">
      <c r="A6" s="1"/>
      <c r="B6" t="s">
        <v>694</v>
      </c>
    </row>
    <row r="7" spans="1:2" x14ac:dyDescent="0.25">
      <c r="B7" t="s">
        <v>554</v>
      </c>
    </row>
    <row r="8" spans="1:2" x14ac:dyDescent="0.25">
      <c r="A8" s="7"/>
      <c r="B8" t="s">
        <v>560</v>
      </c>
    </row>
    <row r="9" spans="1:2" x14ac:dyDescent="0.25">
      <c r="A9" s="7"/>
      <c r="B9" t="s">
        <v>695</v>
      </c>
    </row>
    <row r="10" spans="1:2" x14ac:dyDescent="0.25">
      <c r="A10" s="7"/>
    </row>
    <row r="11" spans="1:2" x14ac:dyDescent="0.25">
      <c r="A11" s="7" t="s">
        <v>549</v>
      </c>
      <c r="B11" t="s">
        <v>553</v>
      </c>
    </row>
    <row r="12" spans="1:2" x14ac:dyDescent="0.25">
      <c r="A12" s="7"/>
      <c r="B12" t="s">
        <v>555</v>
      </c>
    </row>
    <row r="13" spans="1:2" x14ac:dyDescent="0.25">
      <c r="A13" s="7"/>
      <c r="B13" t="s">
        <v>556</v>
      </c>
    </row>
    <row r="14" spans="1:2" x14ac:dyDescent="0.25">
      <c r="A14" s="7"/>
      <c r="B14" t="s">
        <v>557</v>
      </c>
    </row>
    <row r="15" spans="1:2" x14ac:dyDescent="0.25">
      <c r="A15" s="7"/>
      <c r="B15" t="s">
        <v>558</v>
      </c>
    </row>
    <row r="16" spans="1:2" x14ac:dyDescent="0.25">
      <c r="A16" s="7"/>
      <c r="B16" t="s">
        <v>559</v>
      </c>
    </row>
    <row r="17" spans="1:17" x14ac:dyDescent="0.25">
      <c r="A17" s="7"/>
      <c r="B17" t="s">
        <v>696</v>
      </c>
    </row>
    <row r="18" spans="1:17" x14ac:dyDescent="0.25">
      <c r="A18" s="7"/>
    </row>
    <row r="19" spans="1:17" x14ac:dyDescent="0.25">
      <c r="A19" s="7" t="s">
        <v>548</v>
      </c>
      <c r="B19" s="25" t="s">
        <v>518</v>
      </c>
      <c r="C19" s="24"/>
      <c r="D19" s="19"/>
      <c r="E19" s="18"/>
      <c r="F19" s="24"/>
      <c r="G19" s="19"/>
      <c r="H19" s="18"/>
      <c r="I19" s="24"/>
      <c r="J19" s="19"/>
      <c r="K19" s="18"/>
      <c r="L19" s="17"/>
      <c r="M19" s="19" t="s">
        <v>725</v>
      </c>
      <c r="N19" s="18"/>
      <c r="O19" s="17"/>
      <c r="P19" s="19" t="s">
        <v>726</v>
      </c>
      <c r="Q19" s="18"/>
    </row>
    <row r="20" spans="1:17" x14ac:dyDescent="0.25">
      <c r="A20" s="5"/>
      <c r="B20" s="26" t="s">
        <v>728</v>
      </c>
      <c r="C20" s="158" t="s">
        <v>532</v>
      </c>
      <c r="D20" s="159"/>
      <c r="E20" s="160"/>
      <c r="F20" s="158" t="s">
        <v>533</v>
      </c>
      <c r="G20" s="159"/>
      <c r="H20" s="160"/>
      <c r="I20" s="158" t="s">
        <v>534</v>
      </c>
      <c r="J20" s="159"/>
      <c r="K20" s="160"/>
      <c r="L20" s="20" t="s">
        <v>535</v>
      </c>
      <c r="M20" s="6" t="s">
        <v>531</v>
      </c>
      <c r="N20" s="21" t="s">
        <v>513</v>
      </c>
      <c r="O20" s="20" t="s">
        <v>535</v>
      </c>
      <c r="P20" s="6" t="s">
        <v>531</v>
      </c>
      <c r="Q20" s="21" t="s">
        <v>513</v>
      </c>
    </row>
    <row r="21" spans="1:17" x14ac:dyDescent="0.25">
      <c r="B21" s="27" t="s">
        <v>512</v>
      </c>
      <c r="C21" s="22" t="s">
        <v>511</v>
      </c>
      <c r="D21" s="4" t="s">
        <v>521</v>
      </c>
      <c r="E21" s="23" t="s">
        <v>510</v>
      </c>
      <c r="F21" s="20" t="s">
        <v>511</v>
      </c>
      <c r="G21" s="6" t="s">
        <v>521</v>
      </c>
      <c r="H21" s="21" t="s">
        <v>510</v>
      </c>
      <c r="I21" s="20" t="s">
        <v>511</v>
      </c>
      <c r="J21" s="6" t="s">
        <v>521</v>
      </c>
      <c r="K21" s="21" t="s">
        <v>510</v>
      </c>
      <c r="L21" s="22" t="s">
        <v>521</v>
      </c>
      <c r="M21" s="4" t="s">
        <v>521</v>
      </c>
      <c r="N21" s="23" t="s">
        <v>521</v>
      </c>
      <c r="O21" s="22" t="s">
        <v>521</v>
      </c>
      <c r="P21" s="4" t="s">
        <v>521</v>
      </c>
      <c r="Q21" s="23" t="s">
        <v>521</v>
      </c>
    </row>
    <row r="22" spans="1:17" x14ac:dyDescent="0.25">
      <c r="B22" s="53">
        <f>L22+M22</f>
        <v>13007.768749999999</v>
      </c>
      <c r="C22" s="15">
        <v>60</v>
      </c>
      <c r="D22" s="14">
        <v>26648.7</v>
      </c>
      <c r="E22" s="16">
        <v>22057.327150000005</v>
      </c>
      <c r="F22" s="15">
        <v>4</v>
      </c>
      <c r="G22" s="14">
        <v>1797</v>
      </c>
      <c r="H22" s="16">
        <v>713.36799999999994</v>
      </c>
      <c r="I22" s="15">
        <v>3</v>
      </c>
      <c r="J22" s="14">
        <v>1500</v>
      </c>
      <c r="K22" s="16">
        <v>643</v>
      </c>
      <c r="L22" s="13">
        <v>13007.768749999999</v>
      </c>
      <c r="M22" s="12">
        <v>0</v>
      </c>
      <c r="N22" s="16">
        <v>250</v>
      </c>
      <c r="O22" s="13">
        <v>9049.5584000000035</v>
      </c>
      <c r="P22" s="12">
        <v>713.36799999999994</v>
      </c>
      <c r="Q22" s="16">
        <v>393</v>
      </c>
    </row>
    <row r="24" spans="1:17" x14ac:dyDescent="0.25">
      <c r="A24" s="7" t="s">
        <v>550</v>
      </c>
      <c r="B24" t="s">
        <v>564</v>
      </c>
      <c r="C24" s="11"/>
      <c r="E24" s="11"/>
    </row>
    <row r="25" spans="1:17" x14ac:dyDescent="0.25">
      <c r="C25" s="11"/>
      <c r="D25" s="11"/>
    </row>
    <row r="26" spans="1:17" x14ac:dyDescent="0.25">
      <c r="A26" s="7" t="s">
        <v>561</v>
      </c>
      <c r="B26" t="s">
        <v>697</v>
      </c>
    </row>
    <row r="28" spans="1:17" x14ac:dyDescent="0.25">
      <c r="A28" s="7" t="s">
        <v>562</v>
      </c>
      <c r="B28" t="s">
        <v>697</v>
      </c>
    </row>
    <row r="30" spans="1:17" x14ac:dyDescent="0.25">
      <c r="A30" s="7" t="s">
        <v>551</v>
      </c>
      <c r="B30" t="s">
        <v>131</v>
      </c>
    </row>
    <row r="32" spans="1:17" x14ac:dyDescent="0.25">
      <c r="A32" s="7" t="s">
        <v>845</v>
      </c>
      <c r="B32" t="s">
        <v>688</v>
      </c>
    </row>
    <row r="34" spans="1:2" x14ac:dyDescent="0.25">
      <c r="A34" s="7" t="s">
        <v>563</v>
      </c>
      <c r="B34" t="s">
        <v>130</v>
      </c>
    </row>
    <row r="39" spans="1:2" ht="15" customHeight="1" x14ac:dyDescent="0.25"/>
  </sheetData>
  <mergeCells count="3">
    <mergeCell ref="C20:E20"/>
    <mergeCell ref="F20:H20"/>
    <mergeCell ref="I20:K20"/>
  </mergeCells>
  <pageMargins left="0.75" right="0.75" top="1" bottom="1" header="0.5" footer="0.5"/>
  <pageSetup paperSize="5" scale="64" fitToHeight="2" orientation="landscape" horizontalDpi="0" verticalDpi="300" r:id="rId1"/>
  <headerFooter alignWithMargins="0"/>
  <colBreaks count="1" manualBreakCount="1">
    <brk id="1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zoomScaleNormal="100" workbookViewId="0">
      <selection activeCell="A10" sqref="A10"/>
    </sheetView>
  </sheetViews>
  <sheetFormatPr defaultColWidth="29.33203125" defaultRowHeight="13.2" x14ac:dyDescent="0.25"/>
  <cols>
    <col min="1" max="1" width="4" customWidth="1"/>
    <col min="2" max="2" width="37.44140625" bestFit="1" customWidth="1"/>
    <col min="3" max="3" width="29.6640625" bestFit="1" customWidth="1"/>
    <col min="4" max="4" width="17.5546875" customWidth="1"/>
    <col min="5" max="5" width="19.109375" bestFit="1" customWidth="1"/>
    <col min="6" max="6" width="22.5546875" bestFit="1" customWidth="1"/>
    <col min="7" max="7" width="31.33203125" bestFit="1" customWidth="1"/>
    <col min="8" max="8" width="17.5546875" customWidth="1"/>
    <col min="9" max="9" width="46.5546875" bestFit="1" customWidth="1"/>
    <col min="10" max="10" width="36.88671875" bestFit="1" customWidth="1"/>
    <col min="11" max="11" width="17.5546875" customWidth="1"/>
    <col min="12" max="12" width="11.44140625" customWidth="1"/>
    <col min="13" max="13" width="4.5546875" customWidth="1"/>
    <col min="14" max="14" width="23.33203125" bestFit="1" customWidth="1"/>
    <col min="15" max="15" width="29.6640625" bestFit="1" customWidth="1"/>
    <col min="16" max="16" width="17.5546875" customWidth="1"/>
    <col min="17" max="17" width="19.109375" bestFit="1" customWidth="1"/>
    <col min="18" max="18" width="19.88671875" bestFit="1" customWidth="1"/>
    <col min="19" max="19" width="43" bestFit="1" customWidth="1"/>
    <col min="20" max="21" width="17.5546875" customWidth="1"/>
  </cols>
  <sheetData>
    <row r="1" spans="1:14" x14ac:dyDescent="0.25">
      <c r="A1" s="7" t="s">
        <v>655</v>
      </c>
    </row>
    <row r="2" spans="1:14" x14ac:dyDescent="0.25">
      <c r="D2" s="11"/>
      <c r="K2" s="11"/>
    </row>
    <row r="3" spans="1:14" x14ac:dyDescent="0.25">
      <c r="A3" s="7" t="s">
        <v>198</v>
      </c>
    </row>
    <row r="4" spans="1:14" x14ac:dyDescent="0.25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4" x14ac:dyDescent="0.25">
      <c r="A5">
        <v>1</v>
      </c>
      <c r="B5" s="37" t="s">
        <v>218</v>
      </c>
      <c r="C5" t="s">
        <v>219</v>
      </c>
      <c r="D5" s="38">
        <v>9510</v>
      </c>
      <c r="E5" t="s">
        <v>934</v>
      </c>
      <c r="H5" s="33">
        <v>1</v>
      </c>
      <c r="I5" s="33"/>
      <c r="J5" s="33"/>
      <c r="K5" s="2">
        <f t="shared" ref="K5:K14" si="0">H5*D5</f>
        <v>9510</v>
      </c>
    </row>
    <row r="6" spans="1:14" x14ac:dyDescent="0.25">
      <c r="A6">
        <v>1</v>
      </c>
      <c r="B6" s="37" t="s">
        <v>568</v>
      </c>
      <c r="C6" t="s">
        <v>579</v>
      </c>
      <c r="D6" s="38">
        <v>1884</v>
      </c>
      <c r="E6" t="s">
        <v>529</v>
      </c>
      <c r="H6" s="33">
        <v>1</v>
      </c>
      <c r="I6" s="33"/>
      <c r="J6" s="33"/>
      <c r="K6" s="2">
        <f t="shared" si="0"/>
        <v>1884</v>
      </c>
    </row>
    <row r="7" spans="1:14" x14ac:dyDescent="0.25">
      <c r="A7">
        <v>2</v>
      </c>
      <c r="B7" s="37" t="s">
        <v>577</v>
      </c>
      <c r="C7" t="s">
        <v>578</v>
      </c>
      <c r="D7" s="37">
        <v>356</v>
      </c>
      <c r="E7" t="s">
        <v>525</v>
      </c>
      <c r="F7" t="s">
        <v>539</v>
      </c>
      <c r="H7" s="33">
        <v>0.25</v>
      </c>
      <c r="I7" s="33" t="s">
        <v>361</v>
      </c>
      <c r="J7" s="33" t="s">
        <v>292</v>
      </c>
      <c r="K7" s="2">
        <f t="shared" si="0"/>
        <v>89</v>
      </c>
    </row>
    <row r="8" spans="1:14" x14ac:dyDescent="0.25">
      <c r="A8">
        <v>3</v>
      </c>
      <c r="B8" s="37" t="s">
        <v>580</v>
      </c>
      <c r="C8" t="s">
        <v>581</v>
      </c>
      <c r="D8" s="37">
        <v>340</v>
      </c>
      <c r="E8" t="s">
        <v>525</v>
      </c>
      <c r="H8" s="33">
        <v>0.5</v>
      </c>
      <c r="I8" t="s">
        <v>362</v>
      </c>
      <c r="J8" s="33" t="s">
        <v>292</v>
      </c>
      <c r="K8" s="2">
        <f t="shared" si="0"/>
        <v>170</v>
      </c>
    </row>
    <row r="9" spans="1:14" x14ac:dyDescent="0.25">
      <c r="A9">
        <v>4</v>
      </c>
      <c r="B9" s="37" t="s">
        <v>585</v>
      </c>
      <c r="C9" t="s">
        <v>586</v>
      </c>
      <c r="D9" s="37">
        <v>286</v>
      </c>
      <c r="E9" t="s">
        <v>525</v>
      </c>
      <c r="F9" t="s">
        <v>587</v>
      </c>
      <c r="H9" s="33">
        <v>0.5</v>
      </c>
      <c r="I9" s="33" t="s">
        <v>365</v>
      </c>
      <c r="J9" s="33" t="s">
        <v>364</v>
      </c>
      <c r="K9" s="2">
        <f t="shared" si="0"/>
        <v>143</v>
      </c>
    </row>
    <row r="10" spans="1:14" x14ac:dyDescent="0.25">
      <c r="A10">
        <v>5</v>
      </c>
      <c r="B10" s="37" t="s">
        <v>588</v>
      </c>
      <c r="C10" t="s">
        <v>627</v>
      </c>
      <c r="D10" s="37">
        <v>240</v>
      </c>
      <c r="E10" t="s">
        <v>525</v>
      </c>
      <c r="H10" s="33">
        <v>0.5</v>
      </c>
      <c r="I10" s="33" t="s">
        <v>366</v>
      </c>
      <c r="J10" s="33" t="s">
        <v>292</v>
      </c>
      <c r="K10" s="2">
        <f t="shared" si="0"/>
        <v>120</v>
      </c>
    </row>
    <row r="11" spans="1:14" x14ac:dyDescent="0.25">
      <c r="A11">
        <v>6</v>
      </c>
      <c r="B11" s="37" t="s">
        <v>599</v>
      </c>
      <c r="C11" t="s">
        <v>600</v>
      </c>
      <c r="D11" s="37">
        <v>165</v>
      </c>
      <c r="E11" t="s">
        <v>525</v>
      </c>
      <c r="F11" t="s">
        <v>539</v>
      </c>
      <c r="H11" s="35">
        <v>3.7499999999999999E-3</v>
      </c>
      <c r="I11" s="35" t="s">
        <v>377</v>
      </c>
      <c r="J11" s="35" t="s">
        <v>376</v>
      </c>
      <c r="K11" s="31">
        <f t="shared" si="0"/>
        <v>0.61875000000000002</v>
      </c>
    </row>
    <row r="12" spans="1:14" x14ac:dyDescent="0.25">
      <c r="A12">
        <v>7</v>
      </c>
      <c r="B12" s="37" t="s">
        <v>604</v>
      </c>
      <c r="C12" t="s">
        <v>605</v>
      </c>
      <c r="D12" s="37">
        <v>150</v>
      </c>
      <c r="E12" t="s">
        <v>525</v>
      </c>
      <c r="F12" t="s">
        <v>539</v>
      </c>
      <c r="H12" s="36">
        <v>0.5</v>
      </c>
      <c r="I12" s="36" t="s">
        <v>366</v>
      </c>
      <c r="J12" s="36" t="s">
        <v>378</v>
      </c>
      <c r="K12" s="2">
        <f t="shared" si="0"/>
        <v>75</v>
      </c>
    </row>
    <row r="13" spans="1:14" x14ac:dyDescent="0.25">
      <c r="A13">
        <v>8</v>
      </c>
      <c r="B13" s="37" t="s">
        <v>610</v>
      </c>
      <c r="C13" t="s">
        <v>578</v>
      </c>
      <c r="D13" s="37">
        <v>110</v>
      </c>
      <c r="E13" t="s">
        <v>529</v>
      </c>
      <c r="H13" s="36">
        <v>0.5</v>
      </c>
      <c r="I13" s="36" t="s">
        <v>348</v>
      </c>
      <c r="J13" s="36" t="s">
        <v>292</v>
      </c>
      <c r="K13" s="2">
        <f t="shared" si="0"/>
        <v>55</v>
      </c>
    </row>
    <row r="14" spans="1:14" x14ac:dyDescent="0.25">
      <c r="A14" s="5">
        <v>9</v>
      </c>
      <c r="B14" s="77" t="s">
        <v>621</v>
      </c>
      <c r="C14" s="5" t="s">
        <v>622</v>
      </c>
      <c r="D14" s="77">
        <v>80</v>
      </c>
      <c r="E14" s="5" t="s">
        <v>540</v>
      </c>
      <c r="F14" s="5"/>
      <c r="G14" s="5"/>
      <c r="H14" s="104">
        <v>0.5</v>
      </c>
      <c r="I14" s="104" t="s">
        <v>380</v>
      </c>
      <c r="J14" s="104" t="s">
        <v>379</v>
      </c>
      <c r="K14" s="8">
        <f t="shared" si="0"/>
        <v>40</v>
      </c>
      <c r="L14" s="5"/>
      <c r="M14" s="5"/>
      <c r="N14" s="5"/>
    </row>
    <row r="15" spans="1:14" x14ac:dyDescent="0.25">
      <c r="B15" s="39"/>
      <c r="C15" s="3"/>
      <c r="D15" s="39"/>
      <c r="E15" s="3"/>
      <c r="F15" s="3"/>
      <c r="G15" s="3"/>
      <c r="H15" s="103"/>
      <c r="I15" s="103" t="s">
        <v>381</v>
      </c>
      <c r="J15" s="103"/>
      <c r="K15" s="12"/>
    </row>
    <row r="16" spans="1:14" ht="13.8" thickBot="1" x14ac:dyDescent="0.3">
      <c r="D16" s="69">
        <f>SUM(D5:D15)</f>
        <v>13121</v>
      </c>
      <c r="E16" s="50"/>
      <c r="F16" s="50"/>
      <c r="G16" s="50"/>
      <c r="H16" s="79"/>
      <c r="I16" s="79"/>
      <c r="J16" s="79"/>
      <c r="K16" s="69">
        <f>SUM(K5:K15)</f>
        <v>12086.61875</v>
      </c>
    </row>
    <row r="17" spans="1:11" ht="13.8" thickTop="1" x14ac:dyDescent="0.25">
      <c r="D17" s="11"/>
      <c r="H17" s="33"/>
      <c r="I17" s="33"/>
      <c r="J17" s="33"/>
      <c r="K17" s="2"/>
    </row>
    <row r="18" spans="1:11" x14ac:dyDescent="0.25">
      <c r="D18" s="11"/>
      <c r="H18" s="33"/>
      <c r="I18" s="33"/>
      <c r="J18" s="33"/>
      <c r="K18" s="2"/>
    </row>
    <row r="19" spans="1:11" x14ac:dyDescent="0.25">
      <c r="A19" s="7" t="s">
        <v>197</v>
      </c>
      <c r="D19" s="11"/>
      <c r="H19" s="33"/>
      <c r="I19" s="33"/>
      <c r="J19" s="33"/>
      <c r="K19" s="2"/>
    </row>
    <row r="20" spans="1:11" x14ac:dyDescent="0.25">
      <c r="D20" s="11"/>
      <c r="H20" s="33"/>
      <c r="I20" s="33"/>
      <c r="J20" s="33"/>
      <c r="K20" s="2"/>
    </row>
    <row r="21" spans="1:11" x14ac:dyDescent="0.25">
      <c r="A21">
        <v>1</v>
      </c>
      <c r="B21" s="37" t="s">
        <v>575</v>
      </c>
      <c r="C21" t="s">
        <v>629</v>
      </c>
      <c r="D21" s="37">
        <v>385</v>
      </c>
      <c r="E21" t="s">
        <v>525</v>
      </c>
      <c r="F21" t="s">
        <v>539</v>
      </c>
      <c r="H21" s="33">
        <v>0.49</v>
      </c>
      <c r="I21" s="33" t="s">
        <v>360</v>
      </c>
      <c r="J21" s="33" t="s">
        <v>574</v>
      </c>
      <c r="K21" s="2">
        <f t="shared" ref="K21:K33" si="1">H21*D21</f>
        <v>188.65</v>
      </c>
    </row>
    <row r="22" spans="1:11" x14ac:dyDescent="0.25">
      <c r="A22">
        <v>2</v>
      </c>
      <c r="B22" s="37" t="s">
        <v>583</v>
      </c>
      <c r="C22" t="s">
        <v>628</v>
      </c>
      <c r="D22" s="37">
        <v>300</v>
      </c>
      <c r="E22" t="s">
        <v>525</v>
      </c>
      <c r="H22" s="33">
        <v>0.5</v>
      </c>
      <c r="I22" s="33" t="s">
        <v>363</v>
      </c>
      <c r="J22" t="s">
        <v>574</v>
      </c>
      <c r="K22" s="2">
        <f t="shared" si="1"/>
        <v>150</v>
      </c>
    </row>
    <row r="23" spans="1:11" x14ac:dyDescent="0.25">
      <c r="A23">
        <v>3</v>
      </c>
      <c r="B23" s="37" t="s">
        <v>584</v>
      </c>
      <c r="C23" t="s">
        <v>628</v>
      </c>
      <c r="D23" s="37">
        <v>300</v>
      </c>
      <c r="E23" t="s">
        <v>525</v>
      </c>
      <c r="H23" s="33">
        <v>0.5</v>
      </c>
      <c r="I23" s="33" t="s">
        <v>363</v>
      </c>
      <c r="J23" t="s">
        <v>574</v>
      </c>
      <c r="K23" s="2">
        <f t="shared" si="1"/>
        <v>150</v>
      </c>
    </row>
    <row r="24" spans="1:11" x14ac:dyDescent="0.25">
      <c r="A24">
        <v>4</v>
      </c>
      <c r="B24" s="37" t="s">
        <v>589</v>
      </c>
      <c r="C24" t="s">
        <v>626</v>
      </c>
      <c r="D24" s="37">
        <v>225</v>
      </c>
      <c r="E24" t="s">
        <v>525</v>
      </c>
      <c r="F24" t="s">
        <v>539</v>
      </c>
      <c r="H24" s="33">
        <v>0.5</v>
      </c>
      <c r="I24" s="33" t="s">
        <v>368</v>
      </c>
      <c r="J24" t="s">
        <v>367</v>
      </c>
      <c r="K24" s="31">
        <f t="shared" si="1"/>
        <v>112.5</v>
      </c>
    </row>
    <row r="25" spans="1:11" x14ac:dyDescent="0.25">
      <c r="A25">
        <v>5</v>
      </c>
      <c r="B25" s="37" t="s">
        <v>594</v>
      </c>
      <c r="C25" t="s">
        <v>595</v>
      </c>
      <c r="D25" s="37">
        <v>210</v>
      </c>
      <c r="E25" t="s">
        <v>525</v>
      </c>
      <c r="H25" s="33">
        <v>0.5</v>
      </c>
      <c r="I25" s="33" t="s">
        <v>373</v>
      </c>
      <c r="J25" s="33" t="s">
        <v>372</v>
      </c>
      <c r="K25" s="2">
        <f t="shared" si="1"/>
        <v>105</v>
      </c>
    </row>
    <row r="26" spans="1:11" x14ac:dyDescent="0.25">
      <c r="A26">
        <v>6</v>
      </c>
      <c r="B26" s="37" t="s">
        <v>612</v>
      </c>
      <c r="C26" t="s">
        <v>613</v>
      </c>
      <c r="D26" s="37">
        <v>90</v>
      </c>
      <c r="E26" t="s">
        <v>525</v>
      </c>
      <c r="F26" t="s">
        <v>539</v>
      </c>
      <c r="H26" s="36">
        <v>0.5</v>
      </c>
      <c r="I26" s="36" t="s">
        <v>382</v>
      </c>
      <c r="J26" s="33" t="s">
        <v>372</v>
      </c>
      <c r="K26" s="2">
        <f t="shared" si="1"/>
        <v>45</v>
      </c>
    </row>
    <row r="27" spans="1:11" x14ac:dyDescent="0.25">
      <c r="A27">
        <v>7</v>
      </c>
      <c r="B27" s="37" t="s">
        <v>615</v>
      </c>
      <c r="C27" t="s">
        <v>616</v>
      </c>
      <c r="D27" s="37">
        <v>80</v>
      </c>
      <c r="E27" t="s">
        <v>617</v>
      </c>
      <c r="H27" s="36">
        <v>0.5</v>
      </c>
      <c r="I27" s="36" t="s">
        <v>384</v>
      </c>
      <c r="J27" s="36" t="s">
        <v>383</v>
      </c>
      <c r="K27" s="2">
        <f t="shared" si="1"/>
        <v>40</v>
      </c>
    </row>
    <row r="28" spans="1:11" x14ac:dyDescent="0.25">
      <c r="A28">
        <v>8</v>
      </c>
      <c r="B28" s="37" t="s">
        <v>618</v>
      </c>
      <c r="C28" t="s">
        <v>619</v>
      </c>
      <c r="D28" s="37">
        <v>80</v>
      </c>
      <c r="E28" t="s">
        <v>525</v>
      </c>
      <c r="F28" t="s">
        <v>539</v>
      </c>
      <c r="H28" s="36">
        <v>0.3</v>
      </c>
      <c r="I28" s="36" t="s">
        <v>385</v>
      </c>
      <c r="J28" t="s">
        <v>620</v>
      </c>
      <c r="K28" s="2">
        <f t="shared" si="1"/>
        <v>24</v>
      </c>
    </row>
    <row r="29" spans="1:11" x14ac:dyDescent="0.25">
      <c r="A29">
        <v>9</v>
      </c>
      <c r="B29" s="77" t="s">
        <v>624</v>
      </c>
      <c r="C29" s="5" t="s">
        <v>616</v>
      </c>
      <c r="D29" s="77">
        <v>60</v>
      </c>
      <c r="E29" s="5" t="s">
        <v>617</v>
      </c>
      <c r="F29" s="5"/>
      <c r="G29" s="5"/>
      <c r="H29" s="104">
        <v>0.5</v>
      </c>
      <c r="I29" s="36" t="s">
        <v>384</v>
      </c>
      <c r="J29" s="36" t="s">
        <v>383</v>
      </c>
      <c r="K29" s="8">
        <f t="shared" si="1"/>
        <v>30</v>
      </c>
    </row>
    <row r="30" spans="1:11" x14ac:dyDescent="0.25">
      <c r="A30">
        <v>10</v>
      </c>
      <c r="B30" s="37" t="s">
        <v>625</v>
      </c>
      <c r="C30" t="s">
        <v>626</v>
      </c>
      <c r="D30" s="37">
        <v>38</v>
      </c>
      <c r="E30" t="s">
        <v>525</v>
      </c>
      <c r="H30" s="36">
        <v>0.5</v>
      </c>
      <c r="I30" s="36" t="s">
        <v>363</v>
      </c>
      <c r="J30" s="36" t="s">
        <v>172</v>
      </c>
      <c r="K30" s="2">
        <f t="shared" si="1"/>
        <v>19</v>
      </c>
    </row>
    <row r="31" spans="1:11" x14ac:dyDescent="0.25">
      <c r="A31">
        <v>11</v>
      </c>
      <c r="B31" s="37" t="s">
        <v>630</v>
      </c>
      <c r="C31" t="s">
        <v>631</v>
      </c>
      <c r="D31" s="37">
        <v>38</v>
      </c>
      <c r="E31" t="s">
        <v>525</v>
      </c>
      <c r="H31" s="36">
        <v>0.5</v>
      </c>
      <c r="I31" s="36" t="s">
        <v>363</v>
      </c>
      <c r="J31" s="36" t="s">
        <v>172</v>
      </c>
      <c r="K31" s="2">
        <f t="shared" si="1"/>
        <v>19</v>
      </c>
    </row>
    <row r="32" spans="1:11" x14ac:dyDescent="0.25">
      <c r="A32">
        <v>12</v>
      </c>
      <c r="B32" s="37" t="s">
        <v>632</v>
      </c>
      <c r="C32" t="s">
        <v>631</v>
      </c>
      <c r="D32" s="37">
        <v>38</v>
      </c>
      <c r="E32" t="s">
        <v>525</v>
      </c>
      <c r="H32" s="36">
        <v>0.5</v>
      </c>
      <c r="I32" s="36" t="s">
        <v>363</v>
      </c>
      <c r="J32" s="36" t="s">
        <v>172</v>
      </c>
      <c r="K32" s="2">
        <f t="shared" si="1"/>
        <v>19</v>
      </c>
    </row>
    <row r="33" spans="1:12" x14ac:dyDescent="0.25">
      <c r="A33">
        <v>13</v>
      </c>
      <c r="B33" s="39" t="s">
        <v>633</v>
      </c>
      <c r="C33" s="3" t="s">
        <v>634</v>
      </c>
      <c r="D33" s="39">
        <v>38</v>
      </c>
      <c r="E33" s="3" t="s">
        <v>525</v>
      </c>
      <c r="F33" s="3"/>
      <c r="G33" s="3"/>
      <c r="H33" s="103">
        <v>0.5</v>
      </c>
      <c r="I33" s="103" t="s">
        <v>363</v>
      </c>
      <c r="J33" s="103" t="s">
        <v>172</v>
      </c>
      <c r="K33" s="12">
        <f t="shared" si="1"/>
        <v>19</v>
      </c>
    </row>
    <row r="34" spans="1:12" ht="13.8" thickBot="1" x14ac:dyDescent="0.3">
      <c r="D34" s="69">
        <f>SUM(D21:D33)</f>
        <v>1882</v>
      </c>
      <c r="E34" s="50"/>
      <c r="F34" s="50"/>
      <c r="G34" s="50"/>
      <c r="H34" s="79"/>
      <c r="I34" s="79"/>
      <c r="J34" s="79"/>
      <c r="K34" s="69">
        <f>SUM(K21:K33)</f>
        <v>921.15</v>
      </c>
    </row>
    <row r="35" spans="1:12" ht="13.8" thickTop="1" x14ac:dyDescent="0.25">
      <c r="D35" s="11"/>
      <c r="H35" s="33"/>
      <c r="I35" s="33"/>
      <c r="J35" s="33"/>
      <c r="K35" s="2"/>
    </row>
    <row r="36" spans="1:12" x14ac:dyDescent="0.25">
      <c r="D36" s="11"/>
      <c r="H36" s="33"/>
      <c r="I36" s="33"/>
      <c r="J36" s="33"/>
      <c r="K36" s="2"/>
    </row>
    <row r="37" spans="1:12" x14ac:dyDescent="0.25">
      <c r="A37" s="7" t="s">
        <v>678</v>
      </c>
    </row>
    <row r="38" spans="1:12" x14ac:dyDescent="0.25">
      <c r="B38" s="29" t="s">
        <v>511</v>
      </c>
      <c r="C38" s="29" t="s">
        <v>552</v>
      </c>
      <c r="D38" s="29" t="s">
        <v>521</v>
      </c>
      <c r="E38" s="29" t="s">
        <v>573</v>
      </c>
      <c r="F38" s="29" t="s">
        <v>837</v>
      </c>
      <c r="G38" s="29" t="s">
        <v>567</v>
      </c>
      <c r="H38" s="29" t="s">
        <v>565</v>
      </c>
      <c r="I38" s="29" t="s">
        <v>287</v>
      </c>
      <c r="J38" s="29" t="s">
        <v>295</v>
      </c>
      <c r="K38" s="29" t="s">
        <v>566</v>
      </c>
    </row>
    <row r="39" spans="1:12" x14ac:dyDescent="0.25">
      <c r="A39">
        <v>1</v>
      </c>
      <c r="B39" s="3" t="s">
        <v>684</v>
      </c>
      <c r="C39" s="3" t="s">
        <v>626</v>
      </c>
      <c r="D39" s="37">
        <v>500</v>
      </c>
      <c r="E39" t="s">
        <v>525</v>
      </c>
      <c r="F39" t="s">
        <v>664</v>
      </c>
      <c r="H39" s="33">
        <v>0.5</v>
      </c>
      <c r="I39" s="33" t="s">
        <v>368</v>
      </c>
      <c r="J39" s="33" t="s">
        <v>855</v>
      </c>
      <c r="K39" s="2">
        <f>H39*D39</f>
        <v>250</v>
      </c>
    </row>
    <row r="40" spans="1:12" ht="13.8" thickBot="1" x14ac:dyDescent="0.3">
      <c r="D40" s="44">
        <f>SUM(D39:D39)</f>
        <v>500</v>
      </c>
      <c r="E40" s="46"/>
      <c r="F40" s="46"/>
      <c r="G40" s="46"/>
      <c r="H40" s="47"/>
      <c r="I40" s="47"/>
      <c r="J40" s="47"/>
      <c r="K40" s="44">
        <f>SUM(K39:K39)</f>
        <v>250</v>
      </c>
    </row>
    <row r="41" spans="1:12" ht="13.8" thickTop="1" x14ac:dyDescent="0.25"/>
    <row r="43" spans="1:12" x14ac:dyDescent="0.25">
      <c r="A43" s="7" t="s">
        <v>656</v>
      </c>
      <c r="K43" s="2"/>
    </row>
    <row r="44" spans="1:12" x14ac:dyDescent="0.25">
      <c r="B44" s="29" t="s">
        <v>511</v>
      </c>
      <c r="C44" s="29" t="s">
        <v>552</v>
      </c>
      <c r="D44" s="29" t="s">
        <v>521</v>
      </c>
      <c r="E44" s="29" t="s">
        <v>573</v>
      </c>
      <c r="F44" s="29" t="s">
        <v>837</v>
      </c>
      <c r="G44" s="29" t="s">
        <v>567</v>
      </c>
      <c r="H44" s="29" t="s">
        <v>565</v>
      </c>
      <c r="I44" s="29" t="s">
        <v>287</v>
      </c>
      <c r="J44" s="29" t="s">
        <v>295</v>
      </c>
      <c r="K44" s="29" t="s">
        <v>566</v>
      </c>
    </row>
    <row r="45" spans="1:12" x14ac:dyDescent="0.25">
      <c r="A45">
        <v>1</v>
      </c>
      <c r="B45" s="37" t="s">
        <v>222</v>
      </c>
      <c r="C45" t="s">
        <v>223</v>
      </c>
      <c r="D45" s="38">
        <v>1960</v>
      </c>
      <c r="E45" t="s">
        <v>529</v>
      </c>
      <c r="H45" s="30">
        <v>1</v>
      </c>
      <c r="I45" s="30"/>
      <c r="J45" s="30"/>
      <c r="K45" s="2">
        <f t="shared" ref="K45:K82" si="2">H45*D45</f>
        <v>1960</v>
      </c>
    </row>
    <row r="46" spans="1:12" x14ac:dyDescent="0.25">
      <c r="A46">
        <v>2</v>
      </c>
      <c r="B46" s="37" t="s">
        <v>226</v>
      </c>
      <c r="C46" t="s">
        <v>227</v>
      </c>
      <c r="D46" s="38">
        <v>1926</v>
      </c>
      <c r="E46" t="s">
        <v>529</v>
      </c>
      <c r="H46" s="30">
        <v>1</v>
      </c>
      <c r="I46" s="30"/>
      <c r="J46" s="30"/>
      <c r="K46" s="2">
        <f t="shared" si="2"/>
        <v>1926</v>
      </c>
    </row>
    <row r="47" spans="1:12" x14ac:dyDescent="0.25">
      <c r="A47">
        <v>3</v>
      </c>
      <c r="B47" s="37" t="s">
        <v>220</v>
      </c>
      <c r="C47" t="s">
        <v>221</v>
      </c>
      <c r="D47" s="38">
        <v>1728</v>
      </c>
      <c r="E47" t="s">
        <v>528</v>
      </c>
      <c r="H47" s="30">
        <v>1</v>
      </c>
      <c r="I47" s="30"/>
      <c r="J47" s="30"/>
      <c r="K47" s="2">
        <f t="shared" si="2"/>
        <v>1728</v>
      </c>
    </row>
    <row r="48" spans="1:12" x14ac:dyDescent="0.25">
      <c r="A48">
        <v>4</v>
      </c>
      <c r="B48" s="37" t="s">
        <v>660</v>
      </c>
      <c r="C48" t="s">
        <v>661</v>
      </c>
      <c r="D48" s="38">
        <v>1230</v>
      </c>
      <c r="E48" t="s">
        <v>529</v>
      </c>
      <c r="H48" s="30">
        <v>0.4</v>
      </c>
      <c r="I48" s="30" t="s">
        <v>387</v>
      </c>
      <c r="J48" t="s">
        <v>670</v>
      </c>
      <c r="K48" s="2">
        <f t="shared" si="2"/>
        <v>492</v>
      </c>
      <c r="L48" s="33"/>
    </row>
    <row r="49" spans="1:11" x14ac:dyDescent="0.25">
      <c r="A49">
        <v>5</v>
      </c>
      <c r="B49" s="37" t="s">
        <v>569</v>
      </c>
      <c r="C49" t="s">
        <v>657</v>
      </c>
      <c r="D49" s="38">
        <v>1000</v>
      </c>
      <c r="E49" t="s">
        <v>529</v>
      </c>
      <c r="H49" s="30">
        <v>1</v>
      </c>
      <c r="I49" s="30"/>
      <c r="J49" s="30" t="s">
        <v>508</v>
      </c>
      <c r="K49" s="2">
        <f t="shared" si="2"/>
        <v>1000</v>
      </c>
    </row>
    <row r="50" spans="1:11" x14ac:dyDescent="0.25">
      <c r="A50">
        <v>6</v>
      </c>
      <c r="B50" s="37" t="s">
        <v>570</v>
      </c>
      <c r="C50" t="s">
        <v>571</v>
      </c>
      <c r="D50" s="38">
        <v>464</v>
      </c>
      <c r="E50" t="s">
        <v>528</v>
      </c>
      <c r="H50" s="30">
        <v>0.4</v>
      </c>
      <c r="I50" s="30" t="s">
        <v>359</v>
      </c>
      <c r="J50" s="30"/>
      <c r="K50" s="2">
        <f t="shared" si="2"/>
        <v>185.60000000000002</v>
      </c>
    </row>
    <row r="51" spans="1:11" x14ac:dyDescent="0.25">
      <c r="A51">
        <v>7</v>
      </c>
      <c r="B51" s="37" t="s">
        <v>572</v>
      </c>
      <c r="C51" t="s">
        <v>571</v>
      </c>
      <c r="D51" s="38">
        <v>432</v>
      </c>
      <c r="E51" t="s">
        <v>528</v>
      </c>
      <c r="H51" s="138">
        <v>0.4</v>
      </c>
      <c r="I51" s="30" t="s">
        <v>359</v>
      </c>
      <c r="J51" s="138"/>
      <c r="K51" s="2">
        <f t="shared" si="2"/>
        <v>172.8</v>
      </c>
    </row>
    <row r="52" spans="1:11" x14ac:dyDescent="0.25">
      <c r="A52">
        <v>8</v>
      </c>
      <c r="B52" s="37" t="s">
        <v>675</v>
      </c>
      <c r="C52" t="s">
        <v>571</v>
      </c>
      <c r="D52" s="38">
        <v>396</v>
      </c>
      <c r="E52" t="s">
        <v>525</v>
      </c>
      <c r="H52" s="30">
        <v>0.4</v>
      </c>
      <c r="I52" s="30" t="s">
        <v>359</v>
      </c>
      <c r="J52" s="30"/>
      <c r="K52" s="2">
        <f t="shared" si="2"/>
        <v>158.4</v>
      </c>
    </row>
    <row r="53" spans="1:11" x14ac:dyDescent="0.25">
      <c r="A53">
        <v>9</v>
      </c>
      <c r="B53" s="37" t="s">
        <v>224</v>
      </c>
      <c r="C53" s="37" t="s">
        <v>225</v>
      </c>
      <c r="D53" s="38">
        <v>360</v>
      </c>
      <c r="E53" t="s">
        <v>528</v>
      </c>
      <c r="H53" s="30">
        <v>1</v>
      </c>
      <c r="I53" s="30"/>
      <c r="J53" s="30"/>
      <c r="K53" s="2">
        <f t="shared" si="2"/>
        <v>360</v>
      </c>
    </row>
    <row r="54" spans="1:11" x14ac:dyDescent="0.25">
      <c r="A54">
        <v>10</v>
      </c>
      <c r="B54" s="37" t="s">
        <v>582</v>
      </c>
      <c r="C54" t="s">
        <v>571</v>
      </c>
      <c r="D54" s="38">
        <v>320</v>
      </c>
      <c r="E54" t="s">
        <v>528</v>
      </c>
      <c r="H54" s="30">
        <v>0.4</v>
      </c>
      <c r="I54" s="30" t="s">
        <v>359</v>
      </c>
      <c r="J54" s="30"/>
      <c r="K54" s="2">
        <f t="shared" si="2"/>
        <v>128</v>
      </c>
    </row>
    <row r="55" spans="1:11" x14ac:dyDescent="0.25">
      <c r="A55">
        <v>11</v>
      </c>
      <c r="B55" s="37" t="s">
        <v>676</v>
      </c>
      <c r="C55" t="s">
        <v>541</v>
      </c>
      <c r="D55" s="38">
        <v>300</v>
      </c>
      <c r="E55" t="s">
        <v>525</v>
      </c>
      <c r="H55" s="81">
        <v>6.6799999999999998E-2</v>
      </c>
      <c r="I55" s="30" t="s">
        <v>388</v>
      </c>
      <c r="J55" s="30"/>
      <c r="K55" s="2">
        <f t="shared" si="2"/>
        <v>20.04</v>
      </c>
    </row>
    <row r="56" spans="1:11" x14ac:dyDescent="0.25">
      <c r="A56">
        <v>12</v>
      </c>
      <c r="B56" s="37" t="s">
        <v>590</v>
      </c>
      <c r="C56" t="s">
        <v>591</v>
      </c>
      <c r="D56" s="38">
        <v>220</v>
      </c>
      <c r="E56" t="s">
        <v>525</v>
      </c>
      <c r="H56" s="30">
        <v>1</v>
      </c>
      <c r="I56" s="30"/>
      <c r="J56" s="30" t="s">
        <v>369</v>
      </c>
      <c r="K56" s="2">
        <f t="shared" si="2"/>
        <v>220</v>
      </c>
    </row>
    <row r="57" spans="1:11" x14ac:dyDescent="0.25">
      <c r="A57">
        <v>13</v>
      </c>
      <c r="B57" s="37" t="s">
        <v>592</v>
      </c>
      <c r="C57" t="s">
        <v>593</v>
      </c>
      <c r="D57" s="38">
        <v>214</v>
      </c>
      <c r="E57" t="s">
        <v>525</v>
      </c>
      <c r="F57" t="s">
        <v>539</v>
      </c>
      <c r="H57" s="30">
        <v>0.33</v>
      </c>
      <c r="I57" s="30" t="s">
        <v>371</v>
      </c>
      <c r="J57" s="30" t="s">
        <v>370</v>
      </c>
      <c r="K57" s="31">
        <f t="shared" si="2"/>
        <v>70.62</v>
      </c>
    </row>
    <row r="58" spans="1:11" x14ac:dyDescent="0.25">
      <c r="A58">
        <v>14</v>
      </c>
      <c r="B58" s="37" t="s">
        <v>596</v>
      </c>
      <c r="C58" t="s">
        <v>571</v>
      </c>
      <c r="D58" s="38">
        <v>198</v>
      </c>
      <c r="E58" t="s">
        <v>525</v>
      </c>
      <c r="H58" s="30">
        <v>0.4</v>
      </c>
      <c r="I58" s="30" t="s">
        <v>359</v>
      </c>
      <c r="J58" s="30"/>
      <c r="K58" s="2">
        <f t="shared" si="2"/>
        <v>79.2</v>
      </c>
    </row>
    <row r="59" spans="1:11" x14ac:dyDescent="0.25">
      <c r="A59">
        <v>15</v>
      </c>
      <c r="B59" s="37" t="s">
        <v>597</v>
      </c>
      <c r="C59" t="s">
        <v>598</v>
      </c>
      <c r="D59" s="38">
        <v>180</v>
      </c>
      <c r="E59" t="s">
        <v>525</v>
      </c>
      <c r="F59" t="s">
        <v>539</v>
      </c>
      <c r="H59" s="30">
        <v>0.8</v>
      </c>
      <c r="I59" s="37" t="s">
        <v>374</v>
      </c>
      <c r="J59" s="30" t="s">
        <v>375</v>
      </c>
      <c r="K59" s="2">
        <f t="shared" si="2"/>
        <v>144</v>
      </c>
    </row>
    <row r="60" spans="1:11" x14ac:dyDescent="0.25">
      <c r="A60">
        <v>16</v>
      </c>
      <c r="B60" s="37" t="s">
        <v>601</v>
      </c>
      <c r="C60" t="s">
        <v>571</v>
      </c>
      <c r="D60" s="38">
        <v>165</v>
      </c>
      <c r="E60" t="s">
        <v>602</v>
      </c>
      <c r="H60" s="30">
        <v>0.4</v>
      </c>
      <c r="I60" s="30" t="s">
        <v>359</v>
      </c>
      <c r="J60" s="30"/>
      <c r="K60" s="2">
        <f t="shared" si="2"/>
        <v>66</v>
      </c>
    </row>
    <row r="61" spans="1:11" x14ac:dyDescent="0.25">
      <c r="A61">
        <v>17</v>
      </c>
      <c r="B61" s="77" t="s">
        <v>603</v>
      </c>
      <c r="C61" s="5" t="s">
        <v>571</v>
      </c>
      <c r="D61" s="70">
        <v>162</v>
      </c>
      <c r="E61" s="5" t="s">
        <v>525</v>
      </c>
      <c r="F61" s="5"/>
      <c r="G61" s="5"/>
      <c r="H61" s="136">
        <v>0.4</v>
      </c>
      <c r="I61" s="30" t="s">
        <v>359</v>
      </c>
      <c r="J61" s="136"/>
      <c r="K61" s="8">
        <f t="shared" si="2"/>
        <v>64.8</v>
      </c>
    </row>
    <row r="62" spans="1:11" x14ac:dyDescent="0.25">
      <c r="A62">
        <v>18</v>
      </c>
      <c r="B62" s="37" t="s">
        <v>606</v>
      </c>
      <c r="C62" t="s">
        <v>607</v>
      </c>
      <c r="D62" s="37">
        <v>116</v>
      </c>
      <c r="E62" t="s">
        <v>608</v>
      </c>
      <c r="F62" t="s">
        <v>609</v>
      </c>
      <c r="H62" s="30">
        <v>1</v>
      </c>
      <c r="I62" s="30"/>
      <c r="J62" s="30" t="s">
        <v>386</v>
      </c>
      <c r="K62" s="2">
        <f t="shared" si="2"/>
        <v>116</v>
      </c>
    </row>
    <row r="63" spans="1:11" x14ac:dyDescent="0.25">
      <c r="A63">
        <v>19</v>
      </c>
      <c r="B63" s="37" t="s">
        <v>611</v>
      </c>
      <c r="C63" t="s">
        <v>571</v>
      </c>
      <c r="D63" s="37">
        <v>104</v>
      </c>
      <c r="E63" t="s">
        <v>602</v>
      </c>
      <c r="H63" s="30">
        <v>0.4</v>
      </c>
      <c r="I63" s="30" t="s">
        <v>359</v>
      </c>
      <c r="J63" s="30"/>
      <c r="K63" s="2">
        <f t="shared" si="2"/>
        <v>41.6</v>
      </c>
    </row>
    <row r="64" spans="1:11" x14ac:dyDescent="0.25">
      <c r="A64">
        <v>20</v>
      </c>
      <c r="B64" s="37" t="s">
        <v>614</v>
      </c>
      <c r="C64" t="s">
        <v>571</v>
      </c>
      <c r="D64" s="37">
        <v>85</v>
      </c>
      <c r="E64" t="s">
        <v>525</v>
      </c>
      <c r="H64" s="30">
        <v>0.4</v>
      </c>
      <c r="I64" s="30" t="s">
        <v>359</v>
      </c>
      <c r="J64" s="30"/>
      <c r="K64" s="2">
        <f t="shared" si="2"/>
        <v>34</v>
      </c>
    </row>
    <row r="65" spans="1:11" x14ac:dyDescent="0.25">
      <c r="A65">
        <v>21</v>
      </c>
      <c r="B65" s="37" t="s">
        <v>635</v>
      </c>
      <c r="C65" t="s">
        <v>636</v>
      </c>
      <c r="D65" s="37">
        <v>17.3</v>
      </c>
      <c r="E65" t="s">
        <v>528</v>
      </c>
      <c r="G65" t="s">
        <v>637</v>
      </c>
      <c r="H65" s="34">
        <v>0.91300000000000003</v>
      </c>
      <c r="I65" s="34"/>
      <c r="J65" s="34"/>
      <c r="K65" s="31">
        <f t="shared" si="2"/>
        <v>15.794900000000002</v>
      </c>
    </row>
    <row r="66" spans="1:11" x14ac:dyDescent="0.25">
      <c r="A66">
        <v>22</v>
      </c>
      <c r="B66" s="37" t="s">
        <v>638</v>
      </c>
      <c r="C66" t="s">
        <v>636</v>
      </c>
      <c r="D66" s="37">
        <v>16.5</v>
      </c>
      <c r="E66" t="s">
        <v>528</v>
      </c>
      <c r="G66" t="s">
        <v>637</v>
      </c>
      <c r="H66" s="34">
        <v>0.91300000000000003</v>
      </c>
      <c r="I66" s="34"/>
      <c r="J66" s="34"/>
      <c r="K66" s="31">
        <f t="shared" si="2"/>
        <v>15.064500000000001</v>
      </c>
    </row>
    <row r="67" spans="1:11" x14ac:dyDescent="0.25">
      <c r="A67">
        <v>23</v>
      </c>
      <c r="B67" s="37" t="s">
        <v>639</v>
      </c>
      <c r="C67" t="s">
        <v>636</v>
      </c>
      <c r="D67" s="37">
        <v>7.2</v>
      </c>
      <c r="E67" t="s">
        <v>528</v>
      </c>
      <c r="G67" t="s">
        <v>637</v>
      </c>
      <c r="H67" s="30">
        <v>1</v>
      </c>
      <c r="I67" s="30"/>
      <c r="J67" s="30"/>
      <c r="K67" s="31">
        <f t="shared" si="2"/>
        <v>7.2</v>
      </c>
    </row>
    <row r="68" spans="1:11" x14ac:dyDescent="0.25">
      <c r="A68">
        <v>24</v>
      </c>
      <c r="B68" s="37" t="s">
        <v>640</v>
      </c>
      <c r="C68" t="s">
        <v>636</v>
      </c>
      <c r="D68" s="37">
        <v>5.6</v>
      </c>
      <c r="E68" t="s">
        <v>528</v>
      </c>
      <c r="G68" t="s">
        <v>637</v>
      </c>
      <c r="H68" s="30">
        <v>1</v>
      </c>
      <c r="I68" s="30"/>
      <c r="J68" s="30"/>
      <c r="K68" s="31">
        <f t="shared" si="2"/>
        <v>5.6</v>
      </c>
    </row>
    <row r="69" spans="1:11" x14ac:dyDescent="0.25">
      <c r="A69">
        <v>25</v>
      </c>
      <c r="B69" s="37" t="s">
        <v>641</v>
      </c>
      <c r="C69" t="s">
        <v>636</v>
      </c>
      <c r="D69" s="37">
        <v>4.8</v>
      </c>
      <c r="E69" t="s">
        <v>528</v>
      </c>
      <c r="G69" t="s">
        <v>637</v>
      </c>
      <c r="H69" s="30">
        <v>1</v>
      </c>
      <c r="I69" s="30"/>
      <c r="J69" s="30"/>
      <c r="K69" s="31">
        <f t="shared" si="2"/>
        <v>4.8</v>
      </c>
    </row>
    <row r="70" spans="1:11" ht="12" customHeight="1" x14ac:dyDescent="0.25">
      <c r="A70">
        <v>26</v>
      </c>
      <c r="B70" s="37" t="s">
        <v>642</v>
      </c>
      <c r="C70" t="s">
        <v>636</v>
      </c>
      <c r="D70" s="37">
        <v>4.5</v>
      </c>
      <c r="E70" t="s">
        <v>528</v>
      </c>
      <c r="G70" t="s">
        <v>637</v>
      </c>
      <c r="H70" s="30">
        <v>1</v>
      </c>
      <c r="I70" s="30"/>
      <c r="J70" s="30"/>
      <c r="K70" s="31">
        <f t="shared" si="2"/>
        <v>4.5</v>
      </c>
    </row>
    <row r="71" spans="1:11" x14ac:dyDescent="0.25">
      <c r="A71">
        <v>27</v>
      </c>
      <c r="B71" s="37" t="s">
        <v>643</v>
      </c>
      <c r="C71" t="s">
        <v>636</v>
      </c>
      <c r="D71" s="37">
        <v>4.4000000000000004</v>
      </c>
      <c r="E71" t="s">
        <v>528</v>
      </c>
      <c r="G71" t="s">
        <v>637</v>
      </c>
      <c r="H71" s="30">
        <v>1</v>
      </c>
      <c r="I71" s="30"/>
      <c r="J71" s="30"/>
      <c r="K71" s="31">
        <f t="shared" si="2"/>
        <v>4.4000000000000004</v>
      </c>
    </row>
    <row r="72" spans="1:11" x14ac:dyDescent="0.25">
      <c r="A72">
        <v>28</v>
      </c>
      <c r="B72" s="37" t="s">
        <v>644</v>
      </c>
      <c r="C72" t="s">
        <v>636</v>
      </c>
      <c r="D72" s="37">
        <v>3.8</v>
      </c>
      <c r="E72" t="s">
        <v>528</v>
      </c>
      <c r="G72" t="s">
        <v>637</v>
      </c>
      <c r="H72" s="30">
        <v>1</v>
      </c>
      <c r="I72" s="30"/>
      <c r="J72" s="30"/>
      <c r="K72" s="31">
        <f t="shared" si="2"/>
        <v>3.8</v>
      </c>
    </row>
    <row r="73" spans="1:11" x14ac:dyDescent="0.25">
      <c r="A73">
        <v>29</v>
      </c>
      <c r="B73" s="37" t="s">
        <v>645</v>
      </c>
      <c r="C73" t="s">
        <v>636</v>
      </c>
      <c r="D73" s="37">
        <v>3.6</v>
      </c>
      <c r="E73" t="s">
        <v>528</v>
      </c>
      <c r="G73" t="s">
        <v>637</v>
      </c>
      <c r="H73" s="30">
        <v>1</v>
      </c>
      <c r="I73" s="30"/>
      <c r="J73" s="30"/>
      <c r="K73" s="31">
        <f t="shared" si="2"/>
        <v>3.6</v>
      </c>
    </row>
    <row r="74" spans="1:11" x14ac:dyDescent="0.25">
      <c r="A74">
        <v>30</v>
      </c>
      <c r="B74" s="37" t="s">
        <v>646</v>
      </c>
      <c r="C74" t="s">
        <v>636</v>
      </c>
      <c r="D74" s="37">
        <v>3</v>
      </c>
      <c r="E74" t="s">
        <v>528</v>
      </c>
      <c r="G74" t="s">
        <v>637</v>
      </c>
      <c r="H74" s="32">
        <v>0.91300000000000003</v>
      </c>
      <c r="I74" s="32"/>
      <c r="J74" s="32"/>
      <c r="K74" s="31">
        <f t="shared" si="2"/>
        <v>2.7389999999999999</v>
      </c>
    </row>
    <row r="75" spans="1:11" x14ac:dyDescent="0.25">
      <c r="A75">
        <v>31</v>
      </c>
      <c r="B75" s="37" t="s">
        <v>647</v>
      </c>
      <c r="C75" t="s">
        <v>636</v>
      </c>
      <c r="D75" s="37">
        <v>2.7</v>
      </c>
      <c r="E75" t="s">
        <v>528</v>
      </c>
      <c r="G75" t="s">
        <v>637</v>
      </c>
      <c r="H75" s="30">
        <v>1</v>
      </c>
      <c r="I75" s="30"/>
      <c r="J75" s="30"/>
      <c r="K75" s="31">
        <f t="shared" si="2"/>
        <v>2.7</v>
      </c>
    </row>
    <row r="76" spans="1:11" x14ac:dyDescent="0.25">
      <c r="A76">
        <v>32</v>
      </c>
      <c r="B76" s="37" t="s">
        <v>648</v>
      </c>
      <c r="C76" t="s">
        <v>636</v>
      </c>
      <c r="D76" s="37">
        <v>2.2999999999999998</v>
      </c>
      <c r="E76" t="s">
        <v>528</v>
      </c>
      <c r="G76" t="s">
        <v>637</v>
      </c>
      <c r="H76" s="30">
        <v>1</v>
      </c>
      <c r="I76" s="30"/>
      <c r="J76" s="30"/>
      <c r="K76" s="31">
        <f t="shared" si="2"/>
        <v>2.2999999999999998</v>
      </c>
    </row>
    <row r="77" spans="1:11" x14ac:dyDescent="0.25">
      <c r="A77">
        <v>33</v>
      </c>
      <c r="B77" s="37" t="s">
        <v>649</v>
      </c>
      <c r="C77" t="s">
        <v>636</v>
      </c>
      <c r="D77" s="37">
        <v>2.2000000000000002</v>
      </c>
      <c r="E77" t="s">
        <v>528</v>
      </c>
      <c r="G77" t="s">
        <v>637</v>
      </c>
      <c r="H77" s="30">
        <v>1</v>
      </c>
      <c r="I77" s="30"/>
      <c r="J77" s="30"/>
      <c r="K77" s="31">
        <f t="shared" si="2"/>
        <v>2.2000000000000002</v>
      </c>
    </row>
    <row r="78" spans="1:11" x14ac:dyDescent="0.25">
      <c r="A78">
        <v>34</v>
      </c>
      <c r="B78" s="37" t="s">
        <v>650</v>
      </c>
      <c r="C78" t="s">
        <v>636</v>
      </c>
      <c r="D78" s="37">
        <v>1.6</v>
      </c>
      <c r="E78" t="s">
        <v>528</v>
      </c>
      <c r="G78" t="s">
        <v>637</v>
      </c>
      <c r="H78" s="30">
        <v>1</v>
      </c>
      <c r="I78" s="30"/>
      <c r="J78" s="30"/>
      <c r="K78" s="31">
        <f t="shared" si="2"/>
        <v>1.6</v>
      </c>
    </row>
    <row r="79" spans="1:11" x14ac:dyDescent="0.25">
      <c r="A79">
        <v>35</v>
      </c>
      <c r="B79" s="37" t="s">
        <v>651</v>
      </c>
      <c r="C79" t="s">
        <v>636</v>
      </c>
      <c r="D79" s="37">
        <v>1.6</v>
      </c>
      <c r="E79" t="s">
        <v>528</v>
      </c>
      <c r="G79" t="s">
        <v>637</v>
      </c>
      <c r="H79" s="30">
        <v>1</v>
      </c>
      <c r="I79" s="30"/>
      <c r="J79" s="30"/>
      <c r="K79" s="31">
        <f t="shared" si="2"/>
        <v>1.6</v>
      </c>
    </row>
    <row r="80" spans="1:11" x14ac:dyDescent="0.25">
      <c r="A80">
        <v>36</v>
      </c>
      <c r="B80" s="37" t="s">
        <v>652</v>
      </c>
      <c r="C80" t="s">
        <v>636</v>
      </c>
      <c r="D80" s="37">
        <v>1.6</v>
      </c>
      <c r="E80" t="s">
        <v>528</v>
      </c>
      <c r="G80" t="s">
        <v>637</v>
      </c>
      <c r="H80" s="30">
        <v>1</v>
      </c>
      <c r="I80" s="30"/>
      <c r="J80" s="30"/>
      <c r="K80" s="31">
        <f t="shared" si="2"/>
        <v>1.6</v>
      </c>
    </row>
    <row r="81" spans="1:11" x14ac:dyDescent="0.25">
      <c r="A81">
        <v>37</v>
      </c>
      <c r="B81" s="37" t="s">
        <v>653</v>
      </c>
      <c r="C81" t="s">
        <v>636</v>
      </c>
      <c r="D81" s="37">
        <v>1.5</v>
      </c>
      <c r="E81" t="s">
        <v>528</v>
      </c>
      <c r="G81" t="s">
        <v>637</v>
      </c>
      <c r="H81" s="30">
        <v>1</v>
      </c>
      <c r="I81" s="30"/>
      <c r="J81" s="30"/>
      <c r="K81" s="31">
        <f t="shared" si="2"/>
        <v>1.5</v>
      </c>
    </row>
    <row r="82" spans="1:11" x14ac:dyDescent="0.25">
      <c r="A82">
        <v>38</v>
      </c>
      <c r="B82" s="39" t="s">
        <v>654</v>
      </c>
      <c r="C82" s="3" t="s">
        <v>636</v>
      </c>
      <c r="D82" s="39">
        <v>1.5</v>
      </c>
      <c r="E82" s="3" t="s">
        <v>528</v>
      </c>
      <c r="F82" s="3"/>
      <c r="G82" s="3" t="s">
        <v>637</v>
      </c>
      <c r="H82" s="42">
        <v>1</v>
      </c>
      <c r="I82" s="42"/>
      <c r="J82" s="42"/>
      <c r="K82" s="140">
        <f t="shared" si="2"/>
        <v>1.5</v>
      </c>
    </row>
    <row r="83" spans="1:11" ht="13.8" thickBot="1" x14ac:dyDescent="0.3">
      <c r="D83" s="45">
        <f>SUM(D45:D82)</f>
        <v>11645.7</v>
      </c>
      <c r="E83" s="46"/>
      <c r="F83" s="46"/>
      <c r="G83" s="46"/>
      <c r="H83" s="48"/>
      <c r="I83" s="48"/>
      <c r="J83" s="48"/>
      <c r="K83" s="45">
        <f>SUM(K45:K82)</f>
        <v>9049.5584000000035</v>
      </c>
    </row>
    <row r="84" spans="1:11" ht="13.8" thickTop="1" x14ac:dyDescent="0.25"/>
    <row r="85" spans="1:11" x14ac:dyDescent="0.25">
      <c r="A85" s="7" t="s">
        <v>659</v>
      </c>
      <c r="K85" s="2"/>
    </row>
    <row r="86" spans="1:11" x14ac:dyDescent="0.25">
      <c r="B86" s="29" t="s">
        <v>511</v>
      </c>
      <c r="C86" s="29" t="s">
        <v>552</v>
      </c>
      <c r="D86" s="29" t="s">
        <v>521</v>
      </c>
      <c r="E86" s="29" t="s">
        <v>573</v>
      </c>
      <c r="F86" s="29" t="s">
        <v>837</v>
      </c>
      <c r="G86" s="29" t="s">
        <v>567</v>
      </c>
      <c r="H86" s="29" t="s">
        <v>565</v>
      </c>
      <c r="I86" s="29" t="s">
        <v>287</v>
      </c>
      <c r="J86" s="29" t="s">
        <v>295</v>
      </c>
      <c r="K86" s="29" t="s">
        <v>566</v>
      </c>
    </row>
    <row r="87" spans="1:11" x14ac:dyDescent="0.25">
      <c r="A87">
        <v>1</v>
      </c>
      <c r="B87" t="s">
        <v>662</v>
      </c>
      <c r="C87" t="s">
        <v>663</v>
      </c>
      <c r="D87" s="38">
        <v>700</v>
      </c>
      <c r="E87" t="s">
        <v>525</v>
      </c>
      <c r="F87" t="s">
        <v>664</v>
      </c>
      <c r="H87" s="30">
        <v>0.25</v>
      </c>
      <c r="I87" s="36" t="s">
        <v>389</v>
      </c>
      <c r="J87" t="s">
        <v>665</v>
      </c>
      <c r="K87" s="2">
        <f>H87*D87</f>
        <v>175</v>
      </c>
    </row>
    <row r="88" spans="1:11" x14ac:dyDescent="0.25">
      <c r="A88">
        <v>2</v>
      </c>
      <c r="B88" t="s">
        <v>666</v>
      </c>
      <c r="C88" t="s">
        <v>667</v>
      </c>
      <c r="D88" s="38">
        <v>540</v>
      </c>
      <c r="E88" t="s">
        <v>668</v>
      </c>
      <c r="F88" t="s">
        <v>609</v>
      </c>
      <c r="H88" s="30">
        <v>0.5</v>
      </c>
      <c r="I88" s="30" t="s">
        <v>390</v>
      </c>
      <c r="J88" t="s">
        <v>669</v>
      </c>
      <c r="K88" s="2">
        <f>H88*D88</f>
        <v>270</v>
      </c>
    </row>
    <row r="89" spans="1:11" x14ac:dyDescent="0.25">
      <c r="A89">
        <v>3</v>
      </c>
      <c r="B89" t="s">
        <v>671</v>
      </c>
      <c r="C89" t="s">
        <v>672</v>
      </c>
      <c r="D89" s="38">
        <v>512</v>
      </c>
      <c r="E89" t="s">
        <v>673</v>
      </c>
      <c r="H89" s="32">
        <v>0.48899999999999999</v>
      </c>
      <c r="I89" s="32" t="s">
        <v>391</v>
      </c>
      <c r="J89" t="s">
        <v>674</v>
      </c>
      <c r="K89" s="2">
        <f>H89*D89</f>
        <v>250.36799999999999</v>
      </c>
    </row>
    <row r="90" spans="1:11" x14ac:dyDescent="0.25">
      <c r="A90">
        <v>4</v>
      </c>
      <c r="B90" s="3" t="s">
        <v>677</v>
      </c>
      <c r="C90" s="3" t="s">
        <v>571</v>
      </c>
      <c r="D90" s="41">
        <v>45</v>
      </c>
      <c r="E90" s="3" t="s">
        <v>525</v>
      </c>
      <c r="F90" s="3"/>
      <c r="G90" s="3"/>
      <c r="H90" s="42">
        <v>0.4</v>
      </c>
      <c r="I90" s="42" t="s">
        <v>359</v>
      </c>
      <c r="J90" s="42"/>
      <c r="K90" s="12">
        <f>H90*D90</f>
        <v>18</v>
      </c>
    </row>
    <row r="91" spans="1:11" ht="13.8" thickBot="1" x14ac:dyDescent="0.3">
      <c r="D91" s="49">
        <f>SUM(D87:D90)</f>
        <v>1797</v>
      </c>
      <c r="E91" s="50"/>
      <c r="F91" s="50"/>
      <c r="G91" s="50"/>
      <c r="H91" s="51"/>
      <c r="I91" s="51"/>
      <c r="J91" s="51"/>
      <c r="K91" s="49">
        <f>SUM(K87:K90)</f>
        <v>713.36799999999994</v>
      </c>
    </row>
    <row r="92" spans="1:11" ht="13.8" thickTop="1" x14ac:dyDescent="0.25"/>
    <row r="94" spans="1:11" x14ac:dyDescent="0.25">
      <c r="A94" s="7" t="s">
        <v>679</v>
      </c>
      <c r="K94" s="2"/>
    </row>
    <row r="95" spans="1:11" x14ac:dyDescent="0.25">
      <c r="B95" s="29" t="s">
        <v>511</v>
      </c>
      <c r="C95" s="29" t="s">
        <v>552</v>
      </c>
      <c r="D95" s="29" t="s">
        <v>521</v>
      </c>
      <c r="E95" s="29" t="s">
        <v>573</v>
      </c>
      <c r="F95" s="29" t="s">
        <v>837</v>
      </c>
      <c r="G95" s="29" t="s">
        <v>567</v>
      </c>
      <c r="H95" s="29" t="s">
        <v>565</v>
      </c>
      <c r="I95" s="29" t="s">
        <v>287</v>
      </c>
      <c r="J95" s="29" t="s">
        <v>295</v>
      </c>
      <c r="K95" s="29" t="s">
        <v>566</v>
      </c>
    </row>
    <row r="96" spans="1:11" x14ac:dyDescent="0.25">
      <c r="A96">
        <v>1</v>
      </c>
      <c r="B96" t="s">
        <v>682</v>
      </c>
      <c r="C96" t="s">
        <v>683</v>
      </c>
      <c r="D96" s="38">
        <v>700</v>
      </c>
      <c r="E96" t="s">
        <v>529</v>
      </c>
      <c r="H96" s="30">
        <v>0.4</v>
      </c>
      <c r="I96" s="30" t="s">
        <v>392</v>
      </c>
      <c r="J96" t="s">
        <v>665</v>
      </c>
      <c r="K96" s="2">
        <f>H96*D96</f>
        <v>280</v>
      </c>
    </row>
    <row r="97" spans="1:11" x14ac:dyDescent="0.25">
      <c r="A97">
        <v>2</v>
      </c>
      <c r="B97" s="3" t="s">
        <v>685</v>
      </c>
      <c r="C97" s="3" t="s">
        <v>686</v>
      </c>
      <c r="D97" s="41">
        <v>300</v>
      </c>
      <c r="E97" s="3" t="s">
        <v>525</v>
      </c>
      <c r="F97" s="3" t="s">
        <v>539</v>
      </c>
      <c r="G97" s="3"/>
      <c r="H97" s="52">
        <v>0.375</v>
      </c>
      <c r="I97" s="36" t="s">
        <v>393</v>
      </c>
      <c r="J97" s="3" t="s">
        <v>687</v>
      </c>
      <c r="K97" s="12">
        <f>H97*D97</f>
        <v>112.5</v>
      </c>
    </row>
    <row r="98" spans="1:11" ht="13.8" thickBot="1" x14ac:dyDescent="0.3">
      <c r="D98" s="49">
        <f>SUM(D96:D97)</f>
        <v>1000</v>
      </c>
      <c r="E98" s="50"/>
      <c r="F98" s="50"/>
      <c r="G98" s="50"/>
      <c r="H98" s="51"/>
      <c r="I98" s="51"/>
      <c r="J98" s="51"/>
      <c r="K98" s="49">
        <f>SUM(K96:K97)</f>
        <v>392.5</v>
      </c>
    </row>
    <row r="99" spans="1:11" ht="13.8" thickTop="1" x14ac:dyDescent="0.25"/>
    <row r="100" spans="1:11" x14ac:dyDescent="0.25">
      <c r="D100" s="11"/>
      <c r="K100" s="11"/>
    </row>
  </sheetData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4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opLeftCell="A4" zoomScaleNormal="100" workbookViewId="0">
      <selection activeCell="D23" sqref="D23"/>
    </sheetView>
  </sheetViews>
  <sheetFormatPr defaultRowHeight="13.2" x14ac:dyDescent="0.25"/>
  <cols>
    <col min="1" max="1" width="29.33203125" bestFit="1" customWidth="1"/>
    <col min="2" max="2" width="30.5546875" customWidth="1"/>
    <col min="3" max="3" width="12.6640625" customWidth="1"/>
    <col min="4" max="4" width="14.88671875" customWidth="1"/>
    <col min="5" max="5" width="13.33203125" customWidth="1"/>
    <col min="6" max="17" width="12.6640625" customWidth="1"/>
    <col min="18" max="18" width="6.5546875" customWidth="1"/>
    <col min="19" max="19" width="5.88671875" customWidth="1"/>
    <col min="20" max="23" width="20.5546875" customWidth="1"/>
    <col min="24" max="24" width="18.109375" customWidth="1"/>
    <col min="25" max="25" width="12.88671875" customWidth="1"/>
  </cols>
  <sheetData>
    <row r="1" spans="1:17" ht="22.8" x14ac:dyDescent="0.4">
      <c r="A1" s="28" t="s">
        <v>689</v>
      </c>
    </row>
    <row r="2" spans="1:17" x14ac:dyDescent="0.25">
      <c r="A2" s="1"/>
    </row>
    <row r="3" spans="1:17" x14ac:dyDescent="0.25">
      <c r="A3" s="1"/>
    </row>
    <row r="4" spans="1:17" x14ac:dyDescent="0.25">
      <c r="A4" s="1"/>
    </row>
    <row r="5" spans="1:17" x14ac:dyDescent="0.25">
      <c r="A5" s="7" t="s">
        <v>731</v>
      </c>
      <c r="B5" t="s">
        <v>114</v>
      </c>
    </row>
    <row r="6" spans="1:17" x14ac:dyDescent="0.25">
      <c r="A6" s="7"/>
      <c r="B6" t="s">
        <v>113</v>
      </c>
    </row>
    <row r="7" spans="1:17" x14ac:dyDescent="0.25">
      <c r="A7" s="7"/>
    </row>
    <row r="8" spans="1:17" x14ac:dyDescent="0.25">
      <c r="A8" s="7" t="s">
        <v>549</v>
      </c>
      <c r="B8" t="s">
        <v>691</v>
      </c>
    </row>
    <row r="9" spans="1:17" x14ac:dyDescent="0.25">
      <c r="A9" s="7"/>
      <c r="B9" t="s">
        <v>692</v>
      </c>
    </row>
    <row r="10" spans="1:17" x14ac:dyDescent="0.25">
      <c r="A10" s="7"/>
    </row>
    <row r="11" spans="1:17" x14ac:dyDescent="0.25">
      <c r="A11" s="7" t="s">
        <v>548</v>
      </c>
      <c r="B11" s="25" t="s">
        <v>518</v>
      </c>
      <c r="C11" s="24"/>
      <c r="D11" s="19"/>
      <c r="E11" s="18"/>
      <c r="F11" s="24"/>
      <c r="G11" s="19"/>
      <c r="H11" s="18"/>
      <c r="I11" s="24"/>
      <c r="J11" s="19"/>
      <c r="K11" s="18"/>
      <c r="L11" s="17"/>
      <c r="M11" s="19" t="s">
        <v>725</v>
      </c>
      <c r="N11" s="18"/>
      <c r="O11" s="17"/>
      <c r="P11" s="19" t="s">
        <v>726</v>
      </c>
      <c r="Q11" s="18"/>
    </row>
    <row r="12" spans="1:17" x14ac:dyDescent="0.25">
      <c r="A12" s="5"/>
      <c r="B12" s="26" t="s">
        <v>728</v>
      </c>
      <c r="C12" s="158" t="s">
        <v>532</v>
      </c>
      <c r="D12" s="159"/>
      <c r="E12" s="160"/>
      <c r="F12" s="158" t="s">
        <v>533</v>
      </c>
      <c r="G12" s="159"/>
      <c r="H12" s="160"/>
      <c r="I12" s="158" t="s">
        <v>534</v>
      </c>
      <c r="J12" s="159"/>
      <c r="K12" s="160"/>
      <c r="L12" s="20" t="s">
        <v>535</v>
      </c>
      <c r="M12" s="6" t="s">
        <v>531</v>
      </c>
      <c r="N12" s="21" t="s">
        <v>513</v>
      </c>
      <c r="O12" s="20" t="s">
        <v>535</v>
      </c>
      <c r="P12" s="6" t="s">
        <v>531</v>
      </c>
      <c r="Q12" s="21" t="s">
        <v>513</v>
      </c>
    </row>
    <row r="13" spans="1:17" x14ac:dyDescent="0.25">
      <c r="B13" s="27" t="s">
        <v>512</v>
      </c>
      <c r="C13" s="22" t="s">
        <v>511</v>
      </c>
      <c r="D13" s="4" t="s">
        <v>521</v>
      </c>
      <c r="E13" s="23" t="s">
        <v>510</v>
      </c>
      <c r="F13" s="20" t="s">
        <v>511</v>
      </c>
      <c r="G13" s="6" t="s">
        <v>521</v>
      </c>
      <c r="H13" s="21" t="s">
        <v>510</v>
      </c>
      <c r="I13" s="20" t="s">
        <v>511</v>
      </c>
      <c r="J13" s="6" t="s">
        <v>521</v>
      </c>
      <c r="K13" s="21" t="s">
        <v>510</v>
      </c>
      <c r="L13" s="22" t="s">
        <v>521</v>
      </c>
      <c r="M13" s="4" t="s">
        <v>521</v>
      </c>
      <c r="N13" s="23" t="s">
        <v>521</v>
      </c>
      <c r="O13" s="22" t="s">
        <v>521</v>
      </c>
      <c r="P13" s="4" t="s">
        <v>521</v>
      </c>
      <c r="Q13" s="23" t="s">
        <v>521</v>
      </c>
    </row>
    <row r="14" spans="1:17" x14ac:dyDescent="0.25">
      <c r="B14" s="53">
        <f>L14+M14</f>
        <v>1410</v>
      </c>
      <c r="C14" s="54">
        <v>2</v>
      </c>
      <c r="D14" s="55">
        <v>410</v>
      </c>
      <c r="E14" s="56">
        <v>410</v>
      </c>
      <c r="F14" s="54">
        <v>6</v>
      </c>
      <c r="G14" s="55">
        <v>3650</v>
      </c>
      <c r="H14" s="56">
        <v>1121</v>
      </c>
      <c r="I14" s="54">
        <v>5</v>
      </c>
      <c r="J14" s="55">
        <v>7800</v>
      </c>
      <c r="K14" s="56">
        <v>5500</v>
      </c>
      <c r="L14" s="57">
        <v>410</v>
      </c>
      <c r="M14" s="58">
        <v>1000</v>
      </c>
      <c r="N14" s="56">
        <v>5500</v>
      </c>
      <c r="O14" s="57">
        <v>0</v>
      </c>
      <c r="P14" s="58">
        <v>121</v>
      </c>
      <c r="Q14" s="56">
        <v>0</v>
      </c>
    </row>
    <row r="16" spans="1:17" x14ac:dyDescent="0.25">
      <c r="A16" s="7" t="s">
        <v>550</v>
      </c>
      <c r="B16" t="s">
        <v>690</v>
      </c>
      <c r="C16" s="11"/>
      <c r="E16" s="11"/>
    </row>
    <row r="17" spans="1:4" x14ac:dyDescent="0.25">
      <c r="C17" s="11"/>
      <c r="D17" s="11"/>
    </row>
    <row r="18" spans="1:4" x14ac:dyDescent="0.25">
      <c r="A18" s="7" t="s">
        <v>561</v>
      </c>
      <c r="B18" t="s">
        <v>697</v>
      </c>
    </row>
    <row r="20" spans="1:4" x14ac:dyDescent="0.25">
      <c r="A20" s="7" t="s">
        <v>562</v>
      </c>
      <c r="B20" t="s">
        <v>697</v>
      </c>
    </row>
    <row r="22" spans="1:4" x14ac:dyDescent="0.25">
      <c r="A22" s="7" t="s">
        <v>551</v>
      </c>
      <c r="B22" t="s">
        <v>697</v>
      </c>
    </row>
    <row r="24" spans="1:4" x14ac:dyDescent="0.25">
      <c r="A24" s="7" t="s">
        <v>845</v>
      </c>
      <c r="B24" t="s">
        <v>699</v>
      </c>
    </row>
    <row r="25" spans="1:4" x14ac:dyDescent="0.25">
      <c r="A25" s="7"/>
      <c r="B25" t="s">
        <v>698</v>
      </c>
    </row>
    <row r="26" spans="1:4" x14ac:dyDescent="0.25">
      <c r="B26" t="s">
        <v>700</v>
      </c>
    </row>
    <row r="27" spans="1:4" x14ac:dyDescent="0.25">
      <c r="B27" t="s">
        <v>701</v>
      </c>
    </row>
    <row r="29" spans="1:4" x14ac:dyDescent="0.25">
      <c r="A29" s="7" t="s">
        <v>563</v>
      </c>
      <c r="B29" t="s">
        <v>778</v>
      </c>
    </row>
    <row r="32" spans="1:4" ht="15" customHeight="1" x14ac:dyDescent="0.25"/>
  </sheetData>
  <mergeCells count="3">
    <mergeCell ref="C12:E12"/>
    <mergeCell ref="F12:H12"/>
    <mergeCell ref="I12:K12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25" max="16383" man="1"/>
  </rowBreaks>
  <colBreaks count="1" manualBreakCount="1">
    <brk id="17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opLeftCell="C1" zoomScaleNormal="100" workbookViewId="0">
      <selection activeCell="G9" sqref="G9"/>
    </sheetView>
  </sheetViews>
  <sheetFormatPr defaultColWidth="29.33203125" defaultRowHeight="13.2" x14ac:dyDescent="0.25"/>
  <cols>
    <col min="1" max="1" width="4" customWidth="1"/>
    <col min="2" max="2" width="37.44140625" bestFit="1" customWidth="1"/>
    <col min="3" max="3" width="21.109375" customWidth="1"/>
    <col min="4" max="4" width="17.5546875" customWidth="1"/>
    <col min="5" max="5" width="19.109375" bestFit="1" customWidth="1"/>
    <col min="6" max="6" width="22.5546875" bestFit="1" customWidth="1"/>
    <col min="7" max="7" width="22.44140625" customWidth="1"/>
    <col min="8" max="8" width="17.5546875" customWidth="1"/>
    <col min="9" max="9" width="17.6640625" bestFit="1" customWidth="1"/>
    <col min="10" max="10" width="19" bestFit="1" customWidth="1"/>
    <col min="11" max="11" width="17.5546875" customWidth="1"/>
    <col min="12" max="12" width="11.44140625" customWidth="1"/>
    <col min="13" max="13" width="4.5546875" customWidth="1"/>
    <col min="14" max="14" width="23.33203125" bestFit="1" customWidth="1"/>
    <col min="15" max="15" width="29.6640625" bestFit="1" customWidth="1"/>
    <col min="16" max="16" width="17.5546875" customWidth="1"/>
    <col min="17" max="17" width="19.109375" bestFit="1" customWidth="1"/>
    <col min="18" max="18" width="19.88671875" bestFit="1" customWidth="1"/>
    <col min="19" max="19" width="43" bestFit="1" customWidth="1"/>
    <col min="20" max="21" width="17.5546875" customWidth="1"/>
  </cols>
  <sheetData>
    <row r="1" spans="1:11" x14ac:dyDescent="0.25">
      <c r="A1" s="7" t="s">
        <v>655</v>
      </c>
    </row>
    <row r="3" spans="1:11" x14ac:dyDescent="0.25">
      <c r="A3" s="7" t="s">
        <v>198</v>
      </c>
    </row>
    <row r="4" spans="1:11" x14ac:dyDescent="0.25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5">
      <c r="A5">
        <v>1</v>
      </c>
      <c r="B5" t="s">
        <v>702</v>
      </c>
      <c r="C5" t="s">
        <v>703</v>
      </c>
      <c r="D5" s="38">
        <v>230</v>
      </c>
      <c r="E5" t="s">
        <v>525</v>
      </c>
      <c r="F5" t="s">
        <v>213</v>
      </c>
      <c r="G5" t="s">
        <v>204</v>
      </c>
      <c r="H5" s="59">
        <v>1</v>
      </c>
      <c r="I5" s="59"/>
      <c r="J5" s="59" t="s">
        <v>291</v>
      </c>
      <c r="K5" s="60">
        <f>H5*D5</f>
        <v>230</v>
      </c>
    </row>
    <row r="6" spans="1:11" x14ac:dyDescent="0.25">
      <c r="A6">
        <v>2</v>
      </c>
      <c r="B6" s="3" t="s">
        <v>704</v>
      </c>
      <c r="C6" s="3" t="s">
        <v>132</v>
      </c>
      <c r="D6" s="38">
        <v>180</v>
      </c>
      <c r="E6" t="s">
        <v>525</v>
      </c>
      <c r="F6" t="s">
        <v>213</v>
      </c>
      <c r="G6" t="s">
        <v>200</v>
      </c>
      <c r="H6" s="59">
        <v>1</v>
      </c>
      <c r="I6" s="59"/>
      <c r="J6" s="59" t="s">
        <v>292</v>
      </c>
      <c r="K6" s="60">
        <f>H6*D6</f>
        <v>180</v>
      </c>
    </row>
    <row r="7" spans="1:11" ht="13.8" thickBot="1" x14ac:dyDescent="0.3">
      <c r="D7" s="44">
        <f>SUM(D5:D6)</f>
        <v>410</v>
      </c>
      <c r="E7" s="46"/>
      <c r="F7" s="46"/>
      <c r="G7" s="46"/>
      <c r="H7" s="47"/>
      <c r="I7" s="47"/>
      <c r="J7" s="47"/>
      <c r="K7" s="44">
        <f>SUM(K5:K6)</f>
        <v>410</v>
      </c>
    </row>
    <row r="8" spans="1:11" ht="13.8" thickTop="1" x14ac:dyDescent="0.25">
      <c r="D8" s="2"/>
      <c r="H8" s="59"/>
      <c r="I8" s="59"/>
      <c r="J8" s="59"/>
      <c r="K8" s="60"/>
    </row>
    <row r="9" spans="1:11" x14ac:dyDescent="0.25">
      <c r="D9" s="2"/>
    </row>
    <row r="10" spans="1:11" x14ac:dyDescent="0.25">
      <c r="A10" s="7" t="s">
        <v>658</v>
      </c>
      <c r="D10" s="2"/>
    </row>
    <row r="11" spans="1:11" x14ac:dyDescent="0.25">
      <c r="B11" s="29" t="s">
        <v>511</v>
      </c>
      <c r="C11" s="29" t="s">
        <v>552</v>
      </c>
      <c r="D11" s="68" t="s">
        <v>521</v>
      </c>
      <c r="E11" s="29" t="s">
        <v>573</v>
      </c>
      <c r="F11" s="29" t="s">
        <v>837</v>
      </c>
      <c r="G11" s="29" t="s">
        <v>567</v>
      </c>
      <c r="H11" s="29" t="s">
        <v>565</v>
      </c>
      <c r="I11" s="29" t="s">
        <v>287</v>
      </c>
      <c r="J11" s="29" t="s">
        <v>295</v>
      </c>
      <c r="K11" s="29" t="s">
        <v>566</v>
      </c>
    </row>
    <row r="12" spans="1:11" x14ac:dyDescent="0.25">
      <c r="A12" s="5">
        <v>1</v>
      </c>
      <c r="B12" s="133" t="s">
        <v>705</v>
      </c>
      <c r="C12" s="5" t="s">
        <v>706</v>
      </c>
      <c r="D12" s="70">
        <v>1000</v>
      </c>
      <c r="E12" s="5" t="s">
        <v>525</v>
      </c>
      <c r="F12" s="5"/>
      <c r="G12" s="5" t="s">
        <v>205</v>
      </c>
      <c r="H12" s="99" t="s">
        <v>215</v>
      </c>
      <c r="I12" s="99" t="s">
        <v>516</v>
      </c>
      <c r="J12" s="99" t="s">
        <v>855</v>
      </c>
      <c r="K12" s="84">
        <v>0</v>
      </c>
    </row>
    <row r="13" spans="1:11" x14ac:dyDescent="0.25">
      <c r="A13">
        <v>2</v>
      </c>
      <c r="B13" s="133" t="s">
        <v>714</v>
      </c>
      <c r="C13" s="5" t="s">
        <v>715</v>
      </c>
      <c r="D13" s="70">
        <v>1000</v>
      </c>
      <c r="E13" s="5" t="s">
        <v>525</v>
      </c>
      <c r="F13" s="5" t="s">
        <v>664</v>
      </c>
      <c r="G13" s="5" t="s">
        <v>205</v>
      </c>
      <c r="H13" s="99">
        <v>0.5</v>
      </c>
      <c r="I13" s="99" t="s">
        <v>290</v>
      </c>
      <c r="J13" s="99" t="s">
        <v>855</v>
      </c>
      <c r="K13" s="84">
        <f>H13*D13</f>
        <v>500</v>
      </c>
    </row>
    <row r="14" spans="1:11" x14ac:dyDescent="0.25">
      <c r="A14" s="5">
        <v>3</v>
      </c>
      <c r="B14" s="39" t="s">
        <v>716</v>
      </c>
      <c r="C14" s="3" t="s">
        <v>717</v>
      </c>
      <c r="D14" s="41">
        <v>1000</v>
      </c>
      <c r="E14" s="3" t="s">
        <v>525</v>
      </c>
      <c r="F14" s="3" t="s">
        <v>664</v>
      </c>
      <c r="G14" s="3" t="s">
        <v>205</v>
      </c>
      <c r="H14" s="80">
        <v>0.5</v>
      </c>
      <c r="I14" s="80" t="s">
        <v>290</v>
      </c>
      <c r="J14" s="80" t="s">
        <v>855</v>
      </c>
      <c r="K14" s="58">
        <f>H14*D14</f>
        <v>500</v>
      </c>
    </row>
    <row r="15" spans="1:11" ht="13.8" thickBot="1" x14ac:dyDescent="0.3">
      <c r="D15" s="69">
        <f>SUM(D12:D14)</f>
        <v>3000</v>
      </c>
      <c r="E15" s="50"/>
      <c r="F15" s="50"/>
      <c r="G15" s="50"/>
      <c r="H15" s="79"/>
      <c r="I15" s="79"/>
      <c r="J15" s="79"/>
      <c r="K15" s="69">
        <f>SUM(K12:K14)</f>
        <v>1000</v>
      </c>
    </row>
    <row r="16" spans="1:11" ht="13.8" thickTop="1" x14ac:dyDescent="0.25">
      <c r="D16" s="63"/>
      <c r="E16" s="10"/>
      <c r="F16" s="10"/>
      <c r="G16" s="10"/>
      <c r="H16" s="64"/>
      <c r="I16" s="64"/>
      <c r="J16" s="64"/>
      <c r="K16" s="63"/>
    </row>
    <row r="17" spans="1:14" x14ac:dyDescent="0.25">
      <c r="D17" s="2"/>
    </row>
    <row r="18" spans="1:14" x14ac:dyDescent="0.25">
      <c r="A18" s="7" t="s">
        <v>678</v>
      </c>
      <c r="D18" s="2"/>
    </row>
    <row r="19" spans="1:14" x14ac:dyDescent="0.25">
      <c r="B19" s="29" t="s">
        <v>511</v>
      </c>
      <c r="C19" s="29" t="s">
        <v>552</v>
      </c>
      <c r="D19" s="68" t="s">
        <v>521</v>
      </c>
      <c r="E19" s="29" t="s">
        <v>573</v>
      </c>
      <c r="F19" s="29" t="s">
        <v>837</v>
      </c>
      <c r="G19" s="29" t="s">
        <v>567</v>
      </c>
      <c r="H19" s="29" t="s">
        <v>565</v>
      </c>
      <c r="I19" s="29" t="s">
        <v>287</v>
      </c>
      <c r="J19" s="29" t="s">
        <v>295</v>
      </c>
      <c r="K19" s="29" t="s">
        <v>566</v>
      </c>
    </row>
    <row r="20" spans="1:14" x14ac:dyDescent="0.25">
      <c r="A20">
        <v>1</v>
      </c>
      <c r="B20" s="37" t="s">
        <v>712</v>
      </c>
      <c r="C20" t="s">
        <v>713</v>
      </c>
      <c r="D20" s="38">
        <v>2000</v>
      </c>
      <c r="E20" t="s">
        <v>525</v>
      </c>
      <c r="F20" t="s">
        <v>664</v>
      </c>
      <c r="G20" t="s">
        <v>201</v>
      </c>
      <c r="H20" s="59">
        <v>1</v>
      </c>
      <c r="I20" s="59"/>
      <c r="J20" s="59" t="s">
        <v>855</v>
      </c>
      <c r="K20" s="60">
        <f>H20*D20</f>
        <v>2000</v>
      </c>
    </row>
    <row r="21" spans="1:14" x14ac:dyDescent="0.25">
      <c r="A21">
        <v>2</v>
      </c>
      <c r="B21" s="37" t="s">
        <v>718</v>
      </c>
      <c r="C21" t="s">
        <v>719</v>
      </c>
      <c r="D21" s="38">
        <v>1000</v>
      </c>
      <c r="E21" t="s">
        <v>525</v>
      </c>
      <c r="F21" t="s">
        <v>664</v>
      </c>
      <c r="G21" t="s">
        <v>205</v>
      </c>
      <c r="H21" s="59">
        <v>0.5</v>
      </c>
      <c r="I21" s="59" t="s">
        <v>290</v>
      </c>
      <c r="J21" s="59" t="s">
        <v>855</v>
      </c>
      <c r="K21" s="60">
        <f>H21*D21</f>
        <v>500</v>
      </c>
    </row>
    <row r="22" spans="1:14" x14ac:dyDescent="0.25">
      <c r="A22">
        <v>3</v>
      </c>
      <c r="B22" s="37" t="s">
        <v>112</v>
      </c>
      <c r="C22" t="s">
        <v>720</v>
      </c>
      <c r="D22" s="38">
        <v>1000</v>
      </c>
      <c r="E22" t="s">
        <v>525</v>
      </c>
      <c r="F22" t="s">
        <v>664</v>
      </c>
      <c r="G22" t="s">
        <v>201</v>
      </c>
      <c r="H22" s="59">
        <v>1</v>
      </c>
      <c r="I22" s="59"/>
      <c r="J22" s="59" t="s">
        <v>855</v>
      </c>
      <c r="K22" s="60">
        <f>H22*D22</f>
        <v>1000</v>
      </c>
    </row>
    <row r="23" spans="1:14" x14ac:dyDescent="0.25">
      <c r="A23">
        <v>4</v>
      </c>
      <c r="B23" s="37" t="s">
        <v>721</v>
      </c>
      <c r="C23" t="s">
        <v>722</v>
      </c>
      <c r="D23" s="38">
        <v>1000</v>
      </c>
      <c r="E23" t="s">
        <v>525</v>
      </c>
      <c r="F23" t="s">
        <v>664</v>
      </c>
      <c r="H23" s="59">
        <v>1</v>
      </c>
      <c r="I23" s="59"/>
      <c r="J23" s="59" t="s">
        <v>855</v>
      </c>
      <c r="K23" s="60">
        <f>H23*D23</f>
        <v>1000</v>
      </c>
    </row>
    <row r="24" spans="1:14" x14ac:dyDescent="0.25">
      <c r="A24">
        <v>5</v>
      </c>
      <c r="B24" s="77" t="s">
        <v>723</v>
      </c>
      <c r="C24" s="5" t="s">
        <v>724</v>
      </c>
      <c r="D24" s="38">
        <v>1000</v>
      </c>
      <c r="E24" t="s">
        <v>525</v>
      </c>
      <c r="F24" t="s">
        <v>664</v>
      </c>
      <c r="G24" t="s">
        <v>206</v>
      </c>
      <c r="H24" s="59">
        <v>1</v>
      </c>
      <c r="I24" s="59"/>
      <c r="J24" s="59" t="s">
        <v>855</v>
      </c>
      <c r="K24" s="60">
        <f>H24*D24</f>
        <v>1000</v>
      </c>
    </row>
    <row r="25" spans="1:14" x14ac:dyDescent="0.25">
      <c r="A25">
        <v>6</v>
      </c>
      <c r="B25" s="39" t="s">
        <v>216</v>
      </c>
      <c r="C25" s="3"/>
      <c r="D25" s="38">
        <v>1800</v>
      </c>
      <c r="H25" s="59"/>
      <c r="I25" s="59"/>
      <c r="J25" s="59"/>
      <c r="K25" s="60"/>
    </row>
    <row r="26" spans="1:14" ht="13.8" thickBot="1" x14ac:dyDescent="0.3">
      <c r="D26" s="44">
        <f>SUM(D20:D25)</f>
        <v>7800</v>
      </c>
      <c r="E26" s="46"/>
      <c r="F26" s="46"/>
      <c r="G26" s="46"/>
      <c r="H26" s="47"/>
      <c r="I26" s="47"/>
      <c r="J26" s="47"/>
      <c r="K26" s="44">
        <f>SUM(K20:K24)</f>
        <v>5500</v>
      </c>
    </row>
    <row r="27" spans="1:14" ht="13.8" thickTop="1" x14ac:dyDescent="0.25">
      <c r="D27" s="2"/>
    </row>
    <row r="28" spans="1:14" x14ac:dyDescent="0.25">
      <c r="D28" s="2"/>
    </row>
    <row r="29" spans="1:14" x14ac:dyDescent="0.25">
      <c r="A29" s="7" t="s">
        <v>659</v>
      </c>
      <c r="D29" s="2"/>
      <c r="K29" s="60"/>
    </row>
    <row r="30" spans="1:14" x14ac:dyDescent="0.25">
      <c r="B30" s="29" t="s">
        <v>511</v>
      </c>
      <c r="C30" s="29" t="s">
        <v>552</v>
      </c>
      <c r="D30" s="68" t="s">
        <v>521</v>
      </c>
      <c r="E30" s="29" t="s">
        <v>573</v>
      </c>
      <c r="F30" s="29" t="s">
        <v>837</v>
      </c>
      <c r="G30" s="29" t="s">
        <v>567</v>
      </c>
      <c r="H30" s="29" t="s">
        <v>565</v>
      </c>
      <c r="I30" s="29" t="s">
        <v>287</v>
      </c>
      <c r="J30" s="29" t="s">
        <v>295</v>
      </c>
      <c r="K30" s="29" t="s">
        <v>566</v>
      </c>
    </row>
    <row r="31" spans="1:14" x14ac:dyDescent="0.25">
      <c r="A31" s="5">
        <v>1</v>
      </c>
      <c r="B31" s="77" t="s">
        <v>214</v>
      </c>
      <c r="C31" s="5" t="s">
        <v>542</v>
      </c>
      <c r="D31" s="70">
        <v>500</v>
      </c>
      <c r="E31" s="5" t="s">
        <v>529</v>
      </c>
      <c r="F31" s="5"/>
      <c r="G31" s="5"/>
      <c r="H31" s="136"/>
      <c r="I31" s="136"/>
      <c r="J31" s="136"/>
      <c r="K31" s="84">
        <f>H31*D31</f>
        <v>0</v>
      </c>
      <c r="L31" s="5"/>
      <c r="M31" s="5"/>
      <c r="N31" s="5"/>
    </row>
    <row r="32" spans="1:14" x14ac:dyDescent="0.25">
      <c r="A32">
        <v>2</v>
      </c>
      <c r="B32" s="135" t="s">
        <v>707</v>
      </c>
      <c r="C32" t="s">
        <v>708</v>
      </c>
      <c r="D32" s="38">
        <v>110</v>
      </c>
      <c r="E32" t="s">
        <v>529</v>
      </c>
      <c r="F32" t="s">
        <v>539</v>
      </c>
      <c r="H32" s="30">
        <v>0.83</v>
      </c>
      <c r="I32" s="30"/>
      <c r="J32" s="30" t="s">
        <v>293</v>
      </c>
      <c r="K32" s="60">
        <f>H32*D32</f>
        <v>91.3</v>
      </c>
    </row>
    <row r="33" spans="1:14" x14ac:dyDescent="0.25">
      <c r="A33" s="5">
        <v>3</v>
      </c>
      <c r="B33" s="133" t="s">
        <v>709</v>
      </c>
      <c r="C33" s="5" t="s">
        <v>710</v>
      </c>
      <c r="D33" s="70">
        <v>40</v>
      </c>
      <c r="E33" s="5" t="s">
        <v>520</v>
      </c>
      <c r="F33" s="5"/>
      <c r="G33" s="5" t="s">
        <v>711</v>
      </c>
      <c r="H33" s="136">
        <v>0.75</v>
      </c>
      <c r="I33" s="136" t="s">
        <v>288</v>
      </c>
      <c r="J33" s="136" t="s">
        <v>294</v>
      </c>
      <c r="K33" s="84">
        <f>H33*D33</f>
        <v>30</v>
      </c>
      <c r="L33" s="5"/>
      <c r="M33" s="5"/>
      <c r="N33" s="5"/>
    </row>
    <row r="34" spans="1:14" x14ac:dyDescent="0.25">
      <c r="A34" s="5"/>
      <c r="B34" s="134"/>
      <c r="C34" s="3"/>
      <c r="D34" s="41"/>
      <c r="E34" s="3"/>
      <c r="F34" s="3"/>
      <c r="G34" s="3"/>
      <c r="H34" s="42"/>
      <c r="I34" s="42" t="s">
        <v>289</v>
      </c>
      <c r="J34" s="42"/>
      <c r="K34" s="58"/>
      <c r="L34" s="5"/>
      <c r="M34" s="5"/>
      <c r="N34" s="5"/>
    </row>
    <row r="35" spans="1:14" ht="13.8" thickBot="1" x14ac:dyDescent="0.3">
      <c r="D35" s="69">
        <f>SUM(D31:D33)</f>
        <v>650</v>
      </c>
      <c r="E35" s="50"/>
      <c r="F35" s="50"/>
      <c r="G35" s="50"/>
      <c r="H35" s="51"/>
      <c r="I35" s="51"/>
      <c r="J35" s="51"/>
      <c r="K35" s="69">
        <f>SUM(K31:K33)</f>
        <v>121.3</v>
      </c>
    </row>
    <row r="36" spans="1:14" ht="13.8" thickTop="1" x14ac:dyDescent="0.25">
      <c r="D36" s="2"/>
    </row>
    <row r="37" spans="1:14" x14ac:dyDescent="0.25">
      <c r="D37" s="2"/>
    </row>
    <row r="38" spans="1:14" x14ac:dyDescent="0.25">
      <c r="D38" s="2"/>
    </row>
    <row r="39" spans="1:14" x14ac:dyDescent="0.25">
      <c r="D39" s="2"/>
    </row>
    <row r="40" spans="1:14" x14ac:dyDescent="0.25">
      <c r="D40" s="2"/>
    </row>
    <row r="41" spans="1:14" x14ac:dyDescent="0.25">
      <c r="D41" s="2"/>
    </row>
    <row r="42" spans="1:14" x14ac:dyDescent="0.25">
      <c r="D42" s="2"/>
    </row>
    <row r="43" spans="1:14" x14ac:dyDescent="0.25">
      <c r="D43" s="2"/>
    </row>
    <row r="44" spans="1:14" x14ac:dyDescent="0.25">
      <c r="D44" s="2"/>
    </row>
    <row r="45" spans="1:14" x14ac:dyDescent="0.25">
      <c r="D45" s="2"/>
    </row>
    <row r="46" spans="1:14" x14ac:dyDescent="0.25">
      <c r="D46" s="2"/>
    </row>
    <row r="47" spans="1:14" x14ac:dyDescent="0.25">
      <c r="D47" s="2"/>
    </row>
    <row r="48" spans="1:14" x14ac:dyDescent="0.25">
      <c r="D48" s="2"/>
    </row>
    <row r="49" spans="4:4" x14ac:dyDescent="0.25">
      <c r="D49" s="2"/>
    </row>
    <row r="50" spans="4:4" x14ac:dyDescent="0.25">
      <c r="D50" s="2"/>
    </row>
  </sheetData>
  <pageMargins left="0.75" right="0.75" top="1" bottom="1" header="0.5" footer="0.5"/>
  <pageSetup paperSize="5" scale="75" fitToHeight="2"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zoomScaleNormal="100" workbookViewId="0">
      <selection activeCell="B25" sqref="B25"/>
    </sheetView>
  </sheetViews>
  <sheetFormatPr defaultRowHeight="13.2" x14ac:dyDescent="0.25"/>
  <cols>
    <col min="1" max="1" width="29.33203125" bestFit="1" customWidth="1"/>
    <col min="2" max="2" width="30.5546875" customWidth="1"/>
    <col min="3" max="3" width="12.6640625" customWidth="1"/>
    <col min="4" max="4" width="14.88671875" customWidth="1"/>
    <col min="5" max="5" width="13.33203125" customWidth="1"/>
    <col min="6" max="17" width="12.6640625" customWidth="1"/>
    <col min="18" max="18" width="6.5546875" customWidth="1"/>
    <col min="19" max="19" width="5.88671875" customWidth="1"/>
    <col min="20" max="23" width="20.5546875" customWidth="1"/>
    <col min="24" max="24" width="18.109375" customWidth="1"/>
    <col min="25" max="25" width="12.88671875" customWidth="1"/>
  </cols>
  <sheetData>
    <row r="1" spans="1:17" ht="22.8" x14ac:dyDescent="0.4">
      <c r="A1" s="28" t="s">
        <v>896</v>
      </c>
    </row>
    <row r="2" spans="1:17" x14ac:dyDescent="0.25">
      <c r="A2" s="1"/>
    </row>
    <row r="3" spans="1:17" x14ac:dyDescent="0.25">
      <c r="A3" s="1"/>
    </row>
    <row r="4" spans="1:17" x14ac:dyDescent="0.25">
      <c r="A4" s="1"/>
    </row>
    <row r="5" spans="1:17" x14ac:dyDescent="0.25">
      <c r="A5" s="7" t="s">
        <v>731</v>
      </c>
      <c r="B5" t="s">
        <v>119</v>
      </c>
    </row>
    <row r="6" spans="1:17" x14ac:dyDescent="0.25">
      <c r="A6" s="1"/>
    </row>
    <row r="7" spans="1:17" x14ac:dyDescent="0.25">
      <c r="A7" s="7" t="s">
        <v>549</v>
      </c>
      <c r="B7" t="s">
        <v>899</v>
      </c>
    </row>
    <row r="8" spans="1:17" x14ac:dyDescent="0.25">
      <c r="A8" s="7"/>
    </row>
    <row r="9" spans="1:17" x14ac:dyDescent="0.25">
      <c r="A9" s="7" t="s">
        <v>548</v>
      </c>
      <c r="B9" s="25" t="s">
        <v>518</v>
      </c>
      <c r="C9" s="24"/>
      <c r="D9" s="19"/>
      <c r="E9" s="18"/>
      <c r="F9" s="24"/>
      <c r="G9" s="19"/>
      <c r="H9" s="18"/>
      <c r="I9" s="24"/>
      <c r="J9" s="19"/>
      <c r="K9" s="18"/>
      <c r="L9" s="17"/>
      <c r="M9" s="19" t="s">
        <v>725</v>
      </c>
      <c r="N9" s="18"/>
      <c r="O9" s="17"/>
      <c r="P9" s="19" t="s">
        <v>726</v>
      </c>
      <c r="Q9" s="18"/>
    </row>
    <row r="10" spans="1:17" x14ac:dyDescent="0.25">
      <c r="A10" s="5"/>
      <c r="B10" s="26" t="s">
        <v>728</v>
      </c>
      <c r="C10" s="158" t="s">
        <v>532</v>
      </c>
      <c r="D10" s="159"/>
      <c r="E10" s="160"/>
      <c r="F10" s="158" t="s">
        <v>533</v>
      </c>
      <c r="G10" s="159"/>
      <c r="H10" s="160"/>
      <c r="I10" s="158" t="s">
        <v>534</v>
      </c>
      <c r="J10" s="159"/>
      <c r="K10" s="160"/>
      <c r="L10" s="20" t="s">
        <v>535</v>
      </c>
      <c r="M10" s="6" t="s">
        <v>531</v>
      </c>
      <c r="N10" s="21" t="s">
        <v>513</v>
      </c>
      <c r="O10" s="20" t="s">
        <v>535</v>
      </c>
      <c r="P10" s="6" t="s">
        <v>531</v>
      </c>
      <c r="Q10" s="21" t="s">
        <v>513</v>
      </c>
    </row>
    <row r="11" spans="1:17" x14ac:dyDescent="0.25">
      <c r="B11" s="27" t="s">
        <v>512</v>
      </c>
      <c r="C11" s="22" t="s">
        <v>511</v>
      </c>
      <c r="D11" s="4" t="s">
        <v>521</v>
      </c>
      <c r="E11" s="23" t="s">
        <v>510</v>
      </c>
      <c r="F11" s="20" t="s">
        <v>511</v>
      </c>
      <c r="G11" s="6" t="s">
        <v>521</v>
      </c>
      <c r="H11" s="21" t="s">
        <v>510</v>
      </c>
      <c r="I11" s="20" t="s">
        <v>511</v>
      </c>
      <c r="J11" s="6" t="s">
        <v>521</v>
      </c>
      <c r="K11" s="21" t="s">
        <v>510</v>
      </c>
      <c r="L11" s="22" t="s">
        <v>521</v>
      </c>
      <c r="M11" s="4" t="s">
        <v>521</v>
      </c>
      <c r="N11" s="23" t="s">
        <v>521</v>
      </c>
      <c r="O11" s="22" t="s">
        <v>521</v>
      </c>
      <c r="P11" s="4" t="s">
        <v>521</v>
      </c>
      <c r="Q11" s="23" t="s">
        <v>521</v>
      </c>
    </row>
    <row r="12" spans="1:17" x14ac:dyDescent="0.25">
      <c r="B12" s="53">
        <v>5382.4460000000008</v>
      </c>
      <c r="C12" s="54">
        <v>35</v>
      </c>
      <c r="D12" s="55">
        <v>5461</v>
      </c>
      <c r="E12" s="56">
        <v>5035.4460000000008</v>
      </c>
      <c r="F12" s="54">
        <v>4</v>
      </c>
      <c r="G12" s="55">
        <v>720</v>
      </c>
      <c r="H12" s="56">
        <v>347</v>
      </c>
      <c r="I12" s="54">
        <v>15</v>
      </c>
      <c r="J12" s="55">
        <v>7618</v>
      </c>
      <c r="K12" s="56">
        <v>5870.0749999999998</v>
      </c>
      <c r="L12" s="57">
        <v>4400.7260000000006</v>
      </c>
      <c r="M12" s="58">
        <v>0</v>
      </c>
      <c r="N12" s="56">
        <v>4367</v>
      </c>
      <c r="O12" s="57">
        <v>635</v>
      </c>
      <c r="P12" s="58">
        <v>347</v>
      </c>
      <c r="Q12" s="56">
        <v>1503</v>
      </c>
    </row>
    <row r="13" spans="1:17" x14ac:dyDescent="0.25">
      <c r="B13" s="149" t="s">
        <v>284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</row>
    <row r="15" spans="1:17" x14ac:dyDescent="0.25">
      <c r="A15" s="7" t="s">
        <v>550</v>
      </c>
      <c r="B15" t="s">
        <v>898</v>
      </c>
      <c r="C15" s="11"/>
      <c r="E15" s="11"/>
    </row>
    <row r="16" spans="1:17" x14ac:dyDescent="0.25">
      <c r="C16" s="11"/>
      <c r="D16" s="11"/>
    </row>
    <row r="17" spans="1:4" x14ac:dyDescent="0.25">
      <c r="A17" s="7" t="s">
        <v>561</v>
      </c>
      <c r="B17" t="s">
        <v>897</v>
      </c>
    </row>
    <row r="19" spans="1:4" x14ac:dyDescent="0.25">
      <c r="A19" s="7" t="s">
        <v>562</v>
      </c>
      <c r="B19" t="s">
        <v>697</v>
      </c>
    </row>
    <row r="20" spans="1:4" x14ac:dyDescent="0.25">
      <c r="D20" s="11"/>
    </row>
    <row r="21" spans="1:4" x14ac:dyDescent="0.25">
      <c r="A21" s="7" t="s">
        <v>551</v>
      </c>
      <c r="B21" t="s">
        <v>697</v>
      </c>
    </row>
    <row r="23" spans="1:4" x14ac:dyDescent="0.25">
      <c r="A23" s="7" t="s">
        <v>845</v>
      </c>
      <c r="B23" t="s">
        <v>900</v>
      </c>
    </row>
    <row r="25" spans="1:4" x14ac:dyDescent="0.25">
      <c r="A25" s="7" t="s">
        <v>563</v>
      </c>
      <c r="B25" t="s">
        <v>901</v>
      </c>
    </row>
    <row r="30" spans="1:4" ht="15" customHeight="1" x14ac:dyDescent="0.25"/>
  </sheetData>
  <mergeCells count="3">
    <mergeCell ref="C10:E10"/>
    <mergeCell ref="F10:H10"/>
    <mergeCell ref="I10:K10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23" max="16383" man="1"/>
  </rowBreaks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opLeftCell="F31" zoomScaleNormal="100" workbookViewId="0">
      <selection activeCell="F55" sqref="F55"/>
    </sheetView>
  </sheetViews>
  <sheetFormatPr defaultColWidth="29.33203125" defaultRowHeight="13.2" x14ac:dyDescent="0.25"/>
  <cols>
    <col min="1" max="1" width="4" customWidth="1"/>
    <col min="2" max="2" width="37.44140625" bestFit="1" customWidth="1"/>
    <col min="3" max="3" width="27.5546875" bestFit="1" customWidth="1"/>
    <col min="4" max="4" width="17.5546875" customWidth="1"/>
    <col min="5" max="5" width="23.33203125" bestFit="1" customWidth="1"/>
    <col min="6" max="6" width="22.5546875" bestFit="1" customWidth="1"/>
    <col min="7" max="8" width="17.5546875" customWidth="1"/>
    <col min="9" max="9" width="50.33203125" bestFit="1" customWidth="1"/>
    <col min="10" max="10" width="45.109375" bestFit="1" customWidth="1"/>
    <col min="11" max="11" width="17.5546875" customWidth="1"/>
    <col min="12" max="12" width="11.44140625" customWidth="1"/>
    <col min="13" max="13" width="4.5546875" customWidth="1"/>
    <col min="14" max="14" width="23.33203125" bestFit="1" customWidth="1"/>
    <col min="15" max="15" width="29.6640625" bestFit="1" customWidth="1"/>
    <col min="16" max="16" width="17.5546875" customWidth="1"/>
    <col min="17" max="17" width="19.109375" bestFit="1" customWidth="1"/>
    <col min="18" max="18" width="19.88671875" bestFit="1" customWidth="1"/>
    <col min="19" max="19" width="43" bestFit="1" customWidth="1"/>
    <col min="20" max="21" width="17.5546875" customWidth="1"/>
  </cols>
  <sheetData>
    <row r="1" spans="1:11" x14ac:dyDescent="0.25">
      <c r="A1" s="7" t="s">
        <v>655</v>
      </c>
    </row>
    <row r="3" spans="1:11" x14ac:dyDescent="0.25">
      <c r="A3" s="7" t="s">
        <v>282</v>
      </c>
    </row>
    <row r="4" spans="1:11" x14ac:dyDescent="0.25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5"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1" x14ac:dyDescent="0.25">
      <c r="A6">
        <v>1</v>
      </c>
      <c r="B6" s="37" t="s">
        <v>902</v>
      </c>
      <c r="C6" t="s">
        <v>903</v>
      </c>
      <c r="D6" s="38">
        <v>1711</v>
      </c>
      <c r="E6" t="s">
        <v>904</v>
      </c>
      <c r="H6" s="59">
        <v>0.17</v>
      </c>
      <c r="I6" s="59" t="s">
        <v>395</v>
      </c>
      <c r="J6" s="59" t="s">
        <v>396</v>
      </c>
      <c r="K6" s="60">
        <f t="shared" ref="K6:K25" si="0">H6*D6</f>
        <v>290.87</v>
      </c>
    </row>
    <row r="7" spans="1:11" x14ac:dyDescent="0.25">
      <c r="A7">
        <v>2</v>
      </c>
      <c r="B7" s="37" t="s">
        <v>905</v>
      </c>
      <c r="C7" t="s">
        <v>903</v>
      </c>
      <c r="D7" s="38">
        <v>1711</v>
      </c>
      <c r="E7" t="s">
        <v>904</v>
      </c>
      <c r="H7" s="59">
        <v>0.17</v>
      </c>
      <c r="I7" s="59" t="s">
        <v>395</v>
      </c>
      <c r="J7" s="59"/>
      <c r="K7" s="60">
        <f t="shared" si="0"/>
        <v>290.87</v>
      </c>
    </row>
    <row r="8" spans="1:11" x14ac:dyDescent="0.25">
      <c r="A8">
        <v>3</v>
      </c>
      <c r="B8" s="37" t="s">
        <v>915</v>
      </c>
      <c r="C8" t="s">
        <v>903</v>
      </c>
      <c r="D8" s="38">
        <v>603</v>
      </c>
      <c r="E8" t="s">
        <v>904</v>
      </c>
      <c r="H8" s="59">
        <v>1</v>
      </c>
      <c r="I8" s="59"/>
      <c r="J8" s="59" t="s">
        <v>396</v>
      </c>
      <c r="K8" s="60">
        <f t="shared" si="0"/>
        <v>603</v>
      </c>
    </row>
    <row r="9" spans="1:11" x14ac:dyDescent="0.25">
      <c r="A9">
        <v>4</v>
      </c>
      <c r="B9" s="37" t="s">
        <v>916</v>
      </c>
      <c r="C9" t="s">
        <v>903</v>
      </c>
      <c r="D9" s="38">
        <v>570</v>
      </c>
      <c r="E9" t="s">
        <v>529</v>
      </c>
      <c r="H9" s="59">
        <v>1</v>
      </c>
      <c r="I9" s="59"/>
      <c r="J9" s="59" t="s">
        <v>396</v>
      </c>
      <c r="K9" s="60">
        <f t="shared" si="0"/>
        <v>570</v>
      </c>
    </row>
    <row r="10" spans="1:11" x14ac:dyDescent="0.25">
      <c r="A10">
        <v>5</v>
      </c>
      <c r="B10" s="37" t="s">
        <v>917</v>
      </c>
      <c r="C10" t="s">
        <v>918</v>
      </c>
      <c r="D10" s="38">
        <v>538</v>
      </c>
      <c r="E10" t="s">
        <v>525</v>
      </c>
      <c r="H10" s="59">
        <v>1</v>
      </c>
      <c r="I10" s="59"/>
      <c r="J10" s="59" t="s">
        <v>396</v>
      </c>
      <c r="K10" s="60">
        <f t="shared" si="0"/>
        <v>538</v>
      </c>
    </row>
    <row r="11" spans="1:11" x14ac:dyDescent="0.25">
      <c r="A11">
        <v>6</v>
      </c>
      <c r="B11" s="37" t="s">
        <v>919</v>
      </c>
      <c r="C11" t="s">
        <v>918</v>
      </c>
      <c r="D11" s="38">
        <v>453</v>
      </c>
      <c r="E11" t="s">
        <v>538</v>
      </c>
      <c r="H11" s="61">
        <v>1</v>
      </c>
      <c r="I11" s="61"/>
      <c r="J11" s="59" t="s">
        <v>396</v>
      </c>
      <c r="K11" s="60">
        <f t="shared" si="0"/>
        <v>453</v>
      </c>
    </row>
    <row r="12" spans="1:11" x14ac:dyDescent="0.25">
      <c r="A12">
        <v>7</v>
      </c>
      <c r="B12" s="37" t="s">
        <v>921</v>
      </c>
      <c r="C12" t="s">
        <v>903</v>
      </c>
      <c r="D12" s="38">
        <v>274</v>
      </c>
      <c r="E12" t="s">
        <v>529</v>
      </c>
      <c r="H12" s="61">
        <v>1</v>
      </c>
      <c r="I12" s="61"/>
      <c r="J12" s="59" t="s">
        <v>396</v>
      </c>
      <c r="K12" s="60">
        <f t="shared" si="0"/>
        <v>274</v>
      </c>
    </row>
    <row r="13" spans="1:11" x14ac:dyDescent="0.25">
      <c r="A13">
        <v>8</v>
      </c>
      <c r="B13" s="37" t="s">
        <v>924</v>
      </c>
      <c r="C13" t="s">
        <v>918</v>
      </c>
      <c r="D13" s="38">
        <v>212</v>
      </c>
      <c r="E13" t="s">
        <v>842</v>
      </c>
      <c r="H13" s="61">
        <v>1</v>
      </c>
      <c r="I13" s="61"/>
      <c r="J13" s="59" t="s">
        <v>396</v>
      </c>
      <c r="K13" s="60">
        <f t="shared" si="0"/>
        <v>212</v>
      </c>
    </row>
    <row r="14" spans="1:11" x14ac:dyDescent="0.25">
      <c r="A14">
        <v>9</v>
      </c>
      <c r="B14" s="37" t="s">
        <v>925</v>
      </c>
      <c r="C14" t="s">
        <v>903</v>
      </c>
      <c r="D14" s="38">
        <v>196</v>
      </c>
      <c r="E14" t="s">
        <v>529</v>
      </c>
      <c r="H14" s="61">
        <v>1</v>
      </c>
      <c r="I14" s="61"/>
      <c r="J14" s="59" t="s">
        <v>396</v>
      </c>
      <c r="K14" s="60">
        <f t="shared" si="0"/>
        <v>196</v>
      </c>
    </row>
    <row r="15" spans="1:11" x14ac:dyDescent="0.25">
      <c r="A15">
        <v>10</v>
      </c>
      <c r="B15" s="37" t="s">
        <v>928</v>
      </c>
      <c r="C15" t="s">
        <v>918</v>
      </c>
      <c r="D15" s="38">
        <v>160</v>
      </c>
      <c r="E15" t="s">
        <v>538</v>
      </c>
      <c r="H15" s="61">
        <v>1</v>
      </c>
      <c r="I15" s="61"/>
      <c r="J15" s="59" t="s">
        <v>396</v>
      </c>
      <c r="K15" s="60">
        <f t="shared" si="0"/>
        <v>160</v>
      </c>
    </row>
    <row r="16" spans="1:11" x14ac:dyDescent="0.25">
      <c r="A16">
        <v>11</v>
      </c>
      <c r="B16" s="37" t="s">
        <v>933</v>
      </c>
      <c r="C16" t="s">
        <v>903</v>
      </c>
      <c r="D16" s="38">
        <v>139</v>
      </c>
      <c r="E16" t="s">
        <v>934</v>
      </c>
      <c r="H16" s="61">
        <v>1</v>
      </c>
      <c r="I16" s="61"/>
      <c r="J16" s="59" t="s">
        <v>396</v>
      </c>
      <c r="K16" s="60">
        <f t="shared" si="0"/>
        <v>139</v>
      </c>
    </row>
    <row r="17" spans="1:11" x14ac:dyDescent="0.25">
      <c r="A17">
        <v>12</v>
      </c>
      <c r="B17" s="37" t="s">
        <v>947</v>
      </c>
      <c r="C17" t="s">
        <v>903</v>
      </c>
      <c r="D17" s="38">
        <v>60</v>
      </c>
      <c r="E17" t="s">
        <v>538</v>
      </c>
      <c r="H17" s="61">
        <v>1</v>
      </c>
      <c r="I17" s="61"/>
      <c r="J17" s="59" t="s">
        <v>396</v>
      </c>
      <c r="K17" s="60">
        <f t="shared" si="0"/>
        <v>60</v>
      </c>
    </row>
    <row r="18" spans="1:11" x14ac:dyDescent="0.25">
      <c r="A18">
        <v>13</v>
      </c>
      <c r="B18" s="37" t="s">
        <v>952</v>
      </c>
      <c r="C18" t="s">
        <v>903</v>
      </c>
      <c r="D18" s="38">
        <v>56</v>
      </c>
      <c r="E18" t="s">
        <v>842</v>
      </c>
      <c r="H18" s="61">
        <v>1</v>
      </c>
      <c r="I18" s="61"/>
      <c r="J18" s="61"/>
      <c r="K18" s="60">
        <f t="shared" si="0"/>
        <v>56</v>
      </c>
    </row>
    <row r="19" spans="1:11" x14ac:dyDescent="0.25">
      <c r="A19">
        <v>14</v>
      </c>
      <c r="B19" s="37" t="s">
        <v>956</v>
      </c>
      <c r="C19" t="s">
        <v>903</v>
      </c>
      <c r="D19" s="38">
        <v>40</v>
      </c>
      <c r="E19" t="s">
        <v>538</v>
      </c>
      <c r="H19" s="61">
        <v>1</v>
      </c>
      <c r="I19" s="61"/>
      <c r="J19" s="59" t="s">
        <v>396</v>
      </c>
      <c r="K19" s="60">
        <f t="shared" si="0"/>
        <v>40</v>
      </c>
    </row>
    <row r="20" spans="1:11" ht="12" customHeight="1" x14ac:dyDescent="0.25">
      <c r="A20">
        <v>15</v>
      </c>
      <c r="B20" s="37" t="s">
        <v>957</v>
      </c>
      <c r="C20" t="s">
        <v>903</v>
      </c>
      <c r="D20" s="38">
        <v>40</v>
      </c>
      <c r="E20" t="s">
        <v>842</v>
      </c>
      <c r="H20" s="61">
        <v>1</v>
      </c>
      <c r="I20" s="61"/>
      <c r="J20" s="59" t="s">
        <v>396</v>
      </c>
      <c r="K20" s="60">
        <f t="shared" si="0"/>
        <v>40</v>
      </c>
    </row>
    <row r="21" spans="1:11" x14ac:dyDescent="0.25">
      <c r="A21">
        <v>16</v>
      </c>
      <c r="B21" s="37" t="s">
        <v>965</v>
      </c>
      <c r="C21" t="s">
        <v>903</v>
      </c>
      <c r="D21" s="38">
        <v>27</v>
      </c>
      <c r="E21" t="s">
        <v>528</v>
      </c>
      <c r="H21" s="61">
        <v>1</v>
      </c>
      <c r="I21" s="61"/>
      <c r="J21" s="59" t="s">
        <v>396</v>
      </c>
      <c r="K21" s="60">
        <f t="shared" si="0"/>
        <v>27</v>
      </c>
    </row>
    <row r="22" spans="1:11" x14ac:dyDescent="0.25">
      <c r="A22">
        <v>17</v>
      </c>
      <c r="B22" s="37" t="s">
        <v>974</v>
      </c>
      <c r="C22" t="s">
        <v>903</v>
      </c>
      <c r="D22" s="38">
        <v>20</v>
      </c>
      <c r="E22" t="s">
        <v>842</v>
      </c>
      <c r="H22" s="61">
        <v>1</v>
      </c>
      <c r="I22" s="61"/>
      <c r="J22" s="59" t="s">
        <v>396</v>
      </c>
      <c r="K22" s="60">
        <f t="shared" si="0"/>
        <v>20</v>
      </c>
    </row>
    <row r="23" spans="1:11" x14ac:dyDescent="0.25">
      <c r="A23">
        <v>18</v>
      </c>
      <c r="B23" s="37" t="s">
        <v>973</v>
      </c>
      <c r="C23" t="s">
        <v>903</v>
      </c>
      <c r="D23" s="38">
        <v>20</v>
      </c>
      <c r="E23" t="s">
        <v>842</v>
      </c>
      <c r="H23" s="61">
        <v>1</v>
      </c>
      <c r="I23" s="61"/>
      <c r="J23" s="59" t="s">
        <v>396</v>
      </c>
      <c r="K23" s="60">
        <f t="shared" si="0"/>
        <v>20</v>
      </c>
    </row>
    <row r="24" spans="1:11" x14ac:dyDescent="0.25">
      <c r="A24">
        <v>19</v>
      </c>
      <c r="B24" s="37" t="s">
        <v>972</v>
      </c>
      <c r="C24" t="s">
        <v>903</v>
      </c>
      <c r="D24" s="38">
        <v>20</v>
      </c>
      <c r="E24" t="s">
        <v>842</v>
      </c>
      <c r="H24" s="61">
        <v>1</v>
      </c>
      <c r="I24" s="61"/>
      <c r="J24" s="59" t="s">
        <v>396</v>
      </c>
      <c r="K24" s="60">
        <f t="shared" si="0"/>
        <v>20</v>
      </c>
    </row>
    <row r="25" spans="1:11" x14ac:dyDescent="0.25">
      <c r="A25">
        <v>20</v>
      </c>
      <c r="B25" s="39" t="s">
        <v>977</v>
      </c>
      <c r="C25" s="3" t="s">
        <v>978</v>
      </c>
      <c r="D25" s="41">
        <v>18</v>
      </c>
      <c r="E25" s="3" t="s">
        <v>528</v>
      </c>
      <c r="F25" s="3"/>
      <c r="G25" s="3"/>
      <c r="H25" s="98">
        <v>1</v>
      </c>
      <c r="I25" s="98"/>
      <c r="J25" s="80" t="s">
        <v>396</v>
      </c>
      <c r="K25" s="58">
        <f t="shared" si="0"/>
        <v>18</v>
      </c>
    </row>
    <row r="26" spans="1:11" ht="13.8" thickBot="1" x14ac:dyDescent="0.3">
      <c r="D26" s="69">
        <f>SUM(D6:D25)</f>
        <v>6868</v>
      </c>
      <c r="E26" s="50"/>
      <c r="F26" s="50"/>
      <c r="G26" s="50"/>
      <c r="H26" s="79"/>
      <c r="I26" s="79"/>
      <c r="J26" s="79"/>
      <c r="K26" s="69">
        <f>SUM(K6:K25)</f>
        <v>4027.74</v>
      </c>
    </row>
    <row r="27" spans="1:11" ht="13.8" thickTop="1" x14ac:dyDescent="0.25">
      <c r="D27" s="63"/>
      <c r="E27" s="10"/>
      <c r="F27" s="10"/>
      <c r="G27" s="10"/>
      <c r="H27" s="64"/>
      <c r="I27" s="64"/>
      <c r="J27" s="64"/>
      <c r="K27" s="63"/>
    </row>
    <row r="28" spans="1:11" x14ac:dyDescent="0.25">
      <c r="A28" s="7" t="s">
        <v>198</v>
      </c>
    </row>
    <row r="29" spans="1:11" x14ac:dyDescent="0.25">
      <c r="A29" s="7"/>
    </row>
    <row r="30" spans="1:11" x14ac:dyDescent="0.25">
      <c r="A30">
        <v>1</v>
      </c>
      <c r="B30" s="37" t="s">
        <v>906</v>
      </c>
      <c r="C30" t="s">
        <v>907</v>
      </c>
      <c r="D30" s="38">
        <v>1042</v>
      </c>
      <c r="E30" t="s">
        <v>525</v>
      </c>
      <c r="F30" t="s">
        <v>539</v>
      </c>
      <c r="H30" s="59">
        <v>1</v>
      </c>
      <c r="I30" s="59"/>
      <c r="J30" s="59" t="s">
        <v>397</v>
      </c>
      <c r="K30" s="60">
        <f t="shared" ref="K30:K52" si="1">H30*D30</f>
        <v>1042</v>
      </c>
    </row>
    <row r="31" spans="1:11" x14ac:dyDescent="0.25">
      <c r="B31" s="37"/>
      <c r="D31" s="38"/>
      <c r="H31" s="59"/>
      <c r="I31" s="59"/>
      <c r="J31" s="59" t="s">
        <v>398</v>
      </c>
      <c r="K31" s="60"/>
    </row>
    <row r="32" spans="1:11" x14ac:dyDescent="0.25">
      <c r="A32">
        <v>2</v>
      </c>
      <c r="B32" s="37" t="s">
        <v>909</v>
      </c>
      <c r="C32" t="s">
        <v>908</v>
      </c>
      <c r="D32" s="38">
        <v>890</v>
      </c>
      <c r="E32" t="s">
        <v>530</v>
      </c>
      <c r="G32" t="s">
        <v>9</v>
      </c>
      <c r="H32" s="59">
        <v>1</v>
      </c>
      <c r="I32" s="59"/>
      <c r="J32" s="59" t="s">
        <v>399</v>
      </c>
      <c r="K32" s="60">
        <f t="shared" si="1"/>
        <v>890</v>
      </c>
    </row>
    <row r="33" spans="1:11" x14ac:dyDescent="0.25">
      <c r="A33">
        <v>3</v>
      </c>
      <c r="B33" s="37" t="s">
        <v>911</v>
      </c>
      <c r="C33" t="s">
        <v>910</v>
      </c>
      <c r="D33" s="38">
        <v>776</v>
      </c>
      <c r="E33" t="s">
        <v>530</v>
      </c>
      <c r="F33" t="s">
        <v>912</v>
      </c>
      <c r="G33" t="s">
        <v>9</v>
      </c>
      <c r="H33" s="59">
        <v>1</v>
      </c>
      <c r="I33" s="59"/>
      <c r="J33" s="59" t="s">
        <v>399</v>
      </c>
      <c r="K33" s="60">
        <f t="shared" si="1"/>
        <v>776</v>
      </c>
    </row>
    <row r="34" spans="1:11" x14ac:dyDescent="0.25">
      <c r="A34">
        <v>4</v>
      </c>
      <c r="B34" s="37" t="s">
        <v>913</v>
      </c>
      <c r="C34" t="s">
        <v>914</v>
      </c>
      <c r="D34" s="38">
        <v>619</v>
      </c>
      <c r="E34" t="s">
        <v>842</v>
      </c>
      <c r="H34" s="59">
        <v>1</v>
      </c>
      <c r="I34" s="59"/>
      <c r="J34" s="59"/>
      <c r="K34" s="60">
        <f t="shared" si="1"/>
        <v>619</v>
      </c>
    </row>
    <row r="35" spans="1:11" x14ac:dyDescent="0.25">
      <c r="A35">
        <v>5</v>
      </c>
      <c r="B35" s="37" t="s">
        <v>929</v>
      </c>
      <c r="C35" t="s">
        <v>930</v>
      </c>
      <c r="D35" s="38">
        <v>152</v>
      </c>
      <c r="E35" t="s">
        <v>525</v>
      </c>
      <c r="F35" t="s">
        <v>539</v>
      </c>
      <c r="H35" s="61">
        <v>1</v>
      </c>
      <c r="I35" s="61"/>
      <c r="J35" s="61" t="s">
        <v>404</v>
      </c>
      <c r="K35" s="60">
        <f t="shared" si="1"/>
        <v>152</v>
      </c>
    </row>
    <row r="36" spans="1:11" x14ac:dyDescent="0.25">
      <c r="A36">
        <v>6</v>
      </c>
      <c r="B36" s="37" t="s">
        <v>931</v>
      </c>
      <c r="C36" t="s">
        <v>932</v>
      </c>
      <c r="D36" s="38">
        <v>122</v>
      </c>
      <c r="E36" t="s">
        <v>538</v>
      </c>
      <c r="F36" t="s">
        <v>912</v>
      </c>
      <c r="G36" t="s">
        <v>9</v>
      </c>
      <c r="H36" s="61">
        <v>1</v>
      </c>
      <c r="I36" s="61"/>
      <c r="J36" s="61" t="s">
        <v>399</v>
      </c>
      <c r="K36" s="60">
        <f t="shared" si="1"/>
        <v>122</v>
      </c>
    </row>
    <row r="37" spans="1:11" x14ac:dyDescent="0.25">
      <c r="A37">
        <v>7</v>
      </c>
      <c r="B37" s="37" t="s">
        <v>231</v>
      </c>
      <c r="C37" t="s">
        <v>940</v>
      </c>
      <c r="D37" s="38">
        <v>79</v>
      </c>
      <c r="E37" t="s">
        <v>525</v>
      </c>
      <c r="F37" t="s">
        <v>539</v>
      </c>
      <c r="H37" s="61">
        <v>0.85</v>
      </c>
      <c r="I37" s="61" t="s">
        <v>411</v>
      </c>
      <c r="J37" s="61" t="s">
        <v>410</v>
      </c>
      <c r="K37" s="60">
        <f t="shared" si="1"/>
        <v>67.149999999999991</v>
      </c>
    </row>
    <row r="38" spans="1:11" x14ac:dyDescent="0.25">
      <c r="A38">
        <v>8</v>
      </c>
      <c r="B38" s="37" t="s">
        <v>230</v>
      </c>
      <c r="C38" t="s">
        <v>939</v>
      </c>
      <c r="D38" s="38">
        <v>79</v>
      </c>
      <c r="E38" t="s">
        <v>525</v>
      </c>
      <c r="F38" t="s">
        <v>539</v>
      </c>
      <c r="H38" s="62">
        <v>0.82399999999999995</v>
      </c>
      <c r="I38" s="62" t="s">
        <v>409</v>
      </c>
      <c r="J38" s="62" t="s">
        <v>855</v>
      </c>
      <c r="K38" s="60">
        <f t="shared" si="1"/>
        <v>65.095999999999989</v>
      </c>
    </row>
    <row r="39" spans="1:11" x14ac:dyDescent="0.25">
      <c r="A39">
        <v>9</v>
      </c>
      <c r="B39" s="37" t="s">
        <v>943</v>
      </c>
      <c r="C39" t="s">
        <v>918</v>
      </c>
      <c r="D39" s="38">
        <v>66</v>
      </c>
      <c r="E39" t="s">
        <v>538</v>
      </c>
      <c r="H39" s="61">
        <v>1</v>
      </c>
      <c r="I39" s="61"/>
      <c r="J39" s="59" t="s">
        <v>396</v>
      </c>
      <c r="K39" s="60">
        <f t="shared" si="1"/>
        <v>66</v>
      </c>
    </row>
    <row r="40" spans="1:11" x14ac:dyDescent="0.25">
      <c r="A40">
        <v>10</v>
      </c>
      <c r="B40" s="37" t="s">
        <v>950</v>
      </c>
      <c r="C40" t="s">
        <v>951</v>
      </c>
      <c r="D40" s="38">
        <v>57</v>
      </c>
      <c r="E40" t="s">
        <v>525</v>
      </c>
      <c r="F40" t="s">
        <v>539</v>
      </c>
      <c r="H40" s="61">
        <v>0.9</v>
      </c>
      <c r="I40" s="61" t="s">
        <v>414</v>
      </c>
      <c r="J40" s="62" t="s">
        <v>855</v>
      </c>
      <c r="K40" s="60">
        <f t="shared" si="1"/>
        <v>51.300000000000004</v>
      </c>
    </row>
    <row r="41" spans="1:11" x14ac:dyDescent="0.25">
      <c r="A41">
        <v>11</v>
      </c>
      <c r="B41" s="37" t="s">
        <v>948</v>
      </c>
      <c r="C41" t="s">
        <v>949</v>
      </c>
      <c r="D41" s="38">
        <v>57</v>
      </c>
      <c r="E41" t="s">
        <v>525</v>
      </c>
      <c r="F41" t="s">
        <v>539</v>
      </c>
      <c r="H41" s="61">
        <v>1</v>
      </c>
      <c r="I41" s="61"/>
      <c r="J41" s="62" t="s">
        <v>855</v>
      </c>
      <c r="K41" s="60">
        <f t="shared" si="1"/>
        <v>57</v>
      </c>
    </row>
    <row r="42" spans="1:11" x14ac:dyDescent="0.25">
      <c r="A42">
        <v>12</v>
      </c>
      <c r="B42" s="37" t="s">
        <v>960</v>
      </c>
      <c r="C42" t="s">
        <v>961</v>
      </c>
      <c r="D42" s="38">
        <v>36</v>
      </c>
      <c r="E42" t="s">
        <v>525</v>
      </c>
      <c r="H42" s="61">
        <v>1</v>
      </c>
      <c r="J42" s="61" t="s">
        <v>399</v>
      </c>
      <c r="K42" s="60">
        <f t="shared" si="1"/>
        <v>36</v>
      </c>
    </row>
    <row r="43" spans="1:11" x14ac:dyDescent="0.25">
      <c r="A43">
        <v>13</v>
      </c>
      <c r="B43" s="37" t="s">
        <v>962</v>
      </c>
      <c r="C43" t="s">
        <v>979</v>
      </c>
      <c r="D43" s="38">
        <v>35</v>
      </c>
      <c r="E43" t="s">
        <v>528</v>
      </c>
      <c r="H43" s="61">
        <v>1</v>
      </c>
      <c r="I43" s="61"/>
      <c r="J43" s="61" t="s">
        <v>422</v>
      </c>
      <c r="K43" s="60">
        <f t="shared" si="1"/>
        <v>35</v>
      </c>
    </row>
    <row r="44" spans="1:11" x14ac:dyDescent="0.25">
      <c r="A44">
        <v>14</v>
      </c>
      <c r="B44" s="37" t="s">
        <v>963</v>
      </c>
      <c r="C44" t="s">
        <v>964</v>
      </c>
      <c r="D44" s="38">
        <v>32</v>
      </c>
      <c r="E44" t="s">
        <v>525</v>
      </c>
      <c r="F44" t="s">
        <v>912</v>
      </c>
      <c r="G44" t="s">
        <v>9</v>
      </c>
      <c r="H44" s="61">
        <v>1</v>
      </c>
      <c r="I44" s="61"/>
      <c r="J44" s="61" t="s">
        <v>399</v>
      </c>
      <c r="K44" s="60">
        <f t="shared" si="1"/>
        <v>32</v>
      </c>
    </row>
    <row r="45" spans="1:11" x14ac:dyDescent="0.25">
      <c r="A45">
        <v>15</v>
      </c>
      <c r="B45" s="37" t="s">
        <v>966</v>
      </c>
      <c r="C45" t="s">
        <v>918</v>
      </c>
      <c r="D45" s="38">
        <v>25</v>
      </c>
      <c r="E45" t="s">
        <v>525</v>
      </c>
      <c r="F45" t="s">
        <v>539</v>
      </c>
      <c r="H45" s="61">
        <v>1</v>
      </c>
      <c r="I45" s="61"/>
      <c r="J45" s="61" t="s">
        <v>417</v>
      </c>
      <c r="K45" s="60">
        <f t="shared" si="1"/>
        <v>25</v>
      </c>
    </row>
    <row r="46" spans="1:11" x14ac:dyDescent="0.25">
      <c r="A46">
        <v>16</v>
      </c>
      <c r="B46" s="37" t="s">
        <v>970</v>
      </c>
      <c r="C46" t="s">
        <v>971</v>
      </c>
      <c r="D46" s="38">
        <v>21</v>
      </c>
      <c r="E46" t="s">
        <v>842</v>
      </c>
      <c r="G46" t="s">
        <v>9</v>
      </c>
      <c r="H46" s="61">
        <v>1</v>
      </c>
      <c r="I46" s="61"/>
      <c r="J46" s="61"/>
      <c r="K46" s="60">
        <f t="shared" si="1"/>
        <v>21</v>
      </c>
    </row>
    <row r="47" spans="1:11" x14ac:dyDescent="0.25">
      <c r="A47">
        <v>17</v>
      </c>
      <c r="B47" s="37" t="s">
        <v>232</v>
      </c>
      <c r="C47" t="s">
        <v>233</v>
      </c>
      <c r="D47" s="38">
        <v>21</v>
      </c>
      <c r="E47" t="s">
        <v>842</v>
      </c>
      <c r="G47" t="s">
        <v>9</v>
      </c>
      <c r="H47" s="59">
        <v>1</v>
      </c>
      <c r="I47" s="59"/>
      <c r="J47" s="59"/>
      <c r="K47" s="60">
        <f t="shared" si="1"/>
        <v>21</v>
      </c>
    </row>
    <row r="48" spans="1:11" x14ac:dyDescent="0.25">
      <c r="A48">
        <v>18</v>
      </c>
      <c r="B48" s="37" t="s">
        <v>976</v>
      </c>
      <c r="C48" t="s">
        <v>903</v>
      </c>
      <c r="D48" s="38">
        <v>19</v>
      </c>
      <c r="E48" t="s">
        <v>525</v>
      </c>
      <c r="H48" s="61">
        <v>1</v>
      </c>
      <c r="I48" s="61"/>
      <c r="J48" s="59" t="s">
        <v>396</v>
      </c>
      <c r="K48" s="60">
        <f t="shared" si="1"/>
        <v>19</v>
      </c>
    </row>
    <row r="49" spans="1:11" x14ac:dyDescent="0.25">
      <c r="A49">
        <v>19</v>
      </c>
      <c r="B49" s="77" t="s">
        <v>975</v>
      </c>
      <c r="C49" s="5" t="s">
        <v>903</v>
      </c>
      <c r="D49" s="70">
        <v>19</v>
      </c>
      <c r="E49" t="s">
        <v>528</v>
      </c>
      <c r="H49" s="61">
        <v>1</v>
      </c>
      <c r="I49" s="61"/>
      <c r="J49" s="61"/>
      <c r="K49" s="84">
        <f t="shared" si="1"/>
        <v>19</v>
      </c>
    </row>
    <row r="50" spans="1:11" x14ac:dyDescent="0.25">
      <c r="A50">
        <v>20</v>
      </c>
      <c r="B50" s="37" t="s">
        <v>980</v>
      </c>
      <c r="C50" t="s">
        <v>979</v>
      </c>
      <c r="D50" s="38">
        <v>16</v>
      </c>
      <c r="E50" t="s">
        <v>528</v>
      </c>
      <c r="H50" s="61">
        <v>1</v>
      </c>
      <c r="I50" s="61"/>
      <c r="J50" s="61" t="s">
        <v>419</v>
      </c>
      <c r="K50" s="60">
        <f t="shared" si="1"/>
        <v>16</v>
      </c>
    </row>
    <row r="51" spans="1:11" x14ac:dyDescent="0.25">
      <c r="A51">
        <v>21</v>
      </c>
      <c r="B51" s="37" t="s">
        <v>228</v>
      </c>
      <c r="C51" t="s">
        <v>229</v>
      </c>
      <c r="D51" s="38">
        <v>9</v>
      </c>
      <c r="E51" t="s">
        <v>525</v>
      </c>
      <c r="H51" s="61">
        <v>1</v>
      </c>
      <c r="I51" s="61"/>
      <c r="J51" s="61"/>
      <c r="K51" s="60">
        <f t="shared" si="1"/>
        <v>9</v>
      </c>
    </row>
    <row r="52" spans="1:11" x14ac:dyDescent="0.25">
      <c r="A52">
        <v>22</v>
      </c>
      <c r="B52" s="39" t="s">
        <v>984</v>
      </c>
      <c r="C52" s="3" t="s">
        <v>983</v>
      </c>
      <c r="D52" s="41">
        <v>1</v>
      </c>
      <c r="E52" t="s">
        <v>528</v>
      </c>
      <c r="H52" s="61">
        <v>1</v>
      </c>
      <c r="I52" s="61"/>
      <c r="J52" s="61" t="s">
        <v>317</v>
      </c>
      <c r="K52" s="58">
        <f t="shared" si="1"/>
        <v>1</v>
      </c>
    </row>
    <row r="53" spans="1:11" ht="13.8" thickBot="1" x14ac:dyDescent="0.3">
      <c r="D53" s="69">
        <f>SUM(D30:D52)</f>
        <v>4173</v>
      </c>
      <c r="E53" s="46"/>
      <c r="F53" s="46"/>
      <c r="G53" s="46"/>
      <c r="H53" s="47"/>
      <c r="I53" s="79"/>
      <c r="J53" s="79"/>
      <c r="K53" s="69">
        <f>SUM(K30:K52)</f>
        <v>4141.5460000000003</v>
      </c>
    </row>
    <row r="54" spans="1:11" ht="13.8" thickTop="1" x14ac:dyDescent="0.25">
      <c r="D54" s="63"/>
      <c r="E54" s="10"/>
      <c r="F54" s="10"/>
      <c r="G54" s="10"/>
      <c r="H54" s="64"/>
      <c r="I54" s="64"/>
      <c r="J54" s="64"/>
      <c r="K54" s="63"/>
    </row>
    <row r="55" spans="1:11" x14ac:dyDescent="0.25">
      <c r="D55" s="63"/>
      <c r="E55" s="10"/>
      <c r="F55" s="10"/>
      <c r="G55" s="10"/>
      <c r="H55" s="64"/>
      <c r="I55" s="64"/>
      <c r="J55" s="64"/>
      <c r="K55" s="63"/>
    </row>
    <row r="56" spans="1:11" x14ac:dyDescent="0.25">
      <c r="A56" s="7" t="s">
        <v>197</v>
      </c>
      <c r="D56" s="63"/>
      <c r="E56" s="10"/>
      <c r="F56" s="10"/>
      <c r="G56" s="10"/>
      <c r="H56" s="64"/>
      <c r="I56" s="64"/>
      <c r="J56" s="64"/>
      <c r="K56" s="63"/>
    </row>
    <row r="57" spans="1:11" x14ac:dyDescent="0.25">
      <c r="A57" s="7"/>
      <c r="D57" s="63"/>
      <c r="E57" s="10"/>
      <c r="F57" s="10"/>
      <c r="G57" s="10"/>
      <c r="H57" s="64"/>
      <c r="I57" s="64"/>
      <c r="J57" s="64"/>
      <c r="K57" s="63"/>
    </row>
    <row r="58" spans="1:11" x14ac:dyDescent="0.25">
      <c r="A58">
        <v>1</v>
      </c>
      <c r="B58" s="37" t="s">
        <v>941</v>
      </c>
      <c r="C58" t="s">
        <v>942</v>
      </c>
      <c r="D58" s="38">
        <v>73</v>
      </c>
      <c r="E58" t="s">
        <v>525</v>
      </c>
      <c r="F58" t="s">
        <v>539</v>
      </c>
      <c r="H58" s="61">
        <v>0.66</v>
      </c>
      <c r="I58" s="61" t="s">
        <v>421</v>
      </c>
      <c r="J58" s="61" t="s">
        <v>420</v>
      </c>
      <c r="K58" s="60">
        <f t="shared" ref="K58:K64" si="2">H58*D58</f>
        <v>48.18</v>
      </c>
    </row>
    <row r="59" spans="1:11" x14ac:dyDescent="0.25">
      <c r="A59">
        <v>2</v>
      </c>
      <c r="B59" s="37" t="s">
        <v>953</v>
      </c>
      <c r="C59" t="s">
        <v>954</v>
      </c>
      <c r="D59" s="38">
        <v>79</v>
      </c>
      <c r="E59" t="s">
        <v>525</v>
      </c>
      <c r="F59" t="s">
        <v>539</v>
      </c>
      <c r="H59" s="61">
        <v>1</v>
      </c>
      <c r="I59" s="61"/>
      <c r="J59" s="61" t="s">
        <v>415</v>
      </c>
      <c r="K59" s="60">
        <f t="shared" si="2"/>
        <v>79</v>
      </c>
    </row>
    <row r="60" spans="1:11" x14ac:dyDescent="0.25">
      <c r="A60">
        <v>3</v>
      </c>
      <c r="B60" s="37" t="s">
        <v>955</v>
      </c>
      <c r="C60" t="s">
        <v>959</v>
      </c>
      <c r="D60" s="38">
        <v>44</v>
      </c>
      <c r="E60" t="s">
        <v>525</v>
      </c>
      <c r="F60" t="s">
        <v>539</v>
      </c>
      <c r="H60" s="61">
        <v>1</v>
      </c>
      <c r="I60" s="61"/>
      <c r="J60" s="61" t="s">
        <v>416</v>
      </c>
      <c r="K60" s="60">
        <f t="shared" si="2"/>
        <v>44</v>
      </c>
    </row>
    <row r="61" spans="1:11" x14ac:dyDescent="0.25">
      <c r="A61">
        <v>4</v>
      </c>
      <c r="B61" s="37" t="s">
        <v>955</v>
      </c>
      <c r="C61" t="s">
        <v>958</v>
      </c>
      <c r="D61" s="38">
        <v>37</v>
      </c>
      <c r="E61" t="s">
        <v>525</v>
      </c>
      <c r="F61" t="s">
        <v>539</v>
      </c>
      <c r="H61" s="61">
        <v>1</v>
      </c>
      <c r="I61" s="61"/>
      <c r="J61" s="61" t="s">
        <v>416</v>
      </c>
      <c r="K61" s="60">
        <f t="shared" si="2"/>
        <v>37</v>
      </c>
    </row>
    <row r="62" spans="1:11" x14ac:dyDescent="0.25">
      <c r="A62">
        <v>5</v>
      </c>
      <c r="B62" s="37" t="s">
        <v>955</v>
      </c>
      <c r="C62" t="s">
        <v>967</v>
      </c>
      <c r="D62" s="38">
        <v>23</v>
      </c>
      <c r="E62" t="s">
        <v>525</v>
      </c>
      <c r="F62" t="s">
        <v>539</v>
      </c>
      <c r="H62" s="61">
        <v>1</v>
      </c>
      <c r="I62" s="61"/>
      <c r="J62" s="61" t="s">
        <v>416</v>
      </c>
      <c r="K62" s="60">
        <f t="shared" si="2"/>
        <v>23</v>
      </c>
    </row>
    <row r="63" spans="1:11" x14ac:dyDescent="0.25">
      <c r="A63">
        <v>6</v>
      </c>
      <c r="B63" s="37" t="s">
        <v>968</v>
      </c>
      <c r="C63" t="s">
        <v>969</v>
      </c>
      <c r="D63" s="38">
        <v>21</v>
      </c>
      <c r="E63" t="s">
        <v>528</v>
      </c>
      <c r="H63" s="61">
        <v>1</v>
      </c>
      <c r="I63" s="61"/>
      <c r="J63" s="61" t="s">
        <v>418</v>
      </c>
      <c r="K63" s="60">
        <f t="shared" si="2"/>
        <v>21</v>
      </c>
    </row>
    <row r="64" spans="1:11" x14ac:dyDescent="0.25">
      <c r="A64">
        <v>7</v>
      </c>
      <c r="B64" s="39" t="s">
        <v>981</v>
      </c>
      <c r="C64" s="3" t="s">
        <v>982</v>
      </c>
      <c r="D64" s="41">
        <v>7</v>
      </c>
      <c r="E64" t="s">
        <v>528</v>
      </c>
      <c r="H64" s="61">
        <v>1</v>
      </c>
      <c r="I64" s="61"/>
      <c r="J64" s="61" t="s">
        <v>846</v>
      </c>
      <c r="K64" s="58">
        <f t="shared" si="2"/>
        <v>7</v>
      </c>
    </row>
    <row r="65" spans="1:11" ht="13.8" thickBot="1" x14ac:dyDescent="0.3">
      <c r="D65" s="69">
        <f>SUM(D58:D64)</f>
        <v>284</v>
      </c>
      <c r="E65" s="46"/>
      <c r="F65" s="46"/>
      <c r="G65" s="46"/>
      <c r="H65" s="47"/>
      <c r="I65" s="79"/>
      <c r="J65" s="79"/>
      <c r="K65" s="69">
        <f>SUM(K58:K64)</f>
        <v>259.18</v>
      </c>
    </row>
    <row r="66" spans="1:11" ht="13.8" thickTop="1" x14ac:dyDescent="0.25">
      <c r="D66" s="63"/>
      <c r="E66" s="10"/>
      <c r="F66" s="10"/>
      <c r="G66" s="10"/>
      <c r="H66" s="64"/>
      <c r="I66" s="64"/>
      <c r="J66" s="64"/>
      <c r="K66" s="63"/>
    </row>
    <row r="67" spans="1:11" x14ac:dyDescent="0.25">
      <c r="A67" s="7" t="s">
        <v>678</v>
      </c>
    </row>
    <row r="68" spans="1:11" x14ac:dyDescent="0.25">
      <c r="B68" s="29" t="s">
        <v>511</v>
      </c>
      <c r="C68" s="29" t="s">
        <v>552</v>
      </c>
      <c r="D68" s="29" t="s">
        <v>521</v>
      </c>
      <c r="E68" s="29" t="s">
        <v>573</v>
      </c>
      <c r="F68" s="29" t="s">
        <v>837</v>
      </c>
      <c r="G68" s="29" t="s">
        <v>567</v>
      </c>
      <c r="H68" s="29" t="s">
        <v>565</v>
      </c>
      <c r="I68" s="29" t="s">
        <v>287</v>
      </c>
      <c r="J68" s="29" t="s">
        <v>295</v>
      </c>
      <c r="K68" s="29" t="s">
        <v>566</v>
      </c>
    </row>
    <row r="69" spans="1:11" x14ac:dyDescent="0.25">
      <c r="A69">
        <v>1</v>
      </c>
      <c r="B69" s="37" t="s">
        <v>991</v>
      </c>
      <c r="C69" t="s">
        <v>908</v>
      </c>
      <c r="D69" s="38">
        <v>1500</v>
      </c>
      <c r="E69" t="s">
        <v>525</v>
      </c>
      <c r="G69" t="s">
        <v>9</v>
      </c>
      <c r="H69" s="59">
        <v>1</v>
      </c>
      <c r="I69" s="59"/>
      <c r="J69" s="59"/>
      <c r="K69" s="60">
        <f>H69*D69</f>
        <v>1500</v>
      </c>
    </row>
    <row r="70" spans="1:11" x14ac:dyDescent="0.25">
      <c r="A70">
        <v>2</v>
      </c>
      <c r="B70" s="37" t="s">
        <v>428</v>
      </c>
      <c r="C70" t="s">
        <v>992</v>
      </c>
      <c r="D70" s="38">
        <v>827</v>
      </c>
      <c r="E70" t="s">
        <v>525</v>
      </c>
      <c r="H70" s="59">
        <v>1</v>
      </c>
      <c r="I70" s="59"/>
      <c r="J70" s="59"/>
      <c r="K70" s="60">
        <f>H70*D70</f>
        <v>827</v>
      </c>
    </row>
    <row r="71" spans="1:11" x14ac:dyDescent="0.25">
      <c r="A71">
        <v>3</v>
      </c>
      <c r="B71" s="37" t="s">
        <v>993</v>
      </c>
      <c r="C71" t="s">
        <v>971</v>
      </c>
      <c r="D71" s="38">
        <v>750</v>
      </c>
      <c r="E71" t="s">
        <v>525</v>
      </c>
      <c r="G71" t="s">
        <v>9</v>
      </c>
      <c r="H71" s="59">
        <v>1</v>
      </c>
      <c r="I71" s="59"/>
      <c r="J71" s="59"/>
      <c r="K71" s="60">
        <f>H71*D71</f>
        <v>750</v>
      </c>
    </row>
    <row r="72" spans="1:11" x14ac:dyDescent="0.25">
      <c r="A72">
        <v>4</v>
      </c>
      <c r="B72" s="37" t="s">
        <v>994</v>
      </c>
      <c r="C72" t="s">
        <v>907</v>
      </c>
      <c r="D72" s="38">
        <v>750</v>
      </c>
      <c r="E72" t="s">
        <v>525</v>
      </c>
      <c r="G72" s="5"/>
      <c r="H72" s="59">
        <v>1</v>
      </c>
      <c r="I72" s="59"/>
      <c r="J72" s="59"/>
      <c r="K72" s="60">
        <f>H72*D72</f>
        <v>750</v>
      </c>
    </row>
    <row r="73" spans="1:11" x14ac:dyDescent="0.25">
      <c r="A73">
        <v>5</v>
      </c>
      <c r="B73" s="39" t="s">
        <v>1000</v>
      </c>
      <c r="C73" s="3" t="s">
        <v>999</v>
      </c>
      <c r="D73" s="41">
        <v>540</v>
      </c>
      <c r="E73" s="3" t="s">
        <v>525</v>
      </c>
      <c r="F73" s="3"/>
      <c r="G73" s="3" t="s">
        <v>9</v>
      </c>
      <c r="H73" s="80">
        <v>1</v>
      </c>
      <c r="I73" s="80"/>
      <c r="J73" s="80"/>
      <c r="K73" s="58">
        <f>H73*D73</f>
        <v>540</v>
      </c>
    </row>
    <row r="74" spans="1:11" ht="13.8" thickBot="1" x14ac:dyDescent="0.3">
      <c r="D74" s="69">
        <f>SUM(D69:D73)</f>
        <v>4367</v>
      </c>
      <c r="E74" s="50"/>
      <c r="F74" s="50"/>
      <c r="G74" s="50"/>
      <c r="H74" s="79"/>
      <c r="I74" s="79"/>
      <c r="J74" s="79"/>
      <c r="K74" s="69">
        <f>SUM(K69:K73)</f>
        <v>4367</v>
      </c>
    </row>
    <row r="75" spans="1:11" ht="13.8" thickTop="1" x14ac:dyDescent="0.25"/>
    <row r="76" spans="1:11" x14ac:dyDescent="0.25">
      <c r="D76" s="11"/>
    </row>
    <row r="77" spans="1:11" x14ac:dyDescent="0.25">
      <c r="A77" s="7" t="s">
        <v>656</v>
      </c>
      <c r="K77" s="2"/>
    </row>
    <row r="78" spans="1:11" x14ac:dyDescent="0.25">
      <c r="B78" s="29" t="s">
        <v>511</v>
      </c>
      <c r="C78" s="29" t="s">
        <v>552</v>
      </c>
      <c r="D78" s="29" t="s">
        <v>521</v>
      </c>
      <c r="E78" s="29" t="s">
        <v>573</v>
      </c>
      <c r="F78" s="29" t="s">
        <v>837</v>
      </c>
      <c r="G78" s="29" t="s">
        <v>567</v>
      </c>
      <c r="H78" s="29" t="s">
        <v>565</v>
      </c>
      <c r="I78" s="29" t="s">
        <v>287</v>
      </c>
      <c r="J78" s="29" t="s">
        <v>295</v>
      </c>
      <c r="K78" s="29" t="s">
        <v>566</v>
      </c>
    </row>
    <row r="79" spans="1:11" x14ac:dyDescent="0.25">
      <c r="A79">
        <v>1</v>
      </c>
      <c r="B79" s="37" t="s">
        <v>920</v>
      </c>
      <c r="C79" t="s">
        <v>526</v>
      </c>
      <c r="D79" s="38">
        <v>300</v>
      </c>
      <c r="E79" t="s">
        <v>529</v>
      </c>
      <c r="H79" s="32">
        <v>0.33600000000000002</v>
      </c>
      <c r="I79" s="32" t="s">
        <v>401</v>
      </c>
      <c r="J79" s="32" t="s">
        <v>400</v>
      </c>
      <c r="K79" s="2">
        <f t="shared" ref="K79:K84" si="3">H79*D79</f>
        <v>100.80000000000001</v>
      </c>
    </row>
    <row r="80" spans="1:11" x14ac:dyDescent="0.25">
      <c r="A80">
        <v>2</v>
      </c>
      <c r="B80" s="37" t="s">
        <v>922</v>
      </c>
      <c r="C80" t="s">
        <v>923</v>
      </c>
      <c r="D80" s="38">
        <v>250</v>
      </c>
      <c r="E80" t="s">
        <v>525</v>
      </c>
      <c r="F80" t="s">
        <v>539</v>
      </c>
      <c r="H80" s="30">
        <v>1</v>
      </c>
      <c r="I80" s="30"/>
      <c r="J80" s="30" t="s">
        <v>402</v>
      </c>
      <c r="K80" s="2">
        <f t="shared" si="3"/>
        <v>250</v>
      </c>
    </row>
    <row r="81" spans="1:11" x14ac:dyDescent="0.25">
      <c r="A81">
        <v>3</v>
      </c>
      <c r="B81" s="37" t="s">
        <v>926</v>
      </c>
      <c r="C81" t="s">
        <v>927</v>
      </c>
      <c r="D81" s="38">
        <v>162</v>
      </c>
      <c r="E81" t="s">
        <v>525</v>
      </c>
      <c r="F81" t="s">
        <v>539</v>
      </c>
      <c r="H81" s="30">
        <v>1</v>
      </c>
      <c r="I81" s="30"/>
      <c r="J81" s="30" t="s">
        <v>403</v>
      </c>
      <c r="K81" s="2">
        <f t="shared" si="3"/>
        <v>162</v>
      </c>
    </row>
    <row r="82" spans="1:11" x14ac:dyDescent="0.25">
      <c r="A82">
        <v>4</v>
      </c>
      <c r="B82" s="37" t="s">
        <v>935</v>
      </c>
      <c r="C82" t="s">
        <v>936</v>
      </c>
      <c r="D82" s="38">
        <v>126</v>
      </c>
      <c r="E82" t="s">
        <v>536</v>
      </c>
      <c r="F82" t="s">
        <v>120</v>
      </c>
      <c r="H82" s="30">
        <v>0.24</v>
      </c>
      <c r="I82" s="30" t="s">
        <v>406</v>
      </c>
      <c r="J82" s="30" t="s">
        <v>405</v>
      </c>
      <c r="K82" s="2">
        <f t="shared" si="3"/>
        <v>30.24</v>
      </c>
    </row>
    <row r="83" spans="1:11" x14ac:dyDescent="0.25">
      <c r="A83">
        <v>5</v>
      </c>
      <c r="B83" s="37" t="s">
        <v>938</v>
      </c>
      <c r="C83" t="s">
        <v>937</v>
      </c>
      <c r="D83" s="38">
        <v>100</v>
      </c>
      <c r="E83" t="s">
        <v>529</v>
      </c>
      <c r="F83" t="s">
        <v>539</v>
      </c>
      <c r="H83" s="30">
        <v>0.6</v>
      </c>
      <c r="I83" s="30" t="s">
        <v>408</v>
      </c>
      <c r="J83" s="30" t="s">
        <v>407</v>
      </c>
      <c r="K83" s="2">
        <f t="shared" si="3"/>
        <v>60</v>
      </c>
    </row>
    <row r="84" spans="1:11" x14ac:dyDescent="0.25">
      <c r="A84">
        <v>6</v>
      </c>
      <c r="B84" s="39" t="s">
        <v>944</v>
      </c>
      <c r="C84" s="3" t="s">
        <v>945</v>
      </c>
      <c r="D84" s="41">
        <v>66</v>
      </c>
      <c r="E84" t="s">
        <v>946</v>
      </c>
      <c r="H84" s="30">
        <v>0.48</v>
      </c>
      <c r="I84" s="39" t="s">
        <v>412</v>
      </c>
      <c r="J84" s="39" t="s">
        <v>413</v>
      </c>
      <c r="K84" s="12">
        <f t="shared" si="3"/>
        <v>31.68</v>
      </c>
    </row>
    <row r="85" spans="1:11" ht="13.8" thickBot="1" x14ac:dyDescent="0.3">
      <c r="D85" s="49">
        <f>SUM(D79:D84)</f>
        <v>1004</v>
      </c>
      <c r="E85" s="46"/>
      <c r="F85" s="46"/>
      <c r="G85" s="46"/>
      <c r="H85" s="48"/>
      <c r="I85" s="51"/>
      <c r="J85" s="51"/>
      <c r="K85" s="49">
        <f>SUM(K79:K84)</f>
        <v>634.71999999999991</v>
      </c>
    </row>
    <row r="86" spans="1:11" ht="13.8" thickTop="1" x14ac:dyDescent="0.25"/>
    <row r="87" spans="1:11" x14ac:dyDescent="0.25">
      <c r="A87" s="7" t="s">
        <v>659</v>
      </c>
      <c r="K87" s="2"/>
    </row>
    <row r="88" spans="1:11" x14ac:dyDescent="0.25">
      <c r="B88" s="29" t="s">
        <v>511</v>
      </c>
      <c r="C88" s="29" t="s">
        <v>552</v>
      </c>
      <c r="D88" s="29" t="s">
        <v>521</v>
      </c>
      <c r="E88" s="29" t="s">
        <v>573</v>
      </c>
      <c r="F88" s="29" t="s">
        <v>837</v>
      </c>
      <c r="G88" s="29" t="s">
        <v>567</v>
      </c>
      <c r="H88" s="29" t="s">
        <v>565</v>
      </c>
      <c r="I88" s="29" t="s">
        <v>287</v>
      </c>
      <c r="J88" s="29" t="s">
        <v>295</v>
      </c>
      <c r="K88" s="29" t="s">
        <v>566</v>
      </c>
    </row>
    <row r="89" spans="1:11" x14ac:dyDescent="0.25">
      <c r="A89">
        <v>1</v>
      </c>
      <c r="B89" s="37" t="s">
        <v>985</v>
      </c>
      <c r="C89" t="s">
        <v>519</v>
      </c>
      <c r="D89" s="38">
        <v>345</v>
      </c>
      <c r="E89" t="s">
        <v>528</v>
      </c>
      <c r="H89" s="81">
        <v>0.50049999999999994</v>
      </c>
      <c r="I89" s="81" t="s">
        <v>424</v>
      </c>
      <c r="J89" s="81" t="s">
        <v>423</v>
      </c>
      <c r="K89" s="2">
        <f>H89*D89</f>
        <v>172.67249999999999</v>
      </c>
    </row>
    <row r="90" spans="1:11" x14ac:dyDescent="0.25">
      <c r="A90">
        <v>2</v>
      </c>
      <c r="B90" s="37" t="s">
        <v>986</v>
      </c>
      <c r="C90" t="s">
        <v>526</v>
      </c>
      <c r="D90" s="38">
        <v>210</v>
      </c>
      <c r="E90" t="s">
        <v>987</v>
      </c>
      <c r="H90" s="32">
        <v>0.33600000000000002</v>
      </c>
      <c r="I90" s="32" t="s">
        <v>401</v>
      </c>
      <c r="J90" s="32" t="s">
        <v>425</v>
      </c>
      <c r="K90" s="2">
        <f>H90*D90</f>
        <v>70.56</v>
      </c>
    </row>
    <row r="91" spans="1:11" x14ac:dyDescent="0.25">
      <c r="A91">
        <v>3</v>
      </c>
      <c r="B91" s="37" t="s">
        <v>988</v>
      </c>
      <c r="C91" t="s">
        <v>526</v>
      </c>
      <c r="D91" s="38">
        <v>120</v>
      </c>
      <c r="E91" t="s">
        <v>525</v>
      </c>
      <c r="H91" s="30">
        <v>0.75</v>
      </c>
      <c r="I91" s="30" t="s">
        <v>421</v>
      </c>
      <c r="J91" s="32" t="s">
        <v>425</v>
      </c>
      <c r="K91" s="2">
        <f>H91*D91</f>
        <v>90</v>
      </c>
    </row>
    <row r="92" spans="1:11" x14ac:dyDescent="0.25">
      <c r="A92">
        <v>4</v>
      </c>
      <c r="B92" s="39" t="s">
        <v>989</v>
      </c>
      <c r="C92" s="3" t="s">
        <v>523</v>
      </c>
      <c r="D92" s="41">
        <v>45</v>
      </c>
      <c r="E92" s="3" t="s">
        <v>990</v>
      </c>
      <c r="F92" s="3" t="s">
        <v>664</v>
      </c>
      <c r="G92" s="3"/>
      <c r="H92" s="52">
        <v>0.31</v>
      </c>
      <c r="I92" s="52" t="s">
        <v>427</v>
      </c>
      <c r="J92" s="52" t="s">
        <v>426</v>
      </c>
      <c r="K92" s="12">
        <f>H92*D92</f>
        <v>13.95</v>
      </c>
    </row>
    <row r="93" spans="1:11" ht="13.8" thickBot="1" x14ac:dyDescent="0.3">
      <c r="D93" s="49">
        <f>SUM(D89:D92)</f>
        <v>720</v>
      </c>
      <c r="E93" s="50"/>
      <c r="F93" s="50"/>
      <c r="G93" s="50"/>
      <c r="H93" s="51"/>
      <c r="I93" s="51"/>
      <c r="J93" s="51"/>
      <c r="K93" s="49">
        <f>SUM(K89:K92)</f>
        <v>347.18249999999995</v>
      </c>
    </row>
    <row r="94" spans="1:11" ht="13.8" thickTop="1" x14ac:dyDescent="0.25"/>
    <row r="96" spans="1:11" x14ac:dyDescent="0.25">
      <c r="A96" s="7" t="s">
        <v>679</v>
      </c>
      <c r="K96" s="2"/>
    </row>
    <row r="97" spans="1:11" x14ac:dyDescent="0.25">
      <c r="B97" s="29" t="s">
        <v>511</v>
      </c>
      <c r="C97" s="29" t="s">
        <v>552</v>
      </c>
      <c r="D97" s="29" t="s">
        <v>521</v>
      </c>
      <c r="E97" s="29" t="s">
        <v>573</v>
      </c>
      <c r="F97" s="29" t="s">
        <v>837</v>
      </c>
      <c r="G97" s="29" t="s">
        <v>567</v>
      </c>
      <c r="H97" s="29" t="s">
        <v>565</v>
      </c>
      <c r="I97" s="29" t="s">
        <v>287</v>
      </c>
      <c r="J97" s="29" t="s">
        <v>295</v>
      </c>
      <c r="K97" s="29" t="s">
        <v>566</v>
      </c>
    </row>
    <row r="98" spans="1:11" x14ac:dyDescent="0.25">
      <c r="A98">
        <v>1</v>
      </c>
      <c r="B98" s="37" t="s">
        <v>995</v>
      </c>
      <c r="C98" t="s">
        <v>998</v>
      </c>
      <c r="D98" s="38">
        <v>600</v>
      </c>
      <c r="E98" t="s">
        <v>529</v>
      </c>
      <c r="H98" s="30"/>
      <c r="I98" s="30" t="s">
        <v>430</v>
      </c>
      <c r="J98" s="30" t="s">
        <v>429</v>
      </c>
      <c r="K98" s="2">
        <f>H98*D98</f>
        <v>0</v>
      </c>
    </row>
    <row r="99" spans="1:11" x14ac:dyDescent="0.25">
      <c r="A99">
        <v>2</v>
      </c>
      <c r="B99" s="37" t="s">
        <v>996</v>
      </c>
      <c r="C99" t="s">
        <v>997</v>
      </c>
      <c r="D99" s="38">
        <v>600</v>
      </c>
      <c r="E99" t="s">
        <v>529</v>
      </c>
      <c r="H99" s="30">
        <v>0.75</v>
      </c>
      <c r="I99" s="30" t="s">
        <v>432</v>
      </c>
      <c r="J99" s="30" t="s">
        <v>431</v>
      </c>
      <c r="K99" s="2">
        <f t="shared" ref="K99:K107" si="4">H99*D99</f>
        <v>450</v>
      </c>
    </row>
    <row r="100" spans="1:11" x14ac:dyDescent="0.25">
      <c r="A100">
        <v>3</v>
      </c>
      <c r="B100" s="37" t="s">
        <v>1001</v>
      </c>
      <c r="C100" t="s">
        <v>1002</v>
      </c>
      <c r="D100" s="38">
        <v>471</v>
      </c>
      <c r="E100" t="s">
        <v>525</v>
      </c>
      <c r="H100" s="32">
        <v>0.32500000000000001</v>
      </c>
      <c r="I100" s="32" t="s">
        <v>434</v>
      </c>
      <c r="J100" s="32" t="s">
        <v>433</v>
      </c>
      <c r="K100" s="2">
        <f t="shared" si="4"/>
        <v>153.07500000000002</v>
      </c>
    </row>
    <row r="101" spans="1:11" x14ac:dyDescent="0.25">
      <c r="A101">
        <v>4</v>
      </c>
      <c r="B101" s="37" t="s">
        <v>1003</v>
      </c>
      <c r="C101" t="s">
        <v>541</v>
      </c>
      <c r="D101" s="38">
        <v>450</v>
      </c>
      <c r="E101" t="s">
        <v>525</v>
      </c>
      <c r="H101" s="30">
        <v>1</v>
      </c>
      <c r="I101" s="30"/>
      <c r="J101" s="30" t="s">
        <v>435</v>
      </c>
      <c r="K101" s="2">
        <f t="shared" si="4"/>
        <v>450</v>
      </c>
    </row>
    <row r="102" spans="1:11" x14ac:dyDescent="0.25">
      <c r="A102">
        <v>5</v>
      </c>
      <c r="B102" s="37" t="s">
        <v>1004</v>
      </c>
      <c r="C102" t="s">
        <v>541</v>
      </c>
      <c r="D102" s="38">
        <v>400</v>
      </c>
      <c r="E102" t="s">
        <v>525</v>
      </c>
      <c r="F102" t="s">
        <v>539</v>
      </c>
      <c r="H102" s="30"/>
      <c r="I102" s="30"/>
      <c r="J102" s="30" t="s">
        <v>567</v>
      </c>
      <c r="K102" s="2">
        <f t="shared" si="4"/>
        <v>0</v>
      </c>
    </row>
    <row r="103" spans="1:11" x14ac:dyDescent="0.25">
      <c r="A103">
        <v>6</v>
      </c>
      <c r="B103" s="37" t="s">
        <v>1005</v>
      </c>
      <c r="C103" t="s">
        <v>1006</v>
      </c>
      <c r="D103" s="38">
        <v>230</v>
      </c>
      <c r="E103" t="s">
        <v>1007</v>
      </c>
      <c r="F103" t="s">
        <v>815</v>
      </c>
      <c r="H103" s="30">
        <v>1</v>
      </c>
      <c r="I103" s="30" t="s">
        <v>436</v>
      </c>
      <c r="J103" s="30"/>
      <c r="K103" s="2">
        <f t="shared" si="4"/>
        <v>230</v>
      </c>
    </row>
    <row r="104" spans="1:11" x14ac:dyDescent="0.25">
      <c r="A104">
        <v>7</v>
      </c>
      <c r="B104" s="37" t="s">
        <v>1008</v>
      </c>
      <c r="C104" t="s">
        <v>1009</v>
      </c>
      <c r="D104" s="38">
        <v>200</v>
      </c>
      <c r="F104" t="s">
        <v>539</v>
      </c>
      <c r="H104" s="30"/>
      <c r="I104" s="30"/>
      <c r="J104" s="30"/>
      <c r="K104" s="2">
        <f t="shared" si="4"/>
        <v>0</v>
      </c>
    </row>
    <row r="105" spans="1:11" x14ac:dyDescent="0.25">
      <c r="A105">
        <v>8</v>
      </c>
      <c r="B105" s="37" t="s">
        <v>1010</v>
      </c>
      <c r="C105" t="s">
        <v>526</v>
      </c>
      <c r="D105" s="38">
        <v>120</v>
      </c>
      <c r="H105" s="30">
        <v>1</v>
      </c>
      <c r="I105" s="30"/>
      <c r="J105" s="32" t="s">
        <v>425</v>
      </c>
      <c r="K105" s="2">
        <f t="shared" si="4"/>
        <v>120</v>
      </c>
    </row>
    <row r="106" spans="1:11" x14ac:dyDescent="0.25">
      <c r="A106">
        <v>9</v>
      </c>
      <c r="B106" s="37" t="s">
        <v>1011</v>
      </c>
      <c r="C106" t="s">
        <v>937</v>
      </c>
      <c r="D106" s="38">
        <v>100</v>
      </c>
      <c r="F106" t="s">
        <v>539</v>
      </c>
      <c r="H106" s="30">
        <v>0.6</v>
      </c>
      <c r="I106" s="30" t="s">
        <v>438</v>
      </c>
      <c r="J106" s="30" t="s">
        <v>437</v>
      </c>
      <c r="K106" s="2">
        <f t="shared" si="4"/>
        <v>60</v>
      </c>
    </row>
    <row r="107" spans="1:11" x14ac:dyDescent="0.25">
      <c r="A107">
        <v>10</v>
      </c>
      <c r="B107" s="39" t="s">
        <v>1012</v>
      </c>
      <c r="C107" s="3"/>
      <c r="D107" s="41">
        <v>80</v>
      </c>
      <c r="E107" s="3" t="s">
        <v>509</v>
      </c>
      <c r="F107" s="3"/>
      <c r="G107" s="3"/>
      <c r="H107" s="42">
        <v>0.5</v>
      </c>
      <c r="I107" s="42" t="s">
        <v>440</v>
      </c>
      <c r="J107" s="42" t="s">
        <v>439</v>
      </c>
      <c r="K107" s="12">
        <f t="shared" si="4"/>
        <v>40</v>
      </c>
    </row>
    <row r="108" spans="1:11" ht="13.8" thickBot="1" x14ac:dyDescent="0.3">
      <c r="D108" s="49">
        <f>SUM(D98:D107)</f>
        <v>3251</v>
      </c>
      <c r="E108" s="50"/>
      <c r="F108" s="50"/>
      <c r="G108" s="50"/>
      <c r="H108" s="51"/>
      <c r="I108" s="51"/>
      <c r="J108" s="51"/>
      <c r="K108" s="49">
        <f>SUM(K98:K107)</f>
        <v>1503.075</v>
      </c>
    </row>
    <row r="109" spans="1:11" ht="13.8" thickTop="1" x14ac:dyDescent="0.25"/>
  </sheetData>
  <pageMargins left="0.75" right="0.75" top="1" bottom="1" header="0.5" footer="0.5"/>
  <pageSetup paperSize="5" scale="56" fitToHeight="2" orientation="landscape" horizontalDpi="0" verticalDpi="300" r:id="rId1"/>
  <headerFooter alignWithMargins="0"/>
  <rowBreaks count="1" manualBreakCount="1">
    <brk id="6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opLeftCell="A12" zoomScaleNormal="100" workbookViewId="0">
      <selection activeCell="C12" sqref="C12"/>
    </sheetView>
  </sheetViews>
  <sheetFormatPr defaultRowHeight="13.2" x14ac:dyDescent="0.25"/>
  <cols>
    <col min="1" max="1" width="29.33203125" bestFit="1" customWidth="1"/>
    <col min="2" max="2" width="30.5546875" customWidth="1"/>
    <col min="3" max="3" width="12.6640625" customWidth="1"/>
    <col min="4" max="4" width="14.88671875" customWidth="1"/>
    <col min="5" max="5" width="13.33203125" customWidth="1"/>
    <col min="6" max="17" width="12.6640625" customWidth="1"/>
    <col min="18" max="18" width="6.5546875" customWidth="1"/>
    <col min="19" max="19" width="5.88671875" customWidth="1"/>
    <col min="20" max="23" width="20.5546875" customWidth="1"/>
    <col min="24" max="24" width="18.109375" customWidth="1"/>
    <col min="25" max="25" width="12.88671875" customWidth="1"/>
  </cols>
  <sheetData>
    <row r="1" spans="1:17" ht="22.8" x14ac:dyDescent="0.4">
      <c r="A1" s="28" t="s">
        <v>1014</v>
      </c>
    </row>
    <row r="2" spans="1:17" x14ac:dyDescent="0.25">
      <c r="A2" s="1"/>
    </row>
    <row r="3" spans="1:17" x14ac:dyDescent="0.25">
      <c r="A3" s="1"/>
    </row>
    <row r="4" spans="1:17" x14ac:dyDescent="0.25">
      <c r="A4" s="1"/>
    </row>
    <row r="5" spans="1:17" x14ac:dyDescent="0.25">
      <c r="A5" s="7" t="s">
        <v>731</v>
      </c>
      <c r="B5" t="s">
        <v>1017</v>
      </c>
    </row>
    <row r="6" spans="1:17" x14ac:dyDescent="0.25">
      <c r="A6" s="7"/>
      <c r="B6" t="s">
        <v>1020</v>
      </c>
    </row>
    <row r="7" spans="1:17" x14ac:dyDescent="0.25">
      <c r="A7" s="1"/>
    </row>
    <row r="8" spans="1:17" x14ac:dyDescent="0.25">
      <c r="A8" s="7" t="s">
        <v>549</v>
      </c>
      <c r="B8" t="s">
        <v>1013</v>
      </c>
    </row>
    <row r="9" spans="1:17" x14ac:dyDescent="0.25">
      <c r="A9" s="7"/>
      <c r="B9" t="s">
        <v>1018</v>
      </c>
    </row>
    <row r="10" spans="1:17" x14ac:dyDescent="0.25">
      <c r="A10" s="7"/>
      <c r="B10" t="s">
        <v>106</v>
      </c>
    </row>
    <row r="11" spans="1:17" x14ac:dyDescent="0.25">
      <c r="A11" s="7"/>
    </row>
    <row r="12" spans="1:17" x14ac:dyDescent="0.25">
      <c r="A12" s="7" t="s">
        <v>548</v>
      </c>
    </row>
    <row r="13" spans="1:17" x14ac:dyDescent="0.25">
      <c r="A13" s="7"/>
    </row>
    <row r="14" spans="1:17" x14ac:dyDescent="0.25">
      <c r="A14" s="10" t="s">
        <v>122</v>
      </c>
      <c r="B14" s="25" t="s">
        <v>518</v>
      </c>
      <c r="C14" s="24"/>
      <c r="D14" s="19"/>
      <c r="E14" s="18"/>
      <c r="F14" s="24"/>
      <c r="G14" s="19"/>
      <c r="H14" s="18"/>
      <c r="I14" s="24"/>
      <c r="J14" s="19"/>
      <c r="K14" s="18"/>
      <c r="L14" s="17"/>
      <c r="M14" s="19" t="s">
        <v>725</v>
      </c>
      <c r="N14" s="18"/>
      <c r="O14" s="17"/>
      <c r="P14" s="19" t="s">
        <v>726</v>
      </c>
      <c r="Q14" s="18"/>
    </row>
    <row r="15" spans="1:17" x14ac:dyDescent="0.25">
      <c r="B15" s="26" t="s">
        <v>728</v>
      </c>
      <c r="C15" s="158" t="s">
        <v>532</v>
      </c>
      <c r="D15" s="159"/>
      <c r="E15" s="160"/>
      <c r="F15" s="158" t="s">
        <v>533</v>
      </c>
      <c r="G15" s="159"/>
      <c r="H15" s="160"/>
      <c r="I15" s="158" t="s">
        <v>534</v>
      </c>
      <c r="J15" s="159"/>
      <c r="K15" s="160"/>
      <c r="L15" s="20" t="s">
        <v>535</v>
      </c>
      <c r="M15" s="6" t="s">
        <v>531</v>
      </c>
      <c r="N15" s="21" t="s">
        <v>513</v>
      </c>
      <c r="O15" s="20" t="s">
        <v>535</v>
      </c>
      <c r="P15" s="6" t="s">
        <v>531</v>
      </c>
      <c r="Q15" s="21" t="s">
        <v>513</v>
      </c>
    </row>
    <row r="16" spans="1:17" x14ac:dyDescent="0.25">
      <c r="B16" s="27" t="s">
        <v>512</v>
      </c>
      <c r="C16" s="22" t="s">
        <v>511</v>
      </c>
      <c r="D16" s="4" t="s">
        <v>521</v>
      </c>
      <c r="E16" s="23" t="s">
        <v>510</v>
      </c>
      <c r="F16" s="20" t="s">
        <v>511</v>
      </c>
      <c r="G16" s="6" t="s">
        <v>521</v>
      </c>
      <c r="H16" s="21" t="s">
        <v>510</v>
      </c>
      <c r="I16" s="20" t="s">
        <v>511</v>
      </c>
      <c r="J16" s="6" t="s">
        <v>521</v>
      </c>
      <c r="K16" s="21" t="s">
        <v>510</v>
      </c>
      <c r="L16" s="22" t="s">
        <v>521</v>
      </c>
      <c r="M16" s="4" t="s">
        <v>521</v>
      </c>
      <c r="N16" s="23" t="s">
        <v>521</v>
      </c>
      <c r="O16" s="22" t="s">
        <v>521</v>
      </c>
      <c r="P16" s="4" t="s">
        <v>521</v>
      </c>
      <c r="Q16" s="23" t="s">
        <v>521</v>
      </c>
    </row>
    <row r="17" spans="1:17" x14ac:dyDescent="0.25">
      <c r="B17" s="53">
        <v>12642.510529999994</v>
      </c>
      <c r="C17" s="54">
        <v>68</v>
      </c>
      <c r="D17" s="55">
        <v>26387.1</v>
      </c>
      <c r="E17" s="56">
        <v>15096.725629999994</v>
      </c>
      <c r="F17" s="54">
        <v>7</v>
      </c>
      <c r="G17" s="55">
        <v>1886.5</v>
      </c>
      <c r="H17" s="56">
        <v>251.95</v>
      </c>
      <c r="I17" s="54">
        <v>6</v>
      </c>
      <c r="J17" s="55">
        <v>7600</v>
      </c>
      <c r="K17" s="56">
        <v>5044</v>
      </c>
      <c r="L17" s="57">
        <v>12636.360529999994</v>
      </c>
      <c r="M17" s="58">
        <v>6.15</v>
      </c>
      <c r="N17" s="56">
        <v>3275</v>
      </c>
      <c r="O17" s="57">
        <v>2460.3650999999991</v>
      </c>
      <c r="P17" s="58">
        <v>245.8</v>
      </c>
      <c r="Q17" s="56">
        <v>1768.5</v>
      </c>
    </row>
    <row r="18" spans="1:17" x14ac:dyDescent="0.25">
      <c r="E18" s="11"/>
    </row>
    <row r="19" spans="1:17" x14ac:dyDescent="0.25">
      <c r="A19" s="10" t="s">
        <v>123</v>
      </c>
      <c r="B19" s="25" t="s">
        <v>518</v>
      </c>
      <c r="C19" s="24"/>
      <c r="D19" s="19"/>
      <c r="E19" s="18"/>
      <c r="F19" s="24"/>
      <c r="G19" s="19"/>
      <c r="H19" s="18"/>
      <c r="I19" s="24"/>
      <c r="J19" s="19"/>
      <c r="K19" s="18"/>
      <c r="L19" s="17"/>
      <c r="M19" s="19" t="s">
        <v>725</v>
      </c>
      <c r="N19" s="18"/>
      <c r="O19" s="17"/>
      <c r="P19" s="19" t="s">
        <v>726</v>
      </c>
      <c r="Q19" s="18"/>
    </row>
    <row r="20" spans="1:17" x14ac:dyDescent="0.25">
      <c r="B20" s="26" t="s">
        <v>728</v>
      </c>
      <c r="C20" s="158" t="s">
        <v>532</v>
      </c>
      <c r="D20" s="159"/>
      <c r="E20" s="160"/>
      <c r="F20" s="158" t="s">
        <v>533</v>
      </c>
      <c r="G20" s="159"/>
      <c r="H20" s="160"/>
      <c r="I20" s="158" t="s">
        <v>534</v>
      </c>
      <c r="J20" s="159"/>
      <c r="K20" s="160"/>
      <c r="L20" s="20" t="s">
        <v>535</v>
      </c>
      <c r="M20" s="6" t="s">
        <v>531</v>
      </c>
      <c r="N20" s="21" t="s">
        <v>513</v>
      </c>
      <c r="O20" s="20" t="s">
        <v>535</v>
      </c>
      <c r="P20" s="6" t="s">
        <v>531</v>
      </c>
      <c r="Q20" s="21" t="s">
        <v>513</v>
      </c>
    </row>
    <row r="21" spans="1:17" x14ac:dyDescent="0.25">
      <c r="B21" s="27" t="s">
        <v>512</v>
      </c>
      <c r="C21" s="22" t="s">
        <v>511</v>
      </c>
      <c r="D21" s="4" t="s">
        <v>521</v>
      </c>
      <c r="E21" s="23" t="s">
        <v>510</v>
      </c>
      <c r="F21" s="20" t="s">
        <v>511</v>
      </c>
      <c r="G21" s="6" t="s">
        <v>521</v>
      </c>
      <c r="H21" s="21" t="s">
        <v>510</v>
      </c>
      <c r="I21" s="20" t="s">
        <v>511</v>
      </c>
      <c r="J21" s="6" t="s">
        <v>521</v>
      </c>
      <c r="K21" s="21" t="s">
        <v>510</v>
      </c>
      <c r="L21" s="22" t="s">
        <v>521</v>
      </c>
      <c r="M21" s="4" t="s">
        <v>521</v>
      </c>
      <c r="N21" s="23" t="s">
        <v>521</v>
      </c>
      <c r="O21" s="22" t="s">
        <v>521</v>
      </c>
      <c r="P21" s="4" t="s">
        <v>521</v>
      </c>
      <c r="Q21" s="23" t="s">
        <v>521</v>
      </c>
    </row>
    <row r="22" spans="1:17" x14ac:dyDescent="0.25">
      <c r="B22" s="53">
        <v>8837</v>
      </c>
      <c r="C22" s="54">
        <v>17</v>
      </c>
      <c r="D22" s="55">
        <v>12024</v>
      </c>
      <c r="E22" s="56">
        <v>8837</v>
      </c>
      <c r="F22" s="54">
        <v>0</v>
      </c>
      <c r="G22" s="55">
        <v>0</v>
      </c>
      <c r="H22" s="56">
        <v>0</v>
      </c>
      <c r="I22" s="54">
        <v>0</v>
      </c>
      <c r="J22" s="55">
        <v>0</v>
      </c>
      <c r="K22" s="56">
        <v>0</v>
      </c>
      <c r="L22" s="57">
        <v>8837</v>
      </c>
      <c r="M22" s="58">
        <v>0</v>
      </c>
      <c r="N22" s="56">
        <v>0</v>
      </c>
      <c r="O22" s="57">
        <v>0</v>
      </c>
      <c r="P22" s="58">
        <v>0</v>
      </c>
      <c r="Q22" s="56">
        <v>0</v>
      </c>
    </row>
    <row r="24" spans="1:17" x14ac:dyDescent="0.25">
      <c r="A24" s="7" t="s">
        <v>550</v>
      </c>
      <c r="B24" t="s">
        <v>1015</v>
      </c>
      <c r="C24" s="11"/>
      <c r="E24" s="11"/>
    </row>
    <row r="25" spans="1:17" x14ac:dyDescent="0.25">
      <c r="C25" s="11"/>
      <c r="D25" s="11"/>
    </row>
    <row r="26" spans="1:17" x14ac:dyDescent="0.25">
      <c r="A26" s="7" t="s">
        <v>561</v>
      </c>
      <c r="B26" t="s">
        <v>697</v>
      </c>
    </row>
    <row r="28" spans="1:17" x14ac:dyDescent="0.25">
      <c r="A28" s="7" t="s">
        <v>562</v>
      </c>
      <c r="B28" t="s">
        <v>697</v>
      </c>
    </row>
    <row r="29" spans="1:17" x14ac:dyDescent="0.25">
      <c r="D29" s="11"/>
    </row>
    <row r="30" spans="1:17" x14ac:dyDescent="0.25">
      <c r="A30" s="7" t="s">
        <v>551</v>
      </c>
      <c r="B30" t="s">
        <v>1021</v>
      </c>
    </row>
    <row r="32" spans="1:17" x14ac:dyDescent="0.25">
      <c r="A32" s="7" t="s">
        <v>845</v>
      </c>
      <c r="B32" t="s">
        <v>1022</v>
      </c>
    </row>
    <row r="34" spans="1:2" x14ac:dyDescent="0.25">
      <c r="A34" s="7" t="s">
        <v>563</v>
      </c>
      <c r="B34" t="s">
        <v>121</v>
      </c>
    </row>
    <row r="39" spans="1:2" ht="15" customHeight="1" x14ac:dyDescent="0.25"/>
  </sheetData>
  <mergeCells count="6">
    <mergeCell ref="C20:E20"/>
    <mergeCell ref="F20:H20"/>
    <mergeCell ref="I20:K20"/>
    <mergeCell ref="C15:E15"/>
    <mergeCell ref="F15:H15"/>
    <mergeCell ref="I15:K15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32" max="16383" man="1"/>
  </rowBreaks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opLeftCell="C16" zoomScaleNormal="100" workbookViewId="0">
      <selection activeCell="G45" sqref="G45"/>
    </sheetView>
  </sheetViews>
  <sheetFormatPr defaultColWidth="29.33203125" defaultRowHeight="13.2" x14ac:dyDescent="0.25"/>
  <cols>
    <col min="1" max="1" width="4" customWidth="1"/>
    <col min="2" max="2" width="41" bestFit="1" customWidth="1"/>
    <col min="3" max="3" width="27.5546875" bestFit="1" customWidth="1"/>
    <col min="4" max="4" width="17.5546875" customWidth="1"/>
    <col min="5" max="5" width="27.44140625" bestFit="1" customWidth="1"/>
    <col min="6" max="6" width="36.44140625" bestFit="1" customWidth="1"/>
    <col min="7" max="8" width="17.5546875" customWidth="1"/>
    <col min="9" max="9" width="69" bestFit="1" customWidth="1"/>
    <col min="10" max="10" width="58.6640625" bestFit="1" customWidth="1"/>
    <col min="11" max="11" width="17.5546875" customWidth="1"/>
    <col min="12" max="12" width="11.44140625" customWidth="1"/>
    <col min="13" max="13" width="4.5546875" customWidth="1"/>
    <col min="14" max="14" width="23.33203125" bestFit="1" customWidth="1"/>
    <col min="15" max="15" width="29.6640625" bestFit="1" customWidth="1"/>
    <col min="16" max="16" width="17.5546875" customWidth="1"/>
    <col min="17" max="17" width="19.109375" bestFit="1" customWidth="1"/>
    <col min="18" max="18" width="19.88671875" bestFit="1" customWidth="1"/>
    <col min="19" max="19" width="43" bestFit="1" customWidth="1"/>
    <col min="20" max="21" width="17.5546875" customWidth="1"/>
  </cols>
  <sheetData>
    <row r="1" spans="1:12" x14ac:dyDescent="0.25">
      <c r="A1" s="7" t="s">
        <v>655</v>
      </c>
    </row>
    <row r="3" spans="1:12" x14ac:dyDescent="0.25">
      <c r="A3" s="7" t="s">
        <v>198</v>
      </c>
    </row>
    <row r="4" spans="1:12" x14ac:dyDescent="0.25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2" x14ac:dyDescent="0.25">
      <c r="A5" s="5">
        <v>1</v>
      </c>
      <c r="B5" s="77" t="s">
        <v>277</v>
      </c>
      <c r="C5" s="5" t="s">
        <v>278</v>
      </c>
      <c r="D5" s="70">
        <v>1711</v>
      </c>
      <c r="E5" s="5" t="s">
        <v>934</v>
      </c>
      <c r="F5" s="5"/>
      <c r="G5" s="5" t="s">
        <v>747</v>
      </c>
      <c r="H5" s="99">
        <v>7.5511396843950904E-2</v>
      </c>
      <c r="I5" s="99"/>
      <c r="J5" s="99"/>
      <c r="K5" s="60">
        <f t="shared" ref="K5:K42" si="0">H5*D5</f>
        <v>129.19999999999999</v>
      </c>
    </row>
    <row r="6" spans="1:12" x14ac:dyDescent="0.25">
      <c r="A6" s="5">
        <v>2</v>
      </c>
      <c r="B6" s="77" t="s">
        <v>279</v>
      </c>
      <c r="C6" s="5" t="s">
        <v>278</v>
      </c>
      <c r="D6" s="70">
        <v>1711</v>
      </c>
      <c r="E6" s="5" t="s">
        <v>904</v>
      </c>
      <c r="F6" s="5"/>
      <c r="G6" s="5" t="s">
        <v>747</v>
      </c>
      <c r="H6" s="99">
        <v>6.1718293395675042E-2</v>
      </c>
      <c r="I6" s="99"/>
      <c r="J6" s="84"/>
      <c r="K6" s="60">
        <f t="shared" si="0"/>
        <v>105.6</v>
      </c>
    </row>
    <row r="7" spans="1:12" x14ac:dyDescent="0.25">
      <c r="A7" s="5">
        <v>3</v>
      </c>
      <c r="B7" s="37" t="s">
        <v>86</v>
      </c>
      <c r="C7" t="s">
        <v>199</v>
      </c>
      <c r="D7" s="65">
        <v>1708.5</v>
      </c>
      <c r="E7" t="s">
        <v>524</v>
      </c>
      <c r="H7" s="59">
        <v>1</v>
      </c>
      <c r="I7" s="59"/>
      <c r="J7" s="60"/>
      <c r="K7" s="141">
        <f>H7*D7</f>
        <v>1708.5</v>
      </c>
    </row>
    <row r="8" spans="1:12" x14ac:dyDescent="0.25">
      <c r="A8" s="5">
        <v>4</v>
      </c>
      <c r="B8" s="37" t="s">
        <v>1026</v>
      </c>
      <c r="C8" t="s">
        <v>1025</v>
      </c>
      <c r="D8" s="38">
        <v>1700</v>
      </c>
      <c r="E8" t="s">
        <v>250</v>
      </c>
      <c r="F8" t="s">
        <v>681</v>
      </c>
      <c r="G8" t="s">
        <v>735</v>
      </c>
      <c r="H8" s="59">
        <v>1</v>
      </c>
      <c r="I8" s="59"/>
      <c r="J8" s="60" t="s">
        <v>442</v>
      </c>
      <c r="K8" s="60">
        <f t="shared" si="0"/>
        <v>1700</v>
      </c>
    </row>
    <row r="9" spans="1:12" x14ac:dyDescent="0.25">
      <c r="A9" s="5">
        <v>5</v>
      </c>
      <c r="B9" s="37" t="s">
        <v>98</v>
      </c>
      <c r="C9" t="s">
        <v>99</v>
      </c>
      <c r="D9" s="65">
        <v>856.2</v>
      </c>
      <c r="E9" t="s">
        <v>236</v>
      </c>
      <c r="F9" t="s">
        <v>96</v>
      </c>
      <c r="G9" t="s">
        <v>9</v>
      </c>
      <c r="H9" s="61">
        <v>1</v>
      </c>
      <c r="I9" s="59" t="s">
        <v>504</v>
      </c>
      <c r="J9" s="60"/>
      <c r="K9" s="141">
        <f t="shared" si="0"/>
        <v>856.2</v>
      </c>
      <c r="L9" s="139"/>
    </row>
    <row r="10" spans="1:12" x14ac:dyDescent="0.25">
      <c r="A10" s="5">
        <v>6</v>
      </c>
      <c r="B10" s="37" t="s">
        <v>115</v>
      </c>
      <c r="C10" t="s">
        <v>1040</v>
      </c>
      <c r="D10" s="38">
        <v>842</v>
      </c>
      <c r="E10" t="s">
        <v>249</v>
      </c>
      <c r="F10" t="s">
        <v>91</v>
      </c>
      <c r="G10" t="s">
        <v>741</v>
      </c>
      <c r="H10" s="59">
        <v>1</v>
      </c>
      <c r="I10" s="59"/>
      <c r="J10" s="60" t="s">
        <v>450</v>
      </c>
      <c r="K10" s="60">
        <f t="shared" si="0"/>
        <v>842</v>
      </c>
      <c r="L10" s="139"/>
    </row>
    <row r="11" spans="1:12" x14ac:dyDescent="0.25">
      <c r="A11" s="5">
        <v>7</v>
      </c>
      <c r="B11" s="77" t="s">
        <v>271</v>
      </c>
      <c r="C11" s="5" t="s">
        <v>270</v>
      </c>
      <c r="D11" s="70">
        <v>784</v>
      </c>
      <c r="E11" s="5" t="s">
        <v>904</v>
      </c>
      <c r="F11" s="5"/>
      <c r="G11" s="5" t="s">
        <v>747</v>
      </c>
      <c r="H11" s="99">
        <v>1</v>
      </c>
      <c r="I11" s="99"/>
      <c r="J11" s="84"/>
      <c r="K11" s="60">
        <f t="shared" si="0"/>
        <v>784</v>
      </c>
    </row>
    <row r="12" spans="1:12" x14ac:dyDescent="0.25">
      <c r="A12" s="5">
        <v>8</v>
      </c>
      <c r="B12" s="37" t="s">
        <v>1048</v>
      </c>
      <c r="C12" t="s">
        <v>253</v>
      </c>
      <c r="D12" s="65">
        <v>763.5</v>
      </c>
      <c r="E12" t="s">
        <v>1049</v>
      </c>
      <c r="F12" t="s">
        <v>1050</v>
      </c>
      <c r="H12" s="62">
        <v>1.0740013097576948E-2</v>
      </c>
      <c r="I12" s="62"/>
      <c r="J12" s="60"/>
      <c r="K12" s="141">
        <f t="shared" si="0"/>
        <v>8.1999999999999993</v>
      </c>
    </row>
    <row r="13" spans="1:12" x14ac:dyDescent="0.25">
      <c r="A13" s="5">
        <v>9</v>
      </c>
      <c r="B13" s="37" t="s">
        <v>1041</v>
      </c>
      <c r="C13" t="s">
        <v>97</v>
      </c>
      <c r="D13" s="38">
        <v>760</v>
      </c>
      <c r="E13" t="s">
        <v>1029</v>
      </c>
      <c r="F13" t="s">
        <v>680</v>
      </c>
      <c r="G13" t="s">
        <v>735</v>
      </c>
      <c r="H13" s="61">
        <v>1</v>
      </c>
      <c r="I13" s="61"/>
      <c r="J13" s="60" t="s">
        <v>442</v>
      </c>
      <c r="K13" s="60">
        <f t="shared" si="0"/>
        <v>760</v>
      </c>
    </row>
    <row r="14" spans="1:12" x14ac:dyDescent="0.25">
      <c r="A14" s="5">
        <v>10</v>
      </c>
      <c r="B14" s="37" t="s">
        <v>92</v>
      </c>
      <c r="C14" t="s">
        <v>736</v>
      </c>
      <c r="D14" s="38">
        <v>614</v>
      </c>
      <c r="E14" t="s">
        <v>1042</v>
      </c>
      <c r="F14" t="s">
        <v>681</v>
      </c>
      <c r="G14" t="s">
        <v>741</v>
      </c>
      <c r="H14" s="59">
        <v>1</v>
      </c>
      <c r="I14" s="59"/>
      <c r="J14" s="60" t="s">
        <v>451</v>
      </c>
      <c r="K14" s="60">
        <f t="shared" si="0"/>
        <v>614</v>
      </c>
    </row>
    <row r="15" spans="1:12" x14ac:dyDescent="0.25">
      <c r="A15" s="5">
        <v>11</v>
      </c>
      <c r="B15" s="37" t="s">
        <v>1044</v>
      </c>
      <c r="C15" t="s">
        <v>1043</v>
      </c>
      <c r="D15" s="38">
        <v>600</v>
      </c>
      <c r="E15" t="s">
        <v>1029</v>
      </c>
      <c r="F15" t="s">
        <v>680</v>
      </c>
      <c r="G15" t="s">
        <v>735</v>
      </c>
      <c r="H15" s="59">
        <v>1</v>
      </c>
      <c r="I15" s="59"/>
      <c r="J15" s="60" t="s">
        <v>394</v>
      </c>
      <c r="K15" s="60">
        <f>H15*D15</f>
        <v>600</v>
      </c>
    </row>
    <row r="16" spans="1:12" x14ac:dyDescent="0.25">
      <c r="A16" s="5">
        <v>12</v>
      </c>
      <c r="B16" s="37" t="s">
        <v>100</v>
      </c>
      <c r="C16" t="s">
        <v>101</v>
      </c>
      <c r="D16">
        <v>497.6</v>
      </c>
      <c r="E16" t="s">
        <v>235</v>
      </c>
      <c r="F16" t="s">
        <v>96</v>
      </c>
      <c r="G16" t="s">
        <v>9</v>
      </c>
      <c r="H16" s="61">
        <v>1</v>
      </c>
      <c r="I16" s="59" t="s">
        <v>504</v>
      </c>
      <c r="J16" s="60"/>
      <c r="K16" s="141">
        <f>H16*D16</f>
        <v>497.6</v>
      </c>
    </row>
    <row r="17" spans="1:15" x14ac:dyDescent="0.25">
      <c r="A17" s="5">
        <v>13</v>
      </c>
      <c r="B17" s="77" t="s">
        <v>274</v>
      </c>
      <c r="C17" s="5" t="s">
        <v>918</v>
      </c>
      <c r="D17">
        <v>447</v>
      </c>
      <c r="E17" s="70" t="s">
        <v>275</v>
      </c>
      <c r="F17" s="5"/>
      <c r="G17" s="5" t="s">
        <v>747</v>
      </c>
      <c r="H17" s="99">
        <v>1</v>
      </c>
      <c r="I17" s="99"/>
      <c r="J17" s="84"/>
      <c r="K17" s="60">
        <f>H17*D17</f>
        <v>447</v>
      </c>
    </row>
    <row r="18" spans="1:15" x14ac:dyDescent="0.25">
      <c r="A18" s="5">
        <v>14</v>
      </c>
      <c r="B18" s="37" t="s">
        <v>94</v>
      </c>
      <c r="C18" t="s">
        <v>95</v>
      </c>
      <c r="D18">
        <v>400.5</v>
      </c>
      <c r="E18" t="s">
        <v>237</v>
      </c>
      <c r="F18" t="s">
        <v>96</v>
      </c>
      <c r="G18" t="s">
        <v>9</v>
      </c>
      <c r="H18" s="61">
        <v>1</v>
      </c>
      <c r="I18" s="59" t="s">
        <v>504</v>
      </c>
      <c r="J18" s="60"/>
      <c r="K18" s="141">
        <f>H18*D18</f>
        <v>400.5</v>
      </c>
    </row>
    <row r="19" spans="1:15" x14ac:dyDescent="0.25">
      <c r="A19" s="5">
        <v>15</v>
      </c>
      <c r="B19" s="37" t="s">
        <v>102</v>
      </c>
      <c r="C19" t="s">
        <v>103</v>
      </c>
      <c r="D19">
        <v>353</v>
      </c>
      <c r="E19" t="s">
        <v>842</v>
      </c>
      <c r="F19" t="s">
        <v>96</v>
      </c>
      <c r="G19" t="s">
        <v>9</v>
      </c>
      <c r="H19" s="61">
        <v>1</v>
      </c>
      <c r="I19" s="59" t="s">
        <v>504</v>
      </c>
      <c r="J19" s="60"/>
      <c r="K19" s="60">
        <f>H19*D19</f>
        <v>353</v>
      </c>
    </row>
    <row r="20" spans="1:15" x14ac:dyDescent="0.25">
      <c r="A20" s="5">
        <v>16</v>
      </c>
      <c r="B20" s="37" t="s">
        <v>244</v>
      </c>
      <c r="C20" t="s">
        <v>245</v>
      </c>
      <c r="D20" s="65">
        <v>250</v>
      </c>
      <c r="E20" t="s">
        <v>522</v>
      </c>
      <c r="H20" s="61">
        <v>0.5</v>
      </c>
      <c r="I20" s="61"/>
      <c r="J20" s="60"/>
      <c r="K20" s="60">
        <f t="shared" si="0"/>
        <v>125</v>
      </c>
    </row>
    <row r="21" spans="1:15" x14ac:dyDescent="0.25">
      <c r="A21" s="5">
        <v>17</v>
      </c>
      <c r="B21" s="77" t="s">
        <v>276</v>
      </c>
      <c r="C21" s="5" t="s">
        <v>918</v>
      </c>
      <c r="D21" s="70">
        <v>239</v>
      </c>
      <c r="E21" s="5" t="s">
        <v>934</v>
      </c>
      <c r="F21" s="5"/>
      <c r="G21" s="5" t="s">
        <v>747</v>
      </c>
      <c r="H21" s="99">
        <v>1</v>
      </c>
      <c r="I21" s="99"/>
      <c r="J21" s="84"/>
      <c r="K21" s="60">
        <f t="shared" si="0"/>
        <v>239</v>
      </c>
      <c r="L21" s="139"/>
    </row>
    <row r="22" spans="1:15" x14ac:dyDescent="0.25">
      <c r="A22" s="5">
        <v>18</v>
      </c>
      <c r="B22" s="37" t="s">
        <v>10</v>
      </c>
      <c r="C22" t="s">
        <v>887</v>
      </c>
      <c r="D22" s="38">
        <v>229</v>
      </c>
      <c r="E22" t="s">
        <v>8</v>
      </c>
      <c r="F22" t="s">
        <v>104</v>
      </c>
      <c r="G22" t="s">
        <v>9</v>
      </c>
      <c r="H22" s="61">
        <v>1</v>
      </c>
      <c r="I22" s="61"/>
      <c r="J22" s="60" t="s">
        <v>456</v>
      </c>
      <c r="K22" s="60">
        <f t="shared" si="0"/>
        <v>229</v>
      </c>
    </row>
    <row r="23" spans="1:15" x14ac:dyDescent="0.25">
      <c r="A23" s="5">
        <v>19</v>
      </c>
      <c r="B23" s="77" t="s">
        <v>272</v>
      </c>
      <c r="C23" s="5" t="s">
        <v>273</v>
      </c>
      <c r="D23" s="70">
        <v>170</v>
      </c>
      <c r="E23" s="5" t="s">
        <v>842</v>
      </c>
      <c r="F23" s="5"/>
      <c r="G23" s="5" t="s">
        <v>747</v>
      </c>
      <c r="H23" s="99">
        <v>1</v>
      </c>
      <c r="I23" s="99"/>
      <c r="J23" s="84"/>
      <c r="K23" s="60">
        <f t="shared" si="0"/>
        <v>170</v>
      </c>
    </row>
    <row r="24" spans="1:15" x14ac:dyDescent="0.25">
      <c r="A24" s="5">
        <v>20</v>
      </c>
      <c r="B24" s="37" t="s">
        <v>25</v>
      </c>
      <c r="C24" t="s">
        <v>253</v>
      </c>
      <c r="D24" s="38">
        <v>169</v>
      </c>
      <c r="E24" t="s">
        <v>26</v>
      </c>
      <c r="F24" t="s">
        <v>28</v>
      </c>
      <c r="H24" s="61">
        <v>0.51775147928994081</v>
      </c>
      <c r="I24" s="61" t="s">
        <v>421</v>
      </c>
      <c r="J24" s="60" t="s">
        <v>466</v>
      </c>
      <c r="K24" s="141">
        <f t="shared" si="0"/>
        <v>87.5</v>
      </c>
      <c r="L24" s="144"/>
      <c r="M24" s="5"/>
      <c r="N24" s="5"/>
      <c r="O24" s="5"/>
    </row>
    <row r="25" spans="1:15" x14ac:dyDescent="0.25">
      <c r="A25" s="5">
        <v>21</v>
      </c>
      <c r="B25" s="37" t="s">
        <v>23</v>
      </c>
      <c r="C25" t="s">
        <v>24</v>
      </c>
      <c r="D25" s="38">
        <v>150</v>
      </c>
      <c r="E25" t="s">
        <v>538</v>
      </c>
      <c r="F25" t="s">
        <v>609</v>
      </c>
      <c r="H25" s="78">
        <v>0.1</v>
      </c>
      <c r="I25" s="78" t="s">
        <v>465</v>
      </c>
      <c r="J25" s="60" t="s">
        <v>464</v>
      </c>
      <c r="K25" s="60">
        <f t="shared" si="0"/>
        <v>15</v>
      </c>
      <c r="L25" s="5"/>
      <c r="M25" s="5"/>
      <c r="N25" s="5"/>
      <c r="O25" s="5"/>
    </row>
    <row r="26" spans="1:15" x14ac:dyDescent="0.25">
      <c r="A26" s="5">
        <v>22</v>
      </c>
      <c r="B26" s="77" t="s">
        <v>29</v>
      </c>
      <c r="C26" s="5" t="s">
        <v>27</v>
      </c>
      <c r="D26" s="70">
        <v>122</v>
      </c>
      <c r="E26" s="5" t="s">
        <v>538</v>
      </c>
      <c r="F26" s="5" t="s">
        <v>609</v>
      </c>
      <c r="G26" s="5"/>
      <c r="H26" s="85">
        <v>0.2</v>
      </c>
      <c r="I26" s="85" t="s">
        <v>468</v>
      </c>
      <c r="J26" s="84" t="s">
        <v>467</v>
      </c>
      <c r="K26" s="142">
        <f t="shared" si="0"/>
        <v>24.400000000000002</v>
      </c>
      <c r="L26" s="139"/>
    </row>
    <row r="27" spans="1:15" x14ac:dyDescent="0.25">
      <c r="A27" s="5">
        <v>23</v>
      </c>
      <c r="B27" s="77" t="s">
        <v>32</v>
      </c>
      <c r="C27" s="5" t="s">
        <v>30</v>
      </c>
      <c r="D27" s="70">
        <v>117</v>
      </c>
      <c r="E27" s="5" t="s">
        <v>31</v>
      </c>
      <c r="F27" s="5" t="s">
        <v>609</v>
      </c>
      <c r="G27" s="5"/>
      <c r="H27" s="85">
        <v>0.2</v>
      </c>
      <c r="I27" s="85" t="s">
        <v>468</v>
      </c>
      <c r="J27" s="84" t="s">
        <v>469</v>
      </c>
      <c r="K27" s="142">
        <f>H27*D27</f>
        <v>23.400000000000002</v>
      </c>
    </row>
    <row r="28" spans="1:15" x14ac:dyDescent="0.25">
      <c r="A28" s="5">
        <v>24</v>
      </c>
      <c r="B28" s="77" t="s">
        <v>93</v>
      </c>
      <c r="C28" s="5" t="s">
        <v>85</v>
      </c>
      <c r="D28" s="9">
        <v>110</v>
      </c>
      <c r="E28" s="5" t="s">
        <v>842</v>
      </c>
      <c r="F28" s="5" t="s">
        <v>681</v>
      </c>
      <c r="G28" s="5" t="s">
        <v>9</v>
      </c>
      <c r="H28" s="99">
        <v>1</v>
      </c>
      <c r="I28" s="99"/>
      <c r="J28" s="84"/>
      <c r="K28" s="84">
        <f t="shared" si="0"/>
        <v>110</v>
      </c>
    </row>
    <row r="29" spans="1:15" x14ac:dyDescent="0.25">
      <c r="A29" s="5">
        <v>25</v>
      </c>
      <c r="B29" s="37" t="s">
        <v>35</v>
      </c>
      <c r="C29" t="s">
        <v>930</v>
      </c>
      <c r="D29" s="38">
        <v>110</v>
      </c>
      <c r="E29" t="s">
        <v>525</v>
      </c>
      <c r="F29" t="s">
        <v>609</v>
      </c>
      <c r="H29" s="61">
        <v>0.25</v>
      </c>
      <c r="I29" s="61" t="s">
        <v>421</v>
      </c>
      <c r="J29" s="60" t="s">
        <v>404</v>
      </c>
      <c r="K29" s="141">
        <f t="shared" si="0"/>
        <v>27.5</v>
      </c>
    </row>
    <row r="30" spans="1:15" x14ac:dyDescent="0.25">
      <c r="A30" s="5">
        <v>26</v>
      </c>
      <c r="B30" s="37" t="s">
        <v>251</v>
      </c>
      <c r="C30" t="s">
        <v>33</v>
      </c>
      <c r="D30" s="38">
        <v>110</v>
      </c>
      <c r="E30" t="s">
        <v>538</v>
      </c>
      <c r="F30" t="s">
        <v>34</v>
      </c>
      <c r="H30" s="61">
        <v>0.2</v>
      </c>
      <c r="I30" s="85" t="s">
        <v>468</v>
      </c>
      <c r="J30" s="60" t="s">
        <v>470</v>
      </c>
      <c r="K30" s="60">
        <f t="shared" si="0"/>
        <v>22</v>
      </c>
    </row>
    <row r="31" spans="1:15" x14ac:dyDescent="0.25">
      <c r="A31" s="5">
        <v>27</v>
      </c>
      <c r="B31" s="37" t="s">
        <v>36</v>
      </c>
      <c r="C31" t="s">
        <v>37</v>
      </c>
      <c r="D31" s="38">
        <v>110</v>
      </c>
      <c r="E31" t="s">
        <v>525</v>
      </c>
      <c r="F31" t="s">
        <v>609</v>
      </c>
      <c r="H31" s="78">
        <v>8.7499999999999994E-2</v>
      </c>
      <c r="I31" s="78" t="s">
        <v>472</v>
      </c>
      <c r="J31" s="60" t="s">
        <v>471</v>
      </c>
      <c r="K31" s="141">
        <f t="shared" si="0"/>
        <v>9.625</v>
      </c>
    </row>
    <row r="32" spans="1:15" x14ac:dyDescent="0.25">
      <c r="A32" s="5">
        <v>28</v>
      </c>
      <c r="B32" s="37" t="s">
        <v>241</v>
      </c>
      <c r="C32" t="s">
        <v>240</v>
      </c>
      <c r="D32" s="65">
        <v>68.5</v>
      </c>
      <c r="E32" t="s">
        <v>239</v>
      </c>
      <c r="F32" t="s">
        <v>681</v>
      </c>
      <c r="G32" t="s">
        <v>9</v>
      </c>
      <c r="H32" s="61">
        <v>1</v>
      </c>
      <c r="I32" s="61"/>
      <c r="J32" s="59" t="s">
        <v>504</v>
      </c>
      <c r="K32" s="141">
        <f t="shared" si="0"/>
        <v>68.5</v>
      </c>
    </row>
    <row r="33" spans="1:14" x14ac:dyDescent="0.25">
      <c r="A33" s="5">
        <v>29</v>
      </c>
      <c r="B33" s="37" t="s">
        <v>49</v>
      </c>
      <c r="C33" t="s">
        <v>48</v>
      </c>
      <c r="D33" s="65">
        <v>58.3</v>
      </c>
      <c r="E33" t="s">
        <v>528</v>
      </c>
      <c r="F33" t="s">
        <v>116</v>
      </c>
      <c r="H33" s="62">
        <v>8.5000000000000006E-2</v>
      </c>
      <c r="I33" s="62"/>
      <c r="J33" s="60" t="s">
        <v>481</v>
      </c>
      <c r="K33" s="60">
        <f t="shared" si="0"/>
        <v>4.9554999999999998</v>
      </c>
    </row>
    <row r="34" spans="1:14" x14ac:dyDescent="0.25">
      <c r="A34" s="5">
        <v>30</v>
      </c>
      <c r="B34" s="37" t="s">
        <v>50</v>
      </c>
      <c r="C34" t="s">
        <v>51</v>
      </c>
      <c r="D34" s="38">
        <v>54</v>
      </c>
      <c r="E34" t="s">
        <v>538</v>
      </c>
      <c r="F34" t="s">
        <v>609</v>
      </c>
      <c r="H34" s="61">
        <v>0.2</v>
      </c>
      <c r="I34" s="61" t="s">
        <v>468</v>
      </c>
      <c r="J34" s="60" t="s">
        <v>482</v>
      </c>
      <c r="K34" s="141">
        <f t="shared" si="0"/>
        <v>10.8</v>
      </c>
    </row>
    <row r="35" spans="1:14" x14ac:dyDescent="0.25">
      <c r="A35" s="5">
        <v>31</v>
      </c>
      <c r="B35" s="37" t="s">
        <v>58</v>
      </c>
      <c r="C35" t="s">
        <v>59</v>
      </c>
      <c r="D35" s="38">
        <v>39</v>
      </c>
      <c r="E35" t="s">
        <v>248</v>
      </c>
      <c r="F35" t="s">
        <v>60</v>
      </c>
      <c r="H35" s="61">
        <v>0.5</v>
      </c>
      <c r="I35" s="61" t="s">
        <v>485</v>
      </c>
      <c r="J35" s="60" t="s">
        <v>486</v>
      </c>
      <c r="K35" s="141">
        <f t="shared" si="0"/>
        <v>19.5</v>
      </c>
    </row>
    <row r="36" spans="1:14" x14ac:dyDescent="0.25">
      <c r="A36" s="5">
        <v>32</v>
      </c>
      <c r="B36" s="37" t="s">
        <v>62</v>
      </c>
      <c r="C36" t="s">
        <v>63</v>
      </c>
      <c r="D36" s="65">
        <v>25.3</v>
      </c>
      <c r="E36" t="s">
        <v>64</v>
      </c>
      <c r="F36" t="s">
        <v>65</v>
      </c>
      <c r="H36" s="78">
        <v>0.28710000000000002</v>
      </c>
      <c r="I36" s="78" t="s">
        <v>490</v>
      </c>
      <c r="J36" s="60" t="s">
        <v>489</v>
      </c>
      <c r="K36" s="141">
        <f t="shared" si="0"/>
        <v>7.2636300000000009</v>
      </c>
    </row>
    <row r="37" spans="1:14" x14ac:dyDescent="0.25">
      <c r="A37" s="5">
        <v>33</v>
      </c>
      <c r="B37" s="37" t="s">
        <v>66</v>
      </c>
      <c r="C37" t="s">
        <v>67</v>
      </c>
      <c r="D37" s="38">
        <v>22</v>
      </c>
      <c r="E37" t="s">
        <v>64</v>
      </c>
      <c r="F37" t="s">
        <v>68</v>
      </c>
      <c r="H37" s="78">
        <v>0.16250000000000001</v>
      </c>
      <c r="I37" s="78" t="s">
        <v>492</v>
      </c>
      <c r="J37" s="60" t="s">
        <v>491</v>
      </c>
      <c r="K37" s="141">
        <f t="shared" si="0"/>
        <v>3.5750000000000002</v>
      </c>
      <c r="L37" s="139"/>
    </row>
    <row r="38" spans="1:14" x14ac:dyDescent="0.25">
      <c r="A38" s="5">
        <v>34</v>
      </c>
      <c r="B38" s="77" t="s">
        <v>70</v>
      </c>
      <c r="C38" s="5" t="s">
        <v>24</v>
      </c>
      <c r="D38" s="70">
        <v>22</v>
      </c>
      <c r="E38" s="5" t="s">
        <v>252</v>
      </c>
      <c r="F38" s="5" t="s">
        <v>69</v>
      </c>
      <c r="G38" s="5"/>
      <c r="H38" s="85">
        <v>0.17</v>
      </c>
      <c r="I38" s="85" t="s">
        <v>494</v>
      </c>
      <c r="J38" s="84" t="s">
        <v>493</v>
      </c>
      <c r="K38" s="142">
        <f t="shared" si="0"/>
        <v>3.74</v>
      </c>
    </row>
    <row r="39" spans="1:14" x14ac:dyDescent="0.25">
      <c r="A39" s="5">
        <v>35</v>
      </c>
      <c r="B39" s="37" t="s">
        <v>243</v>
      </c>
      <c r="C39" t="s">
        <v>240</v>
      </c>
      <c r="D39" s="65">
        <v>21.8</v>
      </c>
      <c r="E39" t="s">
        <v>239</v>
      </c>
      <c r="F39" t="s">
        <v>681</v>
      </c>
      <c r="G39" t="s">
        <v>9</v>
      </c>
      <c r="H39" s="61">
        <v>1</v>
      </c>
      <c r="I39" s="61"/>
      <c r="J39" s="59" t="s">
        <v>504</v>
      </c>
      <c r="K39" s="141">
        <f t="shared" si="0"/>
        <v>21.8</v>
      </c>
    </row>
    <row r="40" spans="1:14" x14ac:dyDescent="0.25">
      <c r="A40" s="5">
        <v>36</v>
      </c>
      <c r="B40" s="77" t="s">
        <v>247</v>
      </c>
      <c r="C40" s="5" t="s">
        <v>71</v>
      </c>
      <c r="D40" s="92">
        <v>20.100000000000001</v>
      </c>
      <c r="E40" s="5" t="s">
        <v>529</v>
      </c>
      <c r="F40" s="5" t="s">
        <v>72</v>
      </c>
      <c r="G40" t="s">
        <v>9</v>
      </c>
      <c r="H40" s="132">
        <v>8.8999999999999996E-2</v>
      </c>
      <c r="I40" s="132" t="s">
        <v>496</v>
      </c>
      <c r="J40" s="84" t="s">
        <v>495</v>
      </c>
      <c r="K40" s="142">
        <f t="shared" si="0"/>
        <v>1.7888999999999999</v>
      </c>
    </row>
    <row r="41" spans="1:14" x14ac:dyDescent="0.25">
      <c r="A41" s="5">
        <v>37</v>
      </c>
      <c r="B41" s="37" t="s">
        <v>238</v>
      </c>
      <c r="C41" t="s">
        <v>240</v>
      </c>
      <c r="D41" s="65">
        <v>18.8</v>
      </c>
      <c r="E41" t="s">
        <v>239</v>
      </c>
      <c r="F41" t="s">
        <v>681</v>
      </c>
      <c r="G41" t="s">
        <v>9</v>
      </c>
      <c r="H41" s="61">
        <v>1</v>
      </c>
      <c r="I41" s="61"/>
      <c r="J41" s="59" t="s">
        <v>504</v>
      </c>
      <c r="K41" s="141">
        <f t="shared" si="0"/>
        <v>18.8</v>
      </c>
      <c r="L41" s="144"/>
      <c r="M41" s="5"/>
      <c r="N41" s="5"/>
    </row>
    <row r="42" spans="1:14" x14ac:dyDescent="0.25">
      <c r="A42" s="5">
        <v>38</v>
      </c>
      <c r="B42" s="39" t="s">
        <v>242</v>
      </c>
      <c r="C42" s="3" t="s">
        <v>240</v>
      </c>
      <c r="D42" s="66">
        <v>18.3</v>
      </c>
      <c r="E42" s="3" t="s">
        <v>239</v>
      </c>
      <c r="F42" s="3"/>
      <c r="G42" s="3" t="s">
        <v>9</v>
      </c>
      <c r="H42" s="98">
        <v>1</v>
      </c>
      <c r="I42" s="98"/>
      <c r="J42" s="58"/>
      <c r="K42" s="143">
        <f t="shared" si="0"/>
        <v>18.3</v>
      </c>
      <c r="L42" s="5"/>
      <c r="M42" s="5"/>
      <c r="N42" s="5"/>
    </row>
    <row r="43" spans="1:14" ht="13.8" thickBot="1" x14ac:dyDescent="0.3">
      <c r="D43" s="69">
        <f>SUM(D5:D42)</f>
        <v>16002.399999999998</v>
      </c>
      <c r="E43" s="50"/>
      <c r="F43" s="50"/>
      <c r="G43" s="50"/>
      <c r="H43" s="79"/>
      <c r="I43" s="79"/>
      <c r="J43" s="69"/>
      <c r="K43" s="69">
        <f>SUM(K5:K42)</f>
        <v>11067.248029999995</v>
      </c>
    </row>
    <row r="44" spans="1:14" ht="13.8" thickTop="1" x14ac:dyDescent="0.25">
      <c r="D44" s="11"/>
      <c r="E44" s="11"/>
      <c r="F44" s="11"/>
      <c r="G44" s="11"/>
      <c r="H44" s="11"/>
      <c r="I44" s="11"/>
      <c r="J44" s="2"/>
      <c r="K44" s="11"/>
    </row>
    <row r="45" spans="1:14" x14ac:dyDescent="0.25">
      <c r="D45" s="11"/>
      <c r="J45" s="2"/>
    </row>
    <row r="46" spans="1:14" x14ac:dyDescent="0.25">
      <c r="A46" s="7" t="s">
        <v>197</v>
      </c>
      <c r="D46" s="11"/>
      <c r="J46" s="2"/>
    </row>
    <row r="47" spans="1:14" x14ac:dyDescent="0.25">
      <c r="A47">
        <v>1</v>
      </c>
      <c r="B47" s="37" t="s">
        <v>1031</v>
      </c>
      <c r="C47" t="s">
        <v>1032</v>
      </c>
      <c r="D47" s="38">
        <v>1020</v>
      </c>
      <c r="E47" t="s">
        <v>1033</v>
      </c>
      <c r="H47" s="59">
        <v>0.5</v>
      </c>
      <c r="I47" s="59" t="s">
        <v>446</v>
      </c>
      <c r="J47" s="60" t="s">
        <v>447</v>
      </c>
      <c r="K47" s="60">
        <f t="shared" ref="K47:K54" si="1">H47*D47</f>
        <v>510</v>
      </c>
    </row>
    <row r="48" spans="1:14" x14ac:dyDescent="0.25">
      <c r="A48">
        <v>2</v>
      </c>
      <c r="B48" s="37" t="s">
        <v>1035</v>
      </c>
      <c r="C48" t="s">
        <v>1036</v>
      </c>
      <c r="D48" s="38">
        <v>965</v>
      </c>
      <c r="E48" t="s">
        <v>1034</v>
      </c>
      <c r="F48" t="s">
        <v>912</v>
      </c>
      <c r="H48" s="59">
        <v>0.5</v>
      </c>
      <c r="I48" s="59" t="s">
        <v>446</v>
      </c>
      <c r="J48" s="60" t="s">
        <v>447</v>
      </c>
      <c r="K48" s="141">
        <f t="shared" si="1"/>
        <v>482.5</v>
      </c>
    </row>
    <row r="49" spans="1:14" x14ac:dyDescent="0.25">
      <c r="A49">
        <v>3</v>
      </c>
      <c r="B49" s="37" t="s">
        <v>1045</v>
      </c>
      <c r="C49" t="s">
        <v>1046</v>
      </c>
      <c r="D49" s="38">
        <v>530</v>
      </c>
      <c r="E49" t="s">
        <v>525</v>
      </c>
      <c r="F49" t="s">
        <v>1047</v>
      </c>
      <c r="H49" s="59">
        <v>0.5</v>
      </c>
      <c r="I49" s="59" t="s">
        <v>446</v>
      </c>
      <c r="J49" s="60" t="s">
        <v>447</v>
      </c>
      <c r="K49" s="60">
        <f t="shared" si="1"/>
        <v>265</v>
      </c>
    </row>
    <row r="50" spans="1:14" x14ac:dyDescent="0.25">
      <c r="A50">
        <v>4</v>
      </c>
      <c r="B50" s="37" t="s">
        <v>2</v>
      </c>
      <c r="C50" t="s">
        <v>0</v>
      </c>
      <c r="D50" s="38">
        <v>253</v>
      </c>
      <c r="E50" t="s">
        <v>1</v>
      </c>
      <c r="F50" t="s">
        <v>912</v>
      </c>
      <c r="H50" s="61">
        <v>0.5</v>
      </c>
      <c r="I50" s="59" t="s">
        <v>446</v>
      </c>
      <c r="J50" s="60" t="s">
        <v>447</v>
      </c>
      <c r="K50" s="60">
        <f t="shared" si="1"/>
        <v>126.5</v>
      </c>
    </row>
    <row r="51" spans="1:14" x14ac:dyDescent="0.25">
      <c r="A51">
        <v>5</v>
      </c>
      <c r="B51" s="37" t="s">
        <v>3</v>
      </c>
      <c r="C51" t="s">
        <v>4</v>
      </c>
      <c r="D51" s="38">
        <v>240</v>
      </c>
      <c r="E51" t="s">
        <v>525</v>
      </c>
      <c r="F51" t="s">
        <v>609</v>
      </c>
      <c r="H51" s="78">
        <v>0.57669999999999999</v>
      </c>
      <c r="I51" s="78" t="s">
        <v>453</v>
      </c>
      <c r="J51" s="60" t="s">
        <v>172</v>
      </c>
      <c r="K51" s="141">
        <f t="shared" si="1"/>
        <v>138.40799999999999</v>
      </c>
    </row>
    <row r="52" spans="1:14" x14ac:dyDescent="0.25">
      <c r="A52">
        <v>6</v>
      </c>
      <c r="B52" s="37" t="s">
        <v>52</v>
      </c>
      <c r="C52" t="s">
        <v>53</v>
      </c>
      <c r="D52" s="65">
        <v>49.5</v>
      </c>
      <c r="E52" t="s">
        <v>1029</v>
      </c>
      <c r="F52" t="s">
        <v>54</v>
      </c>
      <c r="H52" s="62">
        <v>0.39100000000000001</v>
      </c>
      <c r="I52" s="62" t="s">
        <v>483</v>
      </c>
      <c r="J52" s="60" t="s">
        <v>172</v>
      </c>
      <c r="K52" s="60">
        <f t="shared" si="1"/>
        <v>19.354500000000002</v>
      </c>
    </row>
    <row r="53" spans="1:14" x14ac:dyDescent="0.25">
      <c r="A53">
        <v>7</v>
      </c>
      <c r="B53" s="37" t="s">
        <v>246</v>
      </c>
      <c r="C53" t="s">
        <v>55</v>
      </c>
      <c r="D53" s="38">
        <v>43</v>
      </c>
      <c r="E53" t="s">
        <v>56</v>
      </c>
      <c r="F53" t="s">
        <v>57</v>
      </c>
      <c r="H53" s="61">
        <v>0.45</v>
      </c>
      <c r="I53" s="61" t="s">
        <v>484</v>
      </c>
      <c r="J53" s="60"/>
      <c r="K53" s="60">
        <f t="shared" si="1"/>
        <v>19.350000000000001</v>
      </c>
    </row>
    <row r="54" spans="1:14" x14ac:dyDescent="0.25">
      <c r="A54">
        <v>8</v>
      </c>
      <c r="B54" s="39" t="s">
        <v>73</v>
      </c>
      <c r="C54" s="3" t="s">
        <v>74</v>
      </c>
      <c r="D54" s="41">
        <v>16</v>
      </c>
      <c r="E54" s="3" t="s">
        <v>117</v>
      </c>
      <c r="F54" s="3" t="s">
        <v>54</v>
      </c>
      <c r="G54" s="3"/>
      <c r="H54" s="98">
        <v>0.5</v>
      </c>
      <c r="I54" s="98" t="s">
        <v>497</v>
      </c>
      <c r="J54" s="58" t="s">
        <v>172</v>
      </c>
      <c r="K54" s="58">
        <f t="shared" si="1"/>
        <v>8</v>
      </c>
      <c r="L54" s="5"/>
      <c r="M54" s="5"/>
      <c r="N54" s="5"/>
    </row>
    <row r="55" spans="1:14" ht="13.8" thickBot="1" x14ac:dyDescent="0.3">
      <c r="D55" s="69">
        <f>SUM(D47:D54)</f>
        <v>3116.5</v>
      </c>
      <c r="E55" s="50"/>
      <c r="F55" s="50"/>
      <c r="G55" s="50"/>
      <c r="H55" s="79"/>
      <c r="I55" s="79"/>
      <c r="J55" s="69"/>
      <c r="K55" s="69">
        <f>SUM(K47:K54)</f>
        <v>1569.1124999999997</v>
      </c>
    </row>
    <row r="56" spans="1:14" ht="13.8" thickTop="1" x14ac:dyDescent="0.25">
      <c r="J56" s="2"/>
    </row>
    <row r="57" spans="1:14" x14ac:dyDescent="0.25">
      <c r="D57" s="11"/>
      <c r="J57" s="2"/>
    </row>
    <row r="58" spans="1:14" x14ac:dyDescent="0.25">
      <c r="A58" s="7" t="s">
        <v>658</v>
      </c>
      <c r="J58" s="2"/>
    </row>
    <row r="59" spans="1:14" x14ac:dyDescent="0.25">
      <c r="B59" s="29" t="s">
        <v>511</v>
      </c>
      <c r="C59" s="29" t="s">
        <v>552</v>
      </c>
      <c r="D59" s="29" t="s">
        <v>521</v>
      </c>
      <c r="E59" s="29" t="s">
        <v>573</v>
      </c>
      <c r="F59" s="29" t="s">
        <v>837</v>
      </c>
      <c r="G59" s="29" t="s">
        <v>567</v>
      </c>
      <c r="H59" s="29" t="s">
        <v>565</v>
      </c>
      <c r="I59" s="29" t="s">
        <v>287</v>
      </c>
      <c r="J59" s="68" t="s">
        <v>295</v>
      </c>
      <c r="K59" s="29" t="s">
        <v>566</v>
      </c>
    </row>
    <row r="60" spans="1:14" x14ac:dyDescent="0.25">
      <c r="A60">
        <v>1</v>
      </c>
      <c r="B60" s="37" t="s">
        <v>263</v>
      </c>
      <c r="C60" s="5" t="s">
        <v>264</v>
      </c>
      <c r="D60" s="147">
        <v>270</v>
      </c>
      <c r="E60" s="5" t="s">
        <v>543</v>
      </c>
      <c r="F60" s="147"/>
      <c r="G60" s="147"/>
      <c r="H60" s="148">
        <v>1.2592592592592593E-2</v>
      </c>
      <c r="I60" s="148"/>
      <c r="J60" s="150"/>
      <c r="K60" s="142">
        <f>H60*D60</f>
        <v>3.4</v>
      </c>
      <c r="L60" s="139"/>
    </row>
    <row r="61" spans="1:14" x14ac:dyDescent="0.25">
      <c r="A61">
        <v>2</v>
      </c>
      <c r="B61" s="39" t="s">
        <v>1019</v>
      </c>
      <c r="C61" s="3" t="s">
        <v>82</v>
      </c>
      <c r="D61" s="66">
        <v>5.5</v>
      </c>
      <c r="E61" s="3" t="s">
        <v>81</v>
      </c>
      <c r="F61" s="3"/>
      <c r="G61" s="3"/>
      <c r="H61" s="80">
        <v>0.5</v>
      </c>
      <c r="I61" s="80"/>
      <c r="J61" s="58"/>
      <c r="K61" s="143">
        <f>H61*D61</f>
        <v>2.75</v>
      </c>
    </row>
    <row r="62" spans="1:14" ht="13.8" thickBot="1" x14ac:dyDescent="0.3">
      <c r="D62" s="67">
        <f>SUM(D60:D61)</f>
        <v>275.5</v>
      </c>
      <c r="E62" s="50"/>
      <c r="F62" s="50"/>
      <c r="G62" s="50"/>
      <c r="H62" s="79"/>
      <c r="I62" s="79"/>
      <c r="J62" s="69"/>
      <c r="K62" s="67">
        <f>SUM(K60:K61)</f>
        <v>6.15</v>
      </c>
    </row>
    <row r="63" spans="1:14" ht="13.8" thickTop="1" x14ac:dyDescent="0.25">
      <c r="D63" s="11"/>
      <c r="J63" s="2"/>
    </row>
    <row r="64" spans="1:14" x14ac:dyDescent="0.25">
      <c r="D64" s="11"/>
      <c r="J64" s="2"/>
    </row>
    <row r="65" spans="1:12" x14ac:dyDescent="0.25">
      <c r="A65" s="7" t="s">
        <v>678</v>
      </c>
      <c r="J65" s="2"/>
    </row>
    <row r="66" spans="1:12" x14ac:dyDescent="0.25">
      <c r="B66" s="29" t="s">
        <v>511</v>
      </c>
      <c r="C66" s="29" t="s">
        <v>552</v>
      </c>
      <c r="D66" s="29" t="s">
        <v>521</v>
      </c>
      <c r="E66" s="29" t="s">
        <v>573</v>
      </c>
      <c r="F66" s="29" t="s">
        <v>837</v>
      </c>
      <c r="G66" s="29" t="s">
        <v>567</v>
      </c>
      <c r="H66" s="29" t="s">
        <v>565</v>
      </c>
      <c r="I66" s="29" t="s">
        <v>287</v>
      </c>
      <c r="J66" s="68" t="s">
        <v>295</v>
      </c>
      <c r="K66" s="29" t="s">
        <v>566</v>
      </c>
    </row>
    <row r="67" spans="1:12" x14ac:dyDescent="0.25">
      <c r="A67" s="5">
        <v>1</v>
      </c>
      <c r="B67" s="77" t="s">
        <v>88</v>
      </c>
      <c r="C67" s="5" t="s">
        <v>89</v>
      </c>
      <c r="D67" s="70">
        <v>550</v>
      </c>
      <c r="E67" s="5" t="s">
        <v>525</v>
      </c>
      <c r="F67" s="5"/>
      <c r="G67" s="5"/>
      <c r="H67" s="99">
        <v>0.5</v>
      </c>
      <c r="I67" s="99"/>
      <c r="J67" s="84"/>
      <c r="K67" s="84">
        <f>H67*D67</f>
        <v>275</v>
      </c>
      <c r="L67" s="5"/>
    </row>
    <row r="68" spans="1:12" x14ac:dyDescent="0.25">
      <c r="A68" s="5">
        <v>2</v>
      </c>
      <c r="B68" s="39" t="s">
        <v>211</v>
      </c>
      <c r="C68" s="3"/>
      <c r="D68" s="41">
        <v>3000</v>
      </c>
      <c r="E68" s="3" t="s">
        <v>212</v>
      </c>
      <c r="F68" s="3"/>
      <c r="G68" s="3"/>
      <c r="H68" s="80">
        <v>1</v>
      </c>
      <c r="I68" s="80"/>
      <c r="J68" s="58"/>
      <c r="K68" s="58">
        <f>H68*D68</f>
        <v>3000</v>
      </c>
      <c r="L68" s="5"/>
    </row>
    <row r="69" spans="1:12" ht="13.8" thickBot="1" x14ac:dyDescent="0.3">
      <c r="D69" s="69">
        <f>SUM(D67:D68)</f>
        <v>3550</v>
      </c>
      <c r="E69" s="50"/>
      <c r="F69" s="50"/>
      <c r="G69" s="50"/>
      <c r="H69" s="79"/>
      <c r="I69" s="79"/>
      <c r="J69" s="69"/>
      <c r="K69" s="69">
        <f>SUM(K67:K68)</f>
        <v>3275</v>
      </c>
    </row>
    <row r="70" spans="1:12" ht="13.8" thickTop="1" x14ac:dyDescent="0.25">
      <c r="J70" s="2"/>
    </row>
    <row r="71" spans="1:12" x14ac:dyDescent="0.25">
      <c r="D71" s="11"/>
      <c r="J71" s="2"/>
    </row>
    <row r="72" spans="1:12" x14ac:dyDescent="0.25">
      <c r="A72" s="7" t="s">
        <v>656</v>
      </c>
      <c r="J72" s="2"/>
      <c r="K72" s="60"/>
    </row>
    <row r="73" spans="1:12" x14ac:dyDescent="0.25">
      <c r="B73" s="29" t="s">
        <v>511</v>
      </c>
      <c r="C73" s="29" t="s">
        <v>552</v>
      </c>
      <c r="D73" s="29" t="s">
        <v>521</v>
      </c>
      <c r="E73" s="29" t="s">
        <v>573</v>
      </c>
      <c r="F73" s="29" t="s">
        <v>837</v>
      </c>
      <c r="G73" s="29" t="s">
        <v>567</v>
      </c>
      <c r="H73" s="29" t="s">
        <v>565</v>
      </c>
      <c r="I73" s="29" t="s">
        <v>287</v>
      </c>
      <c r="J73" s="68" t="s">
        <v>295</v>
      </c>
      <c r="K73" s="29" t="s">
        <v>566</v>
      </c>
    </row>
    <row r="74" spans="1:12" x14ac:dyDescent="0.25">
      <c r="A74">
        <v>1</v>
      </c>
      <c r="B74" s="37" t="s">
        <v>1023</v>
      </c>
      <c r="C74" t="s">
        <v>118</v>
      </c>
      <c r="D74" s="38">
        <v>2000</v>
      </c>
      <c r="E74" t="s">
        <v>1024</v>
      </c>
      <c r="G74" t="s">
        <v>443</v>
      </c>
      <c r="H74" s="81">
        <v>0.25369999999999998</v>
      </c>
      <c r="I74" s="81" t="s">
        <v>441</v>
      </c>
      <c r="K74" s="141">
        <f t="shared" ref="K74:K91" si="2">H74*D74</f>
        <v>507.4</v>
      </c>
    </row>
    <row r="75" spans="1:12" x14ac:dyDescent="0.25">
      <c r="A75">
        <v>2</v>
      </c>
      <c r="B75" s="37" t="s">
        <v>1027</v>
      </c>
      <c r="C75" t="s">
        <v>1028</v>
      </c>
      <c r="D75" s="38">
        <v>1680</v>
      </c>
      <c r="E75" t="s">
        <v>1029</v>
      </c>
      <c r="F75" t="s">
        <v>1030</v>
      </c>
      <c r="H75" s="32">
        <v>0.375</v>
      </c>
      <c r="I75" s="32" t="s">
        <v>445</v>
      </c>
      <c r="J75" s="2" t="s">
        <v>444</v>
      </c>
      <c r="K75" s="60">
        <f t="shared" si="2"/>
        <v>630</v>
      </c>
    </row>
    <row r="76" spans="1:12" x14ac:dyDescent="0.25">
      <c r="A76">
        <v>3</v>
      </c>
      <c r="B76" s="37" t="s">
        <v>1037</v>
      </c>
      <c r="C76" t="s">
        <v>1038</v>
      </c>
      <c r="D76" s="38">
        <v>960</v>
      </c>
      <c r="E76" t="s">
        <v>1039</v>
      </c>
      <c r="F76" t="s">
        <v>539</v>
      </c>
      <c r="H76" s="81">
        <v>0.20833333333333334</v>
      </c>
      <c r="I76" s="81" t="s">
        <v>449</v>
      </c>
      <c r="J76" s="2" t="s">
        <v>448</v>
      </c>
      <c r="K76" s="60">
        <f t="shared" si="2"/>
        <v>200</v>
      </c>
      <c r="L76" s="139"/>
    </row>
    <row r="77" spans="1:12" x14ac:dyDescent="0.25">
      <c r="A77">
        <v>4</v>
      </c>
      <c r="B77" s="37" t="s">
        <v>280</v>
      </c>
      <c r="C77" t="s">
        <v>77</v>
      </c>
      <c r="D77" s="38">
        <v>665</v>
      </c>
      <c r="E77" t="s">
        <v>525</v>
      </c>
      <c r="H77" s="81">
        <v>1</v>
      </c>
      <c r="I77" s="81"/>
      <c r="J77" s="2"/>
      <c r="K77" s="60">
        <f t="shared" si="2"/>
        <v>665</v>
      </c>
      <c r="L77" s="139"/>
    </row>
    <row r="78" spans="1:12" x14ac:dyDescent="0.25">
      <c r="A78">
        <v>5</v>
      </c>
      <c r="B78" s="37" t="s">
        <v>1051</v>
      </c>
      <c r="C78" t="s">
        <v>541</v>
      </c>
      <c r="D78" s="38">
        <v>264</v>
      </c>
      <c r="E78" t="s">
        <v>260</v>
      </c>
      <c r="H78" s="81">
        <v>0.28825757575757571</v>
      </c>
      <c r="I78" s="81" t="s">
        <v>421</v>
      </c>
      <c r="J78" s="2" t="s">
        <v>452</v>
      </c>
      <c r="K78" s="141">
        <f t="shared" si="2"/>
        <v>76.099999999999994</v>
      </c>
    </row>
    <row r="79" spans="1:12" x14ac:dyDescent="0.25">
      <c r="A79">
        <v>6</v>
      </c>
      <c r="B79" s="37" t="s">
        <v>7</v>
      </c>
      <c r="C79" t="s">
        <v>5</v>
      </c>
      <c r="D79" s="38">
        <v>233</v>
      </c>
      <c r="E79" t="s">
        <v>1039</v>
      </c>
      <c r="F79" t="s">
        <v>6</v>
      </c>
      <c r="H79" s="32">
        <v>0.33329999999999999</v>
      </c>
      <c r="I79" s="32" t="s">
        <v>455</v>
      </c>
      <c r="J79" s="2" t="s">
        <v>454</v>
      </c>
      <c r="K79" s="141">
        <f t="shared" si="2"/>
        <v>77.658900000000003</v>
      </c>
      <c r="L79" s="145"/>
    </row>
    <row r="80" spans="1:12" x14ac:dyDescent="0.25">
      <c r="A80">
        <v>7</v>
      </c>
      <c r="B80" s="37" t="s">
        <v>13</v>
      </c>
      <c r="C80" t="s">
        <v>11</v>
      </c>
      <c r="D80" s="65">
        <v>219.2</v>
      </c>
      <c r="E80" t="s">
        <v>12</v>
      </c>
      <c r="F80" t="s">
        <v>681</v>
      </c>
      <c r="H80" s="32">
        <v>0.49149999999999999</v>
      </c>
      <c r="I80" s="32" t="s">
        <v>458</v>
      </c>
      <c r="J80" s="2" t="s">
        <v>457</v>
      </c>
      <c r="K80" s="141">
        <f t="shared" si="2"/>
        <v>107.73679999999999</v>
      </c>
    </row>
    <row r="81" spans="1:16" x14ac:dyDescent="0.25">
      <c r="A81">
        <v>8</v>
      </c>
      <c r="B81" s="37" t="s">
        <v>254</v>
      </c>
      <c r="C81" t="s">
        <v>14</v>
      </c>
      <c r="D81" s="38">
        <v>199</v>
      </c>
      <c r="E81" t="s">
        <v>525</v>
      </c>
      <c r="F81" t="s">
        <v>15</v>
      </c>
      <c r="H81" s="81">
        <v>4.8800000000000003E-2</v>
      </c>
      <c r="I81" s="81" t="s">
        <v>460</v>
      </c>
      <c r="J81" s="2" t="s">
        <v>459</v>
      </c>
      <c r="K81" s="141">
        <f t="shared" si="2"/>
        <v>9.7111999999999998</v>
      </c>
    </row>
    <row r="82" spans="1:16" x14ac:dyDescent="0.25">
      <c r="A82">
        <v>9</v>
      </c>
      <c r="B82" s="37" t="s">
        <v>16</v>
      </c>
      <c r="C82" t="s">
        <v>1028</v>
      </c>
      <c r="D82" s="38">
        <v>192</v>
      </c>
      <c r="E82" t="s">
        <v>1029</v>
      </c>
      <c r="F82" t="s">
        <v>1030</v>
      </c>
      <c r="H82" s="30">
        <v>0.5</v>
      </c>
      <c r="I82" s="30"/>
      <c r="J82" s="2"/>
      <c r="K82" s="60">
        <f t="shared" si="2"/>
        <v>96</v>
      </c>
    </row>
    <row r="83" spans="1:16" x14ac:dyDescent="0.25">
      <c r="A83">
        <v>10</v>
      </c>
      <c r="B83" s="37" t="s">
        <v>17</v>
      </c>
      <c r="C83" t="s">
        <v>18</v>
      </c>
      <c r="D83" s="38">
        <v>155</v>
      </c>
      <c r="E83" t="s">
        <v>525</v>
      </c>
      <c r="G83" t="s">
        <v>19</v>
      </c>
      <c r="H83" s="81">
        <v>3.2800000000000003E-2</v>
      </c>
      <c r="I83" s="81" t="s">
        <v>461</v>
      </c>
      <c r="J83" s="2"/>
      <c r="K83" s="141">
        <f t="shared" si="2"/>
        <v>5.0840000000000005</v>
      </c>
    </row>
    <row r="84" spans="1:16" x14ac:dyDescent="0.25">
      <c r="A84">
        <v>11</v>
      </c>
      <c r="B84" s="37" t="s">
        <v>20</v>
      </c>
      <c r="C84" t="s">
        <v>21</v>
      </c>
      <c r="D84" s="38">
        <v>150</v>
      </c>
      <c r="E84" t="s">
        <v>1029</v>
      </c>
      <c r="G84" t="s">
        <v>22</v>
      </c>
      <c r="H84" s="30">
        <v>0.1</v>
      </c>
      <c r="I84" s="30" t="s">
        <v>463</v>
      </c>
      <c r="J84" t="s">
        <v>462</v>
      </c>
      <c r="K84" s="60">
        <f t="shared" si="2"/>
        <v>15</v>
      </c>
    </row>
    <row r="85" spans="1:16" x14ac:dyDescent="0.25">
      <c r="A85">
        <v>12</v>
      </c>
      <c r="B85" s="77" t="s">
        <v>262</v>
      </c>
      <c r="C85" s="5" t="s">
        <v>523</v>
      </c>
      <c r="D85" s="70">
        <v>100</v>
      </c>
      <c r="E85" s="5" t="s">
        <v>529</v>
      </c>
      <c r="F85" s="5"/>
      <c r="G85" s="5"/>
      <c r="H85" s="83">
        <v>2E-3</v>
      </c>
      <c r="I85" s="83"/>
      <c r="J85" s="8"/>
      <c r="K85" s="142">
        <f>H85*D85</f>
        <v>0.2</v>
      </c>
    </row>
    <row r="86" spans="1:16" x14ac:dyDescent="0.25">
      <c r="A86">
        <v>13</v>
      </c>
      <c r="B86" s="37" t="s">
        <v>38</v>
      </c>
      <c r="C86" t="s">
        <v>39</v>
      </c>
      <c r="D86" s="38">
        <v>90</v>
      </c>
      <c r="E86" t="s">
        <v>525</v>
      </c>
      <c r="F86" t="s">
        <v>609</v>
      </c>
      <c r="H86" s="81">
        <v>6.4500000000000002E-2</v>
      </c>
      <c r="I86" s="81" t="s">
        <v>474</v>
      </c>
      <c r="J86" s="2" t="s">
        <v>473</v>
      </c>
      <c r="K86" s="141">
        <f t="shared" si="2"/>
        <v>5.8049999999999997</v>
      </c>
    </row>
    <row r="87" spans="1:16" x14ac:dyDescent="0.25">
      <c r="A87">
        <v>14</v>
      </c>
      <c r="B87" s="37" t="s">
        <v>40</v>
      </c>
      <c r="C87" t="s">
        <v>41</v>
      </c>
      <c r="D87" s="38">
        <v>80</v>
      </c>
      <c r="E87" t="s">
        <v>946</v>
      </c>
      <c r="F87" t="s">
        <v>42</v>
      </c>
      <c r="H87" s="81">
        <v>7.6499999999999999E-2</v>
      </c>
      <c r="I87" s="81" t="s">
        <v>476</v>
      </c>
      <c r="J87" s="2" t="s">
        <v>475</v>
      </c>
      <c r="K87" s="141">
        <f t="shared" si="2"/>
        <v>6.12</v>
      </c>
      <c r="L87" s="5"/>
      <c r="M87" s="5"/>
      <c r="N87" s="5"/>
      <c r="O87" s="5"/>
      <c r="P87" s="5"/>
    </row>
    <row r="88" spans="1:16" x14ac:dyDescent="0.25">
      <c r="A88">
        <v>15</v>
      </c>
      <c r="B88" s="37" t="s">
        <v>43</v>
      </c>
      <c r="C88" t="s">
        <v>44</v>
      </c>
      <c r="D88" s="38">
        <v>74</v>
      </c>
      <c r="E88" t="s">
        <v>537</v>
      </c>
      <c r="F88" t="s">
        <v>45</v>
      </c>
      <c r="H88" s="32">
        <v>0.44500000000000001</v>
      </c>
      <c r="I88" s="32" t="s">
        <v>478</v>
      </c>
      <c r="J88" s="2" t="s">
        <v>477</v>
      </c>
      <c r="K88" s="141">
        <f t="shared" si="2"/>
        <v>32.93</v>
      </c>
      <c r="L88" s="144"/>
      <c r="M88" s="5"/>
      <c r="N88" s="5"/>
      <c r="O88" s="5"/>
      <c r="P88" s="5"/>
    </row>
    <row r="89" spans="1:16" x14ac:dyDescent="0.25">
      <c r="A89">
        <v>16</v>
      </c>
      <c r="B89" s="37" t="s">
        <v>257</v>
      </c>
      <c r="C89" t="s">
        <v>46</v>
      </c>
      <c r="D89" s="38">
        <v>74</v>
      </c>
      <c r="E89" t="s">
        <v>47</v>
      </c>
      <c r="F89" t="s">
        <v>42</v>
      </c>
      <c r="H89" s="81">
        <v>8.8599999999999998E-2</v>
      </c>
      <c r="I89" s="81" t="s">
        <v>480</v>
      </c>
      <c r="J89" s="2" t="s">
        <v>479</v>
      </c>
      <c r="K89" s="141">
        <f t="shared" si="2"/>
        <v>6.5564</v>
      </c>
      <c r="L89" s="144"/>
      <c r="M89" s="5"/>
      <c r="N89" s="5"/>
      <c r="O89" s="5"/>
      <c r="P89" s="5"/>
    </row>
    <row r="90" spans="1:16" x14ac:dyDescent="0.25">
      <c r="A90">
        <v>17</v>
      </c>
      <c r="B90" s="37" t="s">
        <v>255</v>
      </c>
      <c r="C90" t="s">
        <v>256</v>
      </c>
      <c r="D90" s="38">
        <v>40</v>
      </c>
      <c r="E90" t="s">
        <v>536</v>
      </c>
      <c r="H90" s="32">
        <v>2.5000000000000001E-3</v>
      </c>
      <c r="I90" s="32"/>
      <c r="J90" s="2"/>
      <c r="K90" s="141">
        <f t="shared" si="2"/>
        <v>0.1</v>
      </c>
      <c r="L90" s="144"/>
      <c r="M90" s="5"/>
      <c r="N90" s="5"/>
      <c r="O90" s="5"/>
      <c r="P90" s="5"/>
    </row>
    <row r="91" spans="1:16" x14ac:dyDescent="0.25">
      <c r="A91">
        <v>18</v>
      </c>
      <c r="B91" s="77" t="s">
        <v>61</v>
      </c>
      <c r="C91" s="5" t="s">
        <v>44</v>
      </c>
      <c r="D91" s="70">
        <v>28</v>
      </c>
      <c r="E91" s="5" t="s">
        <v>540</v>
      </c>
      <c r="H91" s="81">
        <v>0.44259999999999999</v>
      </c>
      <c r="I91" s="81" t="s">
        <v>488</v>
      </c>
      <c r="J91" s="2" t="s">
        <v>487</v>
      </c>
      <c r="K91" s="142">
        <f t="shared" si="2"/>
        <v>12.392799999999999</v>
      </c>
    </row>
    <row r="92" spans="1:16" x14ac:dyDescent="0.25">
      <c r="A92" s="5">
        <v>19</v>
      </c>
      <c r="B92" s="77" t="s">
        <v>258</v>
      </c>
      <c r="C92" s="5" t="s">
        <v>259</v>
      </c>
      <c r="D92" s="70">
        <v>25</v>
      </c>
      <c r="E92" s="5" t="s">
        <v>536</v>
      </c>
      <c r="F92" s="5"/>
      <c r="G92" s="5"/>
      <c r="H92" s="83">
        <v>8.0000000000000002E-3</v>
      </c>
      <c r="I92" s="83"/>
      <c r="J92" s="8"/>
      <c r="K92" s="142">
        <f>H92*D92</f>
        <v>0.2</v>
      </c>
      <c r="L92" s="5"/>
      <c r="M92" s="5"/>
      <c r="N92" s="5"/>
      <c r="O92" s="5"/>
    </row>
    <row r="93" spans="1:16" x14ac:dyDescent="0.25">
      <c r="A93" s="5">
        <v>20</v>
      </c>
      <c r="B93" s="77" t="s">
        <v>79</v>
      </c>
      <c r="C93" s="5" t="s">
        <v>80</v>
      </c>
      <c r="D93" s="70">
        <v>24</v>
      </c>
      <c r="E93" s="5" t="s">
        <v>602</v>
      </c>
      <c r="F93" s="5"/>
      <c r="G93" s="5"/>
      <c r="H93" s="83">
        <v>0.1225</v>
      </c>
      <c r="I93" s="83" t="s">
        <v>503</v>
      </c>
      <c r="J93" s="8"/>
      <c r="K93" s="142">
        <f>H93*D93</f>
        <v>2.94</v>
      </c>
      <c r="L93" s="5"/>
      <c r="M93" s="5"/>
      <c r="N93" s="5"/>
      <c r="O93" s="5"/>
    </row>
    <row r="94" spans="1:16" x14ac:dyDescent="0.25">
      <c r="A94" s="5">
        <v>21</v>
      </c>
      <c r="B94" s="77" t="s">
        <v>1051</v>
      </c>
      <c r="C94" s="5" t="s">
        <v>77</v>
      </c>
      <c r="D94" s="70">
        <v>10</v>
      </c>
      <c r="E94" s="5" t="s">
        <v>81</v>
      </c>
      <c r="F94" s="5"/>
      <c r="G94" s="5"/>
      <c r="H94" s="83">
        <v>0.33300000000000002</v>
      </c>
      <c r="I94" s="83"/>
      <c r="J94" s="8"/>
      <c r="K94" s="84">
        <f>H94*D94</f>
        <v>3.33</v>
      </c>
      <c r="L94" s="5"/>
      <c r="M94" s="5"/>
      <c r="N94" s="5"/>
      <c r="O94" s="5"/>
    </row>
    <row r="95" spans="1:16" x14ac:dyDescent="0.25">
      <c r="A95" s="5">
        <v>22</v>
      </c>
      <c r="B95" s="39" t="s">
        <v>261</v>
      </c>
      <c r="C95" s="3" t="s">
        <v>523</v>
      </c>
      <c r="D95" s="41">
        <v>6</v>
      </c>
      <c r="E95" s="3" t="s">
        <v>529</v>
      </c>
      <c r="F95" s="3"/>
      <c r="G95" s="3"/>
      <c r="H95" s="82">
        <v>1.6666666666666666E-2</v>
      </c>
      <c r="I95" s="82"/>
      <c r="J95" s="12"/>
      <c r="K95" s="143">
        <f>H95*D95</f>
        <v>0.1</v>
      </c>
      <c r="L95" s="5"/>
      <c r="M95" s="5"/>
      <c r="N95" s="5"/>
      <c r="O95" s="5"/>
    </row>
    <row r="96" spans="1:16" ht="13.8" thickBot="1" x14ac:dyDescent="0.3">
      <c r="D96" s="146">
        <f>SUM(D74:D95)</f>
        <v>7268.2</v>
      </c>
      <c r="E96" s="50"/>
      <c r="F96" s="50"/>
      <c r="G96" s="50"/>
      <c r="H96" s="51"/>
      <c r="I96" s="51"/>
      <c r="J96" s="69"/>
      <c r="K96" s="146">
        <f>SUM(K74:K95)</f>
        <v>2460.3650999999991</v>
      </c>
    </row>
    <row r="97" spans="1:12" ht="13.8" thickTop="1" x14ac:dyDescent="0.25">
      <c r="B97" s="11"/>
      <c r="D97" s="139"/>
      <c r="J97" s="2"/>
      <c r="K97" s="139"/>
    </row>
    <row r="98" spans="1:12" x14ac:dyDescent="0.25">
      <c r="A98" s="7" t="s">
        <v>659</v>
      </c>
      <c r="J98" s="2"/>
      <c r="K98" s="60"/>
    </row>
    <row r="99" spans="1:12" x14ac:dyDescent="0.25">
      <c r="B99" s="29" t="s">
        <v>511</v>
      </c>
      <c r="C99" s="29" t="s">
        <v>552</v>
      </c>
      <c r="D99" s="29" t="s">
        <v>521</v>
      </c>
      <c r="E99" s="29" t="s">
        <v>573</v>
      </c>
      <c r="F99" s="29" t="s">
        <v>837</v>
      </c>
      <c r="G99" s="29" t="s">
        <v>567</v>
      </c>
      <c r="H99" s="29" t="s">
        <v>565</v>
      </c>
      <c r="I99" s="29" t="s">
        <v>287</v>
      </c>
      <c r="J99" s="68" t="s">
        <v>295</v>
      </c>
      <c r="K99" s="29" t="s">
        <v>566</v>
      </c>
    </row>
    <row r="100" spans="1:12" x14ac:dyDescent="0.25">
      <c r="A100">
        <v>1</v>
      </c>
      <c r="B100" s="37" t="s">
        <v>268</v>
      </c>
      <c r="C100" t="s">
        <v>541</v>
      </c>
      <c r="D100" s="38">
        <v>840</v>
      </c>
      <c r="E100" t="s">
        <v>529</v>
      </c>
      <c r="H100" s="32">
        <v>2.5000000000000001E-3</v>
      </c>
      <c r="I100" s="32"/>
      <c r="J100" s="2"/>
      <c r="K100" s="141">
        <f>H100*D100</f>
        <v>2.1</v>
      </c>
    </row>
    <row r="101" spans="1:12" x14ac:dyDescent="0.25">
      <c r="A101">
        <v>2</v>
      </c>
      <c r="B101" s="37" t="s">
        <v>75</v>
      </c>
      <c r="C101" t="s">
        <v>76</v>
      </c>
      <c r="D101" s="38">
        <v>396</v>
      </c>
      <c r="E101" t="s">
        <v>525</v>
      </c>
      <c r="F101" t="s">
        <v>1047</v>
      </c>
      <c r="G101" t="s">
        <v>498</v>
      </c>
      <c r="H101" s="30">
        <v>0.25</v>
      </c>
      <c r="I101" s="30" t="s">
        <v>499</v>
      </c>
      <c r="J101" s="2"/>
      <c r="K101" s="60">
        <f>H101*D101</f>
        <v>99</v>
      </c>
    </row>
    <row r="102" spans="1:12" x14ac:dyDescent="0.25">
      <c r="A102">
        <v>3</v>
      </c>
      <c r="B102" s="37" t="s">
        <v>43</v>
      </c>
      <c r="C102" t="s">
        <v>44</v>
      </c>
      <c r="D102" s="38">
        <v>271</v>
      </c>
      <c r="E102" t="s">
        <v>267</v>
      </c>
      <c r="H102" s="30">
        <v>0.44501845018450181</v>
      </c>
      <c r="I102" s="30" t="s">
        <v>500</v>
      </c>
      <c r="J102" s="2" t="s">
        <v>477</v>
      </c>
      <c r="K102" s="141">
        <f>H102*D102</f>
        <v>120.6</v>
      </c>
      <c r="L102" s="139"/>
    </row>
    <row r="103" spans="1:12" x14ac:dyDescent="0.25">
      <c r="A103">
        <v>4</v>
      </c>
      <c r="B103" s="37" t="s">
        <v>265</v>
      </c>
      <c r="C103" t="s">
        <v>266</v>
      </c>
      <c r="D103" s="38">
        <v>80</v>
      </c>
      <c r="H103" s="30">
        <v>0.3</v>
      </c>
      <c r="I103" s="30" t="s">
        <v>506</v>
      </c>
      <c r="J103" s="2"/>
      <c r="K103" s="60">
        <f>H103*D103</f>
        <v>24</v>
      </c>
      <c r="L103" s="139"/>
    </row>
    <row r="104" spans="1:12" x14ac:dyDescent="0.25">
      <c r="A104">
        <v>5</v>
      </c>
      <c r="B104" s="39" t="s">
        <v>269</v>
      </c>
      <c r="C104" s="3" t="s">
        <v>523</v>
      </c>
      <c r="D104" s="41">
        <v>24</v>
      </c>
      <c r="E104" s="3" t="s">
        <v>529</v>
      </c>
      <c r="F104" s="3"/>
      <c r="G104" s="3"/>
      <c r="H104" s="52">
        <v>4.1666666666666666E-3</v>
      </c>
      <c r="I104" s="52"/>
      <c r="J104" s="12"/>
      <c r="K104" s="143">
        <f>H104*D104</f>
        <v>0.1</v>
      </c>
      <c r="L104" s="139"/>
    </row>
    <row r="105" spans="1:12" ht="13.8" thickBot="1" x14ac:dyDescent="0.3">
      <c r="D105" s="49">
        <f>SUM(D100:D104)</f>
        <v>1611</v>
      </c>
      <c r="E105" s="50"/>
      <c r="F105" s="50"/>
      <c r="G105" s="50"/>
      <c r="H105" s="51"/>
      <c r="I105" s="51"/>
      <c r="J105" s="69"/>
      <c r="K105" s="49">
        <f>SUM(K100:K104)</f>
        <v>245.79999999999998</v>
      </c>
    </row>
    <row r="106" spans="1:12" ht="13.8" thickTop="1" x14ac:dyDescent="0.25">
      <c r="J106" s="2"/>
    </row>
    <row r="107" spans="1:12" x14ac:dyDescent="0.25">
      <c r="J107" s="2"/>
    </row>
    <row r="108" spans="1:12" x14ac:dyDescent="0.25">
      <c r="A108" s="7" t="s">
        <v>679</v>
      </c>
      <c r="J108" s="2"/>
      <c r="K108" s="60"/>
    </row>
    <row r="109" spans="1:12" x14ac:dyDescent="0.25">
      <c r="B109" s="29" t="s">
        <v>511</v>
      </c>
      <c r="C109" s="29" t="s">
        <v>552</v>
      </c>
      <c r="D109" s="29" t="s">
        <v>521</v>
      </c>
      <c r="E109" s="29" t="s">
        <v>573</v>
      </c>
      <c r="F109" s="29" t="s">
        <v>837</v>
      </c>
      <c r="G109" s="29" t="s">
        <v>567</v>
      </c>
      <c r="H109" s="29" t="s">
        <v>565</v>
      </c>
      <c r="I109" s="29" t="s">
        <v>287</v>
      </c>
      <c r="J109" s="68" t="s">
        <v>295</v>
      </c>
      <c r="K109" s="29" t="s">
        <v>566</v>
      </c>
    </row>
    <row r="110" spans="1:12" x14ac:dyDescent="0.25">
      <c r="A110">
        <v>1</v>
      </c>
      <c r="B110" s="37" t="s">
        <v>281</v>
      </c>
      <c r="C110" t="s">
        <v>156</v>
      </c>
      <c r="D110" s="38">
        <v>3000</v>
      </c>
      <c r="E110" t="s">
        <v>84</v>
      </c>
      <c r="H110" s="30">
        <v>0.49</v>
      </c>
      <c r="I110" s="2" t="s">
        <v>507</v>
      </c>
      <c r="J110" s="2" t="s">
        <v>281</v>
      </c>
      <c r="K110" s="60">
        <f>H110*D110</f>
        <v>1470</v>
      </c>
    </row>
    <row r="111" spans="1:12" x14ac:dyDescent="0.25">
      <c r="A111">
        <v>3</v>
      </c>
      <c r="B111" s="37" t="s">
        <v>87</v>
      </c>
      <c r="C111" t="s">
        <v>155</v>
      </c>
      <c r="D111" s="38">
        <v>600</v>
      </c>
      <c r="E111" t="s">
        <v>527</v>
      </c>
      <c r="H111" s="81">
        <v>0.3175</v>
      </c>
      <c r="I111" s="136" t="s">
        <v>505</v>
      </c>
      <c r="J111" s="2" t="s">
        <v>501</v>
      </c>
      <c r="K111" s="141">
        <f>H111*D111</f>
        <v>190.5</v>
      </c>
    </row>
    <row r="112" spans="1:12" x14ac:dyDescent="0.25">
      <c r="A112">
        <v>4</v>
      </c>
      <c r="B112" s="39" t="s">
        <v>78</v>
      </c>
      <c r="C112" s="3" t="s">
        <v>90</v>
      </c>
      <c r="D112" s="41">
        <v>450</v>
      </c>
      <c r="E112" s="3" t="s">
        <v>527</v>
      </c>
      <c r="F112" s="3"/>
      <c r="G112" s="3"/>
      <c r="H112" s="42">
        <v>0.24</v>
      </c>
      <c r="I112" s="42" t="s">
        <v>502</v>
      </c>
      <c r="J112" s="12" t="s">
        <v>501</v>
      </c>
      <c r="K112" s="58">
        <f>H112*D112</f>
        <v>108</v>
      </c>
    </row>
    <row r="113" spans="4:11" ht="13.8" thickBot="1" x14ac:dyDescent="0.3">
      <c r="D113" s="49">
        <f>SUM(D110:D112)</f>
        <v>4050</v>
      </c>
      <c r="E113" s="50"/>
      <c r="F113" s="50"/>
      <c r="G113" s="50"/>
      <c r="H113" s="51"/>
      <c r="I113" s="51"/>
      <c r="J113" s="69"/>
      <c r="K113" s="49">
        <f>SUM(K110:K112)</f>
        <v>1768.5</v>
      </c>
    </row>
    <row r="114" spans="4:11" ht="13.8" thickTop="1" x14ac:dyDescent="0.25">
      <c r="J114" s="2"/>
    </row>
    <row r="115" spans="4:11" x14ac:dyDescent="0.25">
      <c r="D115" s="11"/>
      <c r="J115" s="2"/>
      <c r="K115" s="11"/>
    </row>
    <row r="116" spans="4:11" x14ac:dyDescent="0.25">
      <c r="J116" s="2"/>
    </row>
    <row r="117" spans="4:11" x14ac:dyDescent="0.25">
      <c r="J117" s="2"/>
    </row>
    <row r="118" spans="4:11" x14ac:dyDescent="0.25">
      <c r="J118" s="2"/>
    </row>
    <row r="119" spans="4:11" x14ac:dyDescent="0.25">
      <c r="J119" s="2"/>
    </row>
    <row r="120" spans="4:11" x14ac:dyDescent="0.25">
      <c r="J120" s="2"/>
    </row>
    <row r="121" spans="4:11" x14ac:dyDescent="0.25">
      <c r="J121" s="2"/>
    </row>
    <row r="122" spans="4:11" x14ac:dyDescent="0.25">
      <c r="J122" s="2"/>
    </row>
    <row r="123" spans="4:11" x14ac:dyDescent="0.25">
      <c r="J123" s="2"/>
    </row>
    <row r="124" spans="4:11" x14ac:dyDescent="0.25">
      <c r="J124" s="2"/>
    </row>
    <row r="125" spans="4:11" x14ac:dyDescent="0.25">
      <c r="J125" s="2"/>
    </row>
    <row r="126" spans="4:11" x14ac:dyDescent="0.25">
      <c r="J126" s="2"/>
    </row>
    <row r="127" spans="4:11" x14ac:dyDescent="0.25">
      <c r="J127" s="2"/>
    </row>
    <row r="128" spans="4:11" x14ac:dyDescent="0.25">
      <c r="J128" s="2"/>
    </row>
    <row r="129" spans="10:10" x14ac:dyDescent="0.25">
      <c r="J129" s="2"/>
    </row>
    <row r="130" spans="10:10" x14ac:dyDescent="0.25">
      <c r="J130" s="2"/>
    </row>
    <row r="131" spans="10:10" x14ac:dyDescent="0.25">
      <c r="J131" s="2"/>
    </row>
    <row r="132" spans="10:10" x14ac:dyDescent="0.25">
      <c r="J132" s="2"/>
    </row>
    <row r="133" spans="10:10" x14ac:dyDescent="0.25">
      <c r="J133" s="2"/>
    </row>
    <row r="134" spans="10:10" x14ac:dyDescent="0.25">
      <c r="J134" s="2"/>
    </row>
    <row r="135" spans="10:10" x14ac:dyDescent="0.25">
      <c r="J135" s="2"/>
    </row>
    <row r="136" spans="10:10" x14ac:dyDescent="0.25">
      <c r="J136" s="2"/>
    </row>
    <row r="137" spans="10:10" x14ac:dyDescent="0.25">
      <c r="J137" s="2"/>
    </row>
    <row r="138" spans="10:10" x14ac:dyDescent="0.25">
      <c r="J138" s="2"/>
    </row>
    <row r="139" spans="10:10" x14ac:dyDescent="0.25">
      <c r="J139" s="2"/>
    </row>
    <row r="140" spans="10:10" x14ac:dyDescent="0.25">
      <c r="J140" s="2"/>
    </row>
    <row r="141" spans="10:10" x14ac:dyDescent="0.25">
      <c r="J141" s="2"/>
    </row>
    <row r="142" spans="10:10" x14ac:dyDescent="0.25">
      <c r="J142" s="2"/>
    </row>
    <row r="143" spans="10:10" x14ac:dyDescent="0.25">
      <c r="J143" s="2"/>
    </row>
    <row r="144" spans="10:10" x14ac:dyDescent="0.25">
      <c r="J144" s="2"/>
    </row>
    <row r="145" spans="10:10" x14ac:dyDescent="0.25">
      <c r="J145" s="2"/>
    </row>
    <row r="146" spans="10:10" x14ac:dyDescent="0.25">
      <c r="J146" s="2"/>
    </row>
    <row r="147" spans="10:10" x14ac:dyDescent="0.25">
      <c r="J147" s="2"/>
    </row>
    <row r="148" spans="10:10" x14ac:dyDescent="0.25">
      <c r="J148" s="2"/>
    </row>
    <row r="149" spans="10:10" x14ac:dyDescent="0.25">
      <c r="J149" s="2"/>
    </row>
    <row r="150" spans="10:10" x14ac:dyDescent="0.25">
      <c r="J150" s="2"/>
    </row>
    <row r="151" spans="10:10" x14ac:dyDescent="0.25">
      <c r="J151" s="2"/>
    </row>
    <row r="152" spans="10:10" x14ac:dyDescent="0.25">
      <c r="J152" s="2"/>
    </row>
    <row r="153" spans="10:10" x14ac:dyDescent="0.25">
      <c r="J153" s="2"/>
    </row>
    <row r="154" spans="10:10" x14ac:dyDescent="0.25">
      <c r="J154" s="2"/>
    </row>
    <row r="155" spans="10:10" x14ac:dyDescent="0.25">
      <c r="J155" s="2"/>
    </row>
  </sheetData>
  <pageMargins left="0.75" right="0.75" top="1" bottom="1" header="0.5" footer="0.5"/>
  <pageSetup paperSize="5" scale="48" fitToHeight="2" orientation="landscape" horizontalDpi="0" verticalDpi="300" r:id="rId1"/>
  <headerFooter alignWithMargins="0"/>
  <rowBreaks count="1" manualBreakCount="1">
    <brk id="7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opLeftCell="E1" zoomScaleNormal="100" workbookViewId="0">
      <selection activeCell="G21" sqref="G21"/>
    </sheetView>
  </sheetViews>
  <sheetFormatPr defaultColWidth="29.33203125" defaultRowHeight="13.2" x14ac:dyDescent="0.25"/>
  <cols>
    <col min="1" max="1" width="4" customWidth="1"/>
    <col min="2" max="2" width="38.33203125" bestFit="1" customWidth="1"/>
    <col min="3" max="3" width="27.5546875" bestFit="1" customWidth="1"/>
    <col min="4" max="4" width="17.5546875" customWidth="1"/>
    <col min="5" max="5" width="27.44140625" bestFit="1" customWidth="1"/>
    <col min="6" max="6" width="36.44140625" bestFit="1" customWidth="1"/>
    <col min="7" max="8" width="17.5546875" customWidth="1"/>
    <col min="9" max="9" width="24.88671875" bestFit="1" customWidth="1"/>
    <col min="10" max="10" width="29" bestFit="1" customWidth="1"/>
    <col min="11" max="11" width="17.5546875" customWidth="1"/>
    <col min="12" max="12" width="11.44140625" customWidth="1"/>
    <col min="13" max="13" width="4.5546875" customWidth="1"/>
    <col min="14" max="14" width="23.33203125" bestFit="1" customWidth="1"/>
    <col min="15" max="15" width="29.6640625" bestFit="1" customWidth="1"/>
    <col min="16" max="16" width="17.5546875" customWidth="1"/>
    <col min="17" max="17" width="19.109375" bestFit="1" customWidth="1"/>
    <col min="18" max="18" width="19.88671875" bestFit="1" customWidth="1"/>
    <col min="19" max="19" width="43" bestFit="1" customWidth="1"/>
    <col min="20" max="21" width="17.5546875" customWidth="1"/>
  </cols>
  <sheetData>
    <row r="1" spans="1:11" ht="22.8" x14ac:dyDescent="0.4">
      <c r="A1" s="28" t="s">
        <v>105</v>
      </c>
    </row>
    <row r="2" spans="1:11" ht="22.8" x14ac:dyDescent="0.4">
      <c r="A2" s="28"/>
    </row>
    <row r="3" spans="1:11" x14ac:dyDescent="0.25">
      <c r="A3" s="7" t="s">
        <v>655</v>
      </c>
    </row>
    <row r="4" spans="1:11" x14ac:dyDescent="0.25">
      <c r="A4" s="7"/>
    </row>
    <row r="5" spans="1:11" x14ac:dyDescent="0.25">
      <c r="A5" s="7" t="s">
        <v>196</v>
      </c>
    </row>
    <row r="6" spans="1:11" x14ac:dyDescent="0.25">
      <c r="A6" s="7"/>
    </row>
    <row r="7" spans="1:11" x14ac:dyDescent="0.25">
      <c r="B7" s="29" t="s">
        <v>511</v>
      </c>
      <c r="C7" s="29" t="s">
        <v>552</v>
      </c>
      <c r="D7" s="29" t="s">
        <v>521</v>
      </c>
      <c r="E7" s="29" t="s">
        <v>573</v>
      </c>
      <c r="F7" s="29" t="s">
        <v>837</v>
      </c>
      <c r="G7" s="29" t="s">
        <v>567</v>
      </c>
      <c r="H7" s="29" t="s">
        <v>565</v>
      </c>
      <c r="I7" s="29" t="s">
        <v>287</v>
      </c>
      <c r="J7" s="29" t="s">
        <v>295</v>
      </c>
      <c r="K7" s="29" t="s">
        <v>566</v>
      </c>
    </row>
    <row r="8" spans="1:11" x14ac:dyDescent="0.25">
      <c r="A8" s="5">
        <v>1</v>
      </c>
      <c r="B8" s="77" t="s">
        <v>277</v>
      </c>
      <c r="C8" s="77" t="s">
        <v>1115</v>
      </c>
      <c r="D8" s="70">
        <v>1711</v>
      </c>
      <c r="E8" s="5" t="s">
        <v>934</v>
      </c>
      <c r="F8" s="77" t="s">
        <v>1108</v>
      </c>
      <c r="G8" s="5" t="s">
        <v>1116</v>
      </c>
      <c r="H8" s="99">
        <v>7.5511396843950904E-2</v>
      </c>
      <c r="I8" s="99"/>
      <c r="J8" s="99"/>
      <c r="K8" s="60">
        <f t="shared" ref="K8:K23" si="0">H8*D8</f>
        <v>129.19999999999999</v>
      </c>
    </row>
    <row r="9" spans="1:11" x14ac:dyDescent="0.25">
      <c r="A9" s="5">
        <v>2</v>
      </c>
      <c r="B9" s="77" t="s">
        <v>279</v>
      </c>
      <c r="C9" s="77" t="s">
        <v>1117</v>
      </c>
      <c r="D9" s="70">
        <v>1711</v>
      </c>
      <c r="E9" s="5" t="s">
        <v>904</v>
      </c>
      <c r="F9" s="77" t="s">
        <v>1108</v>
      </c>
      <c r="G9" s="5" t="s">
        <v>1116</v>
      </c>
      <c r="H9" s="99">
        <v>6.1718293395675042E-2</v>
      </c>
      <c r="I9" s="99"/>
      <c r="J9" s="99"/>
      <c r="K9" s="84">
        <f t="shared" si="0"/>
        <v>105.6</v>
      </c>
    </row>
    <row r="10" spans="1:11" x14ac:dyDescent="0.25">
      <c r="A10" s="5">
        <v>3</v>
      </c>
      <c r="B10" s="77" t="s">
        <v>1026</v>
      </c>
      <c r="C10" s="77" t="s">
        <v>1025</v>
      </c>
      <c r="D10" s="152">
        <v>1700</v>
      </c>
      <c r="E10" s="5" t="s">
        <v>250</v>
      </c>
      <c r="F10" s="77" t="s">
        <v>1105</v>
      </c>
      <c r="G10" s="5" t="s">
        <v>735</v>
      </c>
      <c r="H10" s="99">
        <v>1</v>
      </c>
      <c r="I10" s="99"/>
      <c r="J10" s="99" t="s">
        <v>442</v>
      </c>
      <c r="K10" s="60">
        <f t="shared" si="0"/>
        <v>1700</v>
      </c>
    </row>
    <row r="11" spans="1:11" x14ac:dyDescent="0.25">
      <c r="A11" s="5">
        <v>4</v>
      </c>
      <c r="B11" s="77" t="s">
        <v>98</v>
      </c>
      <c r="C11" s="77" t="s">
        <v>99</v>
      </c>
      <c r="D11" s="152">
        <v>856.2</v>
      </c>
      <c r="E11" s="5" t="s">
        <v>236</v>
      </c>
      <c r="F11" s="77" t="s">
        <v>1099</v>
      </c>
      <c r="G11" s="5" t="s">
        <v>9</v>
      </c>
      <c r="H11" s="153">
        <v>1</v>
      </c>
      <c r="I11" s="153" t="s">
        <v>504</v>
      </c>
      <c r="J11" s="153"/>
      <c r="K11" s="60">
        <f t="shared" si="0"/>
        <v>856.2</v>
      </c>
    </row>
    <row r="12" spans="1:11" x14ac:dyDescent="0.25">
      <c r="A12" s="5">
        <v>5</v>
      </c>
      <c r="B12" s="77" t="s">
        <v>115</v>
      </c>
      <c r="C12" s="77" t="s">
        <v>1040</v>
      </c>
      <c r="D12" s="152">
        <v>842</v>
      </c>
      <c r="E12" s="5" t="s">
        <v>249</v>
      </c>
      <c r="F12" s="77" t="s">
        <v>1106</v>
      </c>
      <c r="G12" s="5" t="s">
        <v>741</v>
      </c>
      <c r="H12" s="99">
        <v>1</v>
      </c>
      <c r="I12" s="99"/>
      <c r="J12" s="99" t="s">
        <v>450</v>
      </c>
      <c r="K12" s="141">
        <f t="shared" si="0"/>
        <v>842</v>
      </c>
    </row>
    <row r="13" spans="1:11" x14ac:dyDescent="0.25">
      <c r="A13" s="5">
        <v>6</v>
      </c>
      <c r="B13" s="77" t="s">
        <v>271</v>
      </c>
      <c r="C13" s="77" t="s">
        <v>1112</v>
      </c>
      <c r="D13" s="70">
        <v>784</v>
      </c>
      <c r="E13" s="5" t="s">
        <v>904</v>
      </c>
      <c r="F13" s="77" t="s">
        <v>1113</v>
      </c>
      <c r="G13" s="5" t="s">
        <v>1109</v>
      </c>
      <c r="H13" s="99">
        <v>1</v>
      </c>
      <c r="I13" s="99"/>
      <c r="J13" s="99"/>
      <c r="K13" s="60">
        <f t="shared" si="0"/>
        <v>784</v>
      </c>
    </row>
    <row r="14" spans="1:11" x14ac:dyDescent="0.25">
      <c r="A14" s="5">
        <v>7</v>
      </c>
      <c r="B14" s="77" t="s">
        <v>1041</v>
      </c>
      <c r="C14" s="77" t="s">
        <v>97</v>
      </c>
      <c r="D14" s="152">
        <v>760</v>
      </c>
      <c r="E14" s="5" t="s">
        <v>1029</v>
      </c>
      <c r="F14" s="77" t="s">
        <v>1104</v>
      </c>
      <c r="G14" s="5" t="s">
        <v>735</v>
      </c>
      <c r="H14" s="153">
        <v>1</v>
      </c>
      <c r="I14" s="153"/>
      <c r="J14" s="153" t="s">
        <v>442</v>
      </c>
      <c r="K14" s="60">
        <f t="shared" si="0"/>
        <v>760</v>
      </c>
    </row>
    <row r="15" spans="1:11" x14ac:dyDescent="0.25">
      <c r="A15" s="5">
        <v>8</v>
      </c>
      <c r="B15" s="77" t="s">
        <v>92</v>
      </c>
      <c r="C15" s="77" t="s">
        <v>736</v>
      </c>
      <c r="D15" s="152">
        <v>614</v>
      </c>
      <c r="E15" s="5" t="s">
        <v>1042</v>
      </c>
      <c r="F15" s="77" t="s">
        <v>912</v>
      </c>
      <c r="G15" s="5" t="s">
        <v>741</v>
      </c>
      <c r="H15" s="99">
        <v>1</v>
      </c>
      <c r="I15" s="99"/>
      <c r="J15" s="99" t="s">
        <v>451</v>
      </c>
      <c r="K15" s="60">
        <f t="shared" si="0"/>
        <v>614</v>
      </c>
    </row>
    <row r="16" spans="1:11" x14ac:dyDescent="0.25">
      <c r="A16" s="5">
        <v>9</v>
      </c>
      <c r="B16" s="77" t="s">
        <v>1044</v>
      </c>
      <c r="C16" s="77" t="s">
        <v>1043</v>
      </c>
      <c r="D16" s="152">
        <v>600</v>
      </c>
      <c r="E16" s="5" t="s">
        <v>1029</v>
      </c>
      <c r="F16" s="77" t="s">
        <v>1103</v>
      </c>
      <c r="G16" s="5" t="s">
        <v>735</v>
      </c>
      <c r="H16" s="99">
        <v>1</v>
      </c>
      <c r="I16" s="99"/>
      <c r="J16" s="99" t="s">
        <v>394</v>
      </c>
      <c r="K16" s="60">
        <f t="shared" si="0"/>
        <v>600</v>
      </c>
    </row>
    <row r="17" spans="1:15" x14ac:dyDescent="0.25">
      <c r="A17" s="5">
        <v>10</v>
      </c>
      <c r="B17" s="77" t="s">
        <v>100</v>
      </c>
      <c r="C17" s="77" t="s">
        <v>101</v>
      </c>
      <c r="D17" s="152">
        <v>497.6</v>
      </c>
      <c r="E17" s="5" t="s">
        <v>235</v>
      </c>
      <c r="F17" s="77" t="s">
        <v>1100</v>
      </c>
      <c r="G17" s="5" t="s">
        <v>9</v>
      </c>
      <c r="H17" s="153">
        <v>1</v>
      </c>
      <c r="I17" s="153" t="s">
        <v>504</v>
      </c>
      <c r="J17" s="153"/>
      <c r="K17" s="141">
        <f t="shared" si="0"/>
        <v>497.6</v>
      </c>
    </row>
    <row r="18" spans="1:15" x14ac:dyDescent="0.25">
      <c r="A18" s="5">
        <v>11</v>
      </c>
      <c r="B18" s="77" t="s">
        <v>274</v>
      </c>
      <c r="C18" s="77" t="s">
        <v>1107</v>
      </c>
      <c r="D18" s="70">
        <v>447</v>
      </c>
      <c r="E18" s="70" t="s">
        <v>275</v>
      </c>
      <c r="F18" s="77" t="s">
        <v>1108</v>
      </c>
      <c r="G18" s="5" t="s">
        <v>1109</v>
      </c>
      <c r="H18" s="99">
        <v>1</v>
      </c>
      <c r="I18" s="99"/>
      <c r="J18" s="99"/>
      <c r="K18" s="141">
        <f t="shared" si="0"/>
        <v>447</v>
      </c>
    </row>
    <row r="19" spans="1:15" x14ac:dyDescent="0.25">
      <c r="A19" s="5">
        <v>12</v>
      </c>
      <c r="B19" s="77" t="s">
        <v>94</v>
      </c>
      <c r="C19" s="77" t="s">
        <v>95</v>
      </c>
      <c r="D19" s="152">
        <v>400.5</v>
      </c>
      <c r="E19" s="5" t="s">
        <v>237</v>
      </c>
      <c r="F19" s="77" t="s">
        <v>1098</v>
      </c>
      <c r="G19" s="5" t="s">
        <v>9</v>
      </c>
      <c r="H19" s="153">
        <v>1</v>
      </c>
      <c r="I19" s="153" t="s">
        <v>504</v>
      </c>
      <c r="J19" s="153"/>
      <c r="K19" s="60">
        <f t="shared" si="0"/>
        <v>400.5</v>
      </c>
    </row>
    <row r="20" spans="1:15" x14ac:dyDescent="0.25">
      <c r="A20" s="5">
        <v>13</v>
      </c>
      <c r="B20" s="77" t="s">
        <v>102</v>
      </c>
      <c r="C20" s="77" t="s">
        <v>103</v>
      </c>
      <c r="D20" s="152">
        <v>353</v>
      </c>
      <c r="E20" s="5" t="s">
        <v>842</v>
      </c>
      <c r="F20" s="77" t="s">
        <v>1101</v>
      </c>
      <c r="G20" s="5" t="s">
        <v>9</v>
      </c>
      <c r="H20" s="153">
        <v>1</v>
      </c>
      <c r="I20" s="153" t="s">
        <v>504</v>
      </c>
      <c r="J20" s="153"/>
      <c r="K20" s="60">
        <f t="shared" si="0"/>
        <v>353</v>
      </c>
    </row>
    <row r="21" spans="1:15" x14ac:dyDescent="0.25">
      <c r="A21" s="5">
        <v>14</v>
      </c>
      <c r="B21" s="77" t="s">
        <v>276</v>
      </c>
      <c r="C21" s="77" t="s">
        <v>1110</v>
      </c>
      <c r="D21" s="70">
        <v>239</v>
      </c>
      <c r="E21" s="5" t="s">
        <v>934</v>
      </c>
      <c r="F21" s="77" t="s">
        <v>1111</v>
      </c>
      <c r="G21" s="5" t="s">
        <v>1109</v>
      </c>
      <c r="H21" s="99">
        <v>1</v>
      </c>
      <c r="I21" s="99"/>
      <c r="J21" s="99"/>
      <c r="K21" s="60">
        <f t="shared" si="0"/>
        <v>239</v>
      </c>
    </row>
    <row r="22" spans="1:15" x14ac:dyDescent="0.25">
      <c r="A22" s="5">
        <v>15</v>
      </c>
      <c r="B22" s="77" t="s">
        <v>10</v>
      </c>
      <c r="C22" s="77" t="s">
        <v>887</v>
      </c>
      <c r="D22" s="152">
        <v>229</v>
      </c>
      <c r="E22" s="5" t="s">
        <v>8</v>
      </c>
      <c r="F22" s="77" t="s">
        <v>1102</v>
      </c>
      <c r="G22" s="5" t="s">
        <v>9</v>
      </c>
      <c r="H22" s="153">
        <v>1</v>
      </c>
      <c r="I22" s="153"/>
      <c r="J22" s="153" t="s">
        <v>456</v>
      </c>
      <c r="K22" s="60">
        <f t="shared" si="0"/>
        <v>229</v>
      </c>
    </row>
    <row r="23" spans="1:15" x14ac:dyDescent="0.25">
      <c r="A23" s="5">
        <v>16</v>
      </c>
      <c r="B23" s="77" t="s">
        <v>272</v>
      </c>
      <c r="C23" s="77" t="s">
        <v>1114</v>
      </c>
      <c r="D23" s="70">
        <v>170</v>
      </c>
      <c r="E23" s="5" t="s">
        <v>842</v>
      </c>
      <c r="F23" s="77" t="s">
        <v>1113</v>
      </c>
      <c r="G23" s="5" t="s">
        <v>1109</v>
      </c>
      <c r="H23" s="99">
        <v>1</v>
      </c>
      <c r="I23" s="99"/>
      <c r="J23" s="99"/>
      <c r="K23" s="60">
        <f t="shared" si="0"/>
        <v>170</v>
      </c>
    </row>
    <row r="24" spans="1:15" x14ac:dyDescent="0.25">
      <c r="A24" s="5">
        <v>17</v>
      </c>
      <c r="B24" s="39" t="s">
        <v>93</v>
      </c>
      <c r="C24" s="39" t="s">
        <v>1096</v>
      </c>
      <c r="D24" s="151">
        <v>110</v>
      </c>
      <c r="E24" s="3" t="s">
        <v>842</v>
      </c>
      <c r="F24" s="39" t="s">
        <v>1097</v>
      </c>
      <c r="G24" s="3" t="s">
        <v>9</v>
      </c>
      <c r="H24" s="80">
        <v>1</v>
      </c>
      <c r="I24" s="80"/>
      <c r="J24" s="80"/>
      <c r="K24" s="58">
        <f>H24*D24</f>
        <v>110</v>
      </c>
      <c r="L24" s="5"/>
      <c r="M24" s="5"/>
      <c r="N24" s="5"/>
      <c r="O24" s="5"/>
    </row>
    <row r="25" spans="1:15" ht="13.8" thickBot="1" x14ac:dyDescent="0.3">
      <c r="D25" s="69">
        <f>SUM(D8:D24)</f>
        <v>12024.300000000001</v>
      </c>
      <c r="E25" s="50"/>
      <c r="F25" s="50"/>
      <c r="G25" s="50"/>
      <c r="H25" s="79"/>
      <c r="I25" s="79"/>
      <c r="J25" s="79"/>
      <c r="K25" s="69">
        <f>SUM(K8:K24)</f>
        <v>8837.1</v>
      </c>
    </row>
    <row r="26" spans="1:15" ht="13.8" thickTop="1" x14ac:dyDescent="0.25"/>
  </sheetData>
  <pageMargins left="0.75" right="0.75" top="1" bottom="1" header="0.5" footer="0.5"/>
  <pageSetup paperSize="5" scale="63" fitToHeight="2" orientation="landscape" horizontalDpi="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22" sqref="A22"/>
    </sheetView>
  </sheetViews>
  <sheetFormatPr defaultRowHeight="13.2" x14ac:dyDescent="0.25"/>
  <cols>
    <col min="1" max="1" width="4.5546875" customWidth="1"/>
    <col min="2" max="2" width="33.109375" customWidth="1"/>
    <col min="3" max="3" width="30.5546875" customWidth="1"/>
    <col min="4" max="4" width="12.6640625" customWidth="1"/>
    <col min="5" max="5" width="14.88671875" customWidth="1"/>
    <col min="6" max="6" width="22.88671875" bestFit="1" customWidth="1"/>
    <col min="7" max="8" width="12.6640625" customWidth="1"/>
    <col min="9" max="9" width="27.109375" bestFit="1" customWidth="1"/>
    <col min="10" max="18" width="12.6640625" customWidth="1"/>
    <col min="19" max="19" width="6.5546875" customWidth="1"/>
    <col min="20" max="20" width="5.88671875" customWidth="1"/>
    <col min="21" max="24" width="20.5546875" customWidth="1"/>
    <col min="25" max="25" width="18.109375" customWidth="1"/>
    <col min="26" max="26" width="12.88671875" customWidth="1"/>
  </cols>
  <sheetData>
    <row r="1" spans="2:3" ht="22.8" x14ac:dyDescent="0.4">
      <c r="B1" s="28" t="s">
        <v>727</v>
      </c>
    </row>
    <row r="2" spans="2:3" x14ac:dyDescent="0.25">
      <c r="B2" s="1"/>
    </row>
    <row r="3" spans="2:3" x14ac:dyDescent="0.25">
      <c r="B3" s="1"/>
    </row>
    <row r="4" spans="2:3" x14ac:dyDescent="0.25">
      <c r="B4" s="1"/>
    </row>
    <row r="5" spans="2:3" x14ac:dyDescent="0.25">
      <c r="B5" s="7" t="s">
        <v>731</v>
      </c>
      <c r="C5" t="s">
        <v>729</v>
      </c>
    </row>
    <row r="6" spans="2:3" x14ac:dyDescent="0.25">
      <c r="B6" s="1"/>
      <c r="C6" t="s">
        <v>730</v>
      </c>
    </row>
    <row r="7" spans="2:3" x14ac:dyDescent="0.25">
      <c r="B7" s="1"/>
      <c r="C7" t="s">
        <v>694</v>
      </c>
    </row>
    <row r="8" spans="2:3" x14ac:dyDescent="0.25">
      <c r="B8" s="7"/>
    </row>
    <row r="9" spans="2:3" x14ac:dyDescent="0.25">
      <c r="B9" s="7" t="s">
        <v>549</v>
      </c>
      <c r="C9" t="s">
        <v>733</v>
      </c>
    </row>
    <row r="10" spans="2:3" x14ac:dyDescent="0.25">
      <c r="B10" s="7"/>
      <c r="C10" t="s">
        <v>732</v>
      </c>
    </row>
    <row r="11" spans="2:3" x14ac:dyDescent="0.25">
      <c r="B11" s="7"/>
      <c r="C11" t="s">
        <v>107</v>
      </c>
    </row>
    <row r="12" spans="2:3" x14ac:dyDescent="0.25">
      <c r="B12" s="7"/>
      <c r="C12" t="s">
        <v>1062</v>
      </c>
    </row>
    <row r="13" spans="2:3" x14ac:dyDescent="0.25">
      <c r="B13" s="7"/>
      <c r="C13" t="s">
        <v>1063</v>
      </c>
    </row>
    <row r="14" spans="2:3" x14ac:dyDescent="0.25">
      <c r="B14" s="7"/>
      <c r="C14" t="s">
        <v>1064</v>
      </c>
    </row>
    <row r="15" spans="2:3" x14ac:dyDescent="0.25">
      <c r="B15" s="7"/>
      <c r="C15" t="s">
        <v>1065</v>
      </c>
    </row>
    <row r="16" spans="2:3" x14ac:dyDescent="0.25">
      <c r="B16" s="7"/>
      <c r="C16" t="s">
        <v>1066</v>
      </c>
    </row>
    <row r="17" spans="2:18" x14ac:dyDescent="0.25">
      <c r="B17" s="7"/>
      <c r="C17" t="s">
        <v>1067</v>
      </c>
    </row>
    <row r="18" spans="2:18" x14ac:dyDescent="0.25">
      <c r="B18" s="7"/>
    </row>
    <row r="19" spans="2:18" x14ac:dyDescent="0.25">
      <c r="B19" s="7" t="s">
        <v>548</v>
      </c>
      <c r="C19" s="25" t="s">
        <v>518</v>
      </c>
      <c r="D19" s="24"/>
      <c r="E19" s="19"/>
      <c r="F19" s="18"/>
      <c r="G19" s="24"/>
      <c r="H19" s="19"/>
      <c r="I19" s="18"/>
      <c r="J19" s="24"/>
      <c r="K19" s="19"/>
      <c r="L19" s="18"/>
      <c r="M19" s="17"/>
      <c r="N19" s="19" t="s">
        <v>725</v>
      </c>
      <c r="O19" s="18"/>
      <c r="P19" s="17"/>
      <c r="Q19" s="19" t="s">
        <v>726</v>
      </c>
      <c r="R19" s="18"/>
    </row>
    <row r="20" spans="2:18" x14ac:dyDescent="0.25">
      <c r="B20" s="5"/>
      <c r="C20" s="26" t="s">
        <v>728</v>
      </c>
      <c r="D20" s="158" t="s">
        <v>532</v>
      </c>
      <c r="E20" s="159"/>
      <c r="F20" s="160"/>
      <c r="G20" s="158" t="s">
        <v>533</v>
      </c>
      <c r="H20" s="159"/>
      <c r="I20" s="160"/>
      <c r="J20" s="158" t="s">
        <v>126</v>
      </c>
      <c r="K20" s="159"/>
      <c r="L20" s="160"/>
      <c r="M20" s="20" t="s">
        <v>535</v>
      </c>
      <c r="N20" s="6" t="s">
        <v>531</v>
      </c>
      <c r="O20" s="21" t="s">
        <v>127</v>
      </c>
      <c r="P20" s="20" t="s">
        <v>535</v>
      </c>
      <c r="Q20" s="6" t="s">
        <v>531</v>
      </c>
      <c r="R20" s="21" t="s">
        <v>513</v>
      </c>
    </row>
    <row r="21" spans="2:18" x14ac:dyDescent="0.25">
      <c r="C21" s="27" t="s">
        <v>512</v>
      </c>
      <c r="D21" s="22" t="s">
        <v>511</v>
      </c>
      <c r="E21" s="4" t="s">
        <v>521</v>
      </c>
      <c r="F21" s="23" t="s">
        <v>510</v>
      </c>
      <c r="G21" s="20" t="s">
        <v>511</v>
      </c>
      <c r="H21" s="6" t="s">
        <v>521</v>
      </c>
      <c r="I21" s="21" t="s">
        <v>510</v>
      </c>
      <c r="J21" s="20" t="s">
        <v>511</v>
      </c>
      <c r="K21" s="6" t="s">
        <v>521</v>
      </c>
      <c r="L21" s="21" t="s">
        <v>510</v>
      </c>
      <c r="M21" s="22" t="s">
        <v>521</v>
      </c>
      <c r="N21" s="4" t="s">
        <v>521</v>
      </c>
      <c r="O21" s="23" t="s">
        <v>521</v>
      </c>
      <c r="P21" s="22" t="s">
        <v>521</v>
      </c>
      <c r="Q21" s="4" t="s">
        <v>521</v>
      </c>
      <c r="R21" s="23" t="s">
        <v>521</v>
      </c>
    </row>
    <row r="22" spans="2:18" x14ac:dyDescent="0.25">
      <c r="C22" s="53">
        <v>5229.3999999999996</v>
      </c>
      <c r="D22" s="54">
        <v>32</v>
      </c>
      <c r="E22" s="55">
        <v>5229.3999999999996</v>
      </c>
      <c r="F22" s="56">
        <v>5229.3999999999996</v>
      </c>
      <c r="G22" s="54">
        <v>0</v>
      </c>
      <c r="H22" s="55">
        <v>0</v>
      </c>
      <c r="I22" s="56">
        <v>0</v>
      </c>
      <c r="J22" s="54">
        <v>0</v>
      </c>
      <c r="K22" s="55">
        <v>0</v>
      </c>
      <c r="L22" s="56">
        <v>0</v>
      </c>
      <c r="M22" s="57">
        <v>5229.3999999999996</v>
      </c>
      <c r="N22" s="58">
        <v>0</v>
      </c>
      <c r="O22" s="56">
        <v>0</v>
      </c>
      <c r="P22" s="57">
        <v>0</v>
      </c>
      <c r="Q22" s="58">
        <v>0</v>
      </c>
      <c r="R22" s="56">
        <v>0</v>
      </c>
    </row>
    <row r="24" spans="2:18" x14ac:dyDescent="0.25">
      <c r="B24" s="7" t="s">
        <v>550</v>
      </c>
      <c r="C24" t="s">
        <v>1068</v>
      </c>
      <c r="D24" s="11"/>
      <c r="F24" s="11"/>
    </row>
    <row r="25" spans="2:18" x14ac:dyDescent="0.25">
      <c r="D25" s="11"/>
      <c r="E25" s="11"/>
    </row>
    <row r="26" spans="2:18" x14ac:dyDescent="0.25">
      <c r="B26" s="7" t="s">
        <v>561</v>
      </c>
      <c r="C26" t="s">
        <v>697</v>
      </c>
    </row>
    <row r="28" spans="2:18" x14ac:dyDescent="0.25">
      <c r="B28" s="7" t="s">
        <v>562</v>
      </c>
      <c r="C28" t="s">
        <v>697</v>
      </c>
    </row>
    <row r="30" spans="2:18" x14ac:dyDescent="0.25">
      <c r="B30" s="7" t="s">
        <v>551</v>
      </c>
      <c r="C30" t="s">
        <v>1069</v>
      </c>
    </row>
    <row r="32" spans="2:18" x14ac:dyDescent="0.25">
      <c r="B32" s="7" t="s">
        <v>1070</v>
      </c>
      <c r="C32" t="s">
        <v>1071</v>
      </c>
    </row>
    <row r="34" spans="2:3" x14ac:dyDescent="0.25">
      <c r="B34" s="7" t="s">
        <v>845</v>
      </c>
      <c r="C34" t="s">
        <v>111</v>
      </c>
    </row>
    <row r="36" spans="2:3" x14ac:dyDescent="0.25">
      <c r="B36" s="7" t="s">
        <v>563</v>
      </c>
      <c r="C36" t="s">
        <v>777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zoomScaleNormal="100" workbookViewId="0">
      <selection activeCell="A17" sqref="A17"/>
    </sheetView>
  </sheetViews>
  <sheetFormatPr defaultColWidth="29.33203125" defaultRowHeight="13.2" x14ac:dyDescent="0.25"/>
  <cols>
    <col min="1" max="1" width="4" customWidth="1"/>
    <col min="2" max="2" width="37.44140625" bestFit="1" customWidth="1"/>
    <col min="3" max="3" width="21.109375" customWidth="1"/>
    <col min="4" max="4" width="17.5546875" customWidth="1"/>
    <col min="5" max="5" width="19.109375" bestFit="1" customWidth="1"/>
    <col min="6" max="6" width="31.88671875" bestFit="1" customWidth="1"/>
    <col min="7" max="8" width="17.5546875" customWidth="1"/>
    <col min="9" max="9" width="27.109375" bestFit="1" customWidth="1"/>
    <col min="10" max="10" width="11.44140625" customWidth="1"/>
    <col min="11" max="11" width="4.5546875" customWidth="1"/>
    <col min="12" max="12" width="23.33203125" bestFit="1" customWidth="1"/>
    <col min="13" max="13" width="29.6640625" bestFit="1" customWidth="1"/>
    <col min="14" max="14" width="17.5546875" customWidth="1"/>
    <col min="15" max="15" width="19.109375" bestFit="1" customWidth="1"/>
    <col min="16" max="16" width="19.88671875" bestFit="1" customWidth="1"/>
    <col min="17" max="17" width="43" bestFit="1" customWidth="1"/>
    <col min="18" max="19" width="17.5546875" customWidth="1"/>
  </cols>
  <sheetData>
    <row r="1" spans="1:25" x14ac:dyDescent="0.25">
      <c r="A1" s="7" t="s">
        <v>655</v>
      </c>
    </row>
    <row r="3" spans="1:25" x14ac:dyDescent="0.25">
      <c r="A3" s="7" t="s">
        <v>198</v>
      </c>
    </row>
    <row r="4" spans="1:25" x14ac:dyDescent="0.25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295</v>
      </c>
      <c r="J4" s="29" t="s">
        <v>566</v>
      </c>
    </row>
    <row r="5" spans="1:25" x14ac:dyDescent="0.25">
      <c r="A5" s="5">
        <v>1</v>
      </c>
      <c r="B5" s="77" t="s">
        <v>740</v>
      </c>
      <c r="C5" s="5" t="s">
        <v>736</v>
      </c>
      <c r="D5" s="70">
        <v>1090</v>
      </c>
      <c r="E5" s="5" t="s">
        <v>538</v>
      </c>
      <c r="F5" s="5" t="s">
        <v>1083</v>
      </c>
      <c r="G5" s="5" t="s">
        <v>741</v>
      </c>
      <c r="H5" s="99">
        <v>1</v>
      </c>
      <c r="I5" s="99" t="s">
        <v>297</v>
      </c>
      <c r="J5" s="84">
        <f t="shared" ref="J5:J15" si="0">H5*D5</f>
        <v>1090</v>
      </c>
      <c r="K5" s="5"/>
      <c r="L5" s="5"/>
    </row>
    <row r="6" spans="1:25" x14ac:dyDescent="0.25">
      <c r="A6" s="5">
        <v>2</v>
      </c>
      <c r="B6" s="77" t="s">
        <v>743</v>
      </c>
      <c r="C6" s="5" t="s">
        <v>1072</v>
      </c>
      <c r="D6" s="70">
        <v>739</v>
      </c>
      <c r="E6" s="5" t="s">
        <v>1073</v>
      </c>
      <c r="F6" s="5" t="s">
        <v>1084</v>
      </c>
      <c r="G6" s="5" t="s">
        <v>744</v>
      </c>
      <c r="H6" s="99">
        <v>1</v>
      </c>
      <c r="I6" s="99" t="s">
        <v>1074</v>
      </c>
      <c r="J6" s="84">
        <f t="shared" si="0"/>
        <v>739</v>
      </c>
      <c r="K6" s="5"/>
      <c r="L6" s="5"/>
    </row>
    <row r="7" spans="1:25" x14ac:dyDescent="0.25">
      <c r="A7" s="5">
        <v>3</v>
      </c>
      <c r="B7" s="77" t="s">
        <v>742</v>
      </c>
      <c r="C7" s="5" t="s">
        <v>739</v>
      </c>
      <c r="D7" s="70">
        <v>655</v>
      </c>
      <c r="E7" s="5" t="s">
        <v>528</v>
      </c>
      <c r="F7" s="5" t="s">
        <v>1085</v>
      </c>
      <c r="G7" s="5" t="s">
        <v>735</v>
      </c>
      <c r="H7" s="99">
        <v>1</v>
      </c>
      <c r="I7" s="99" t="s">
        <v>1075</v>
      </c>
      <c r="J7" s="84">
        <f t="shared" si="0"/>
        <v>655</v>
      </c>
      <c r="K7" s="5"/>
      <c r="L7" s="5"/>
    </row>
    <row r="8" spans="1:25" x14ac:dyDescent="0.25">
      <c r="A8" s="5">
        <v>4</v>
      </c>
      <c r="B8" s="77" t="s">
        <v>745</v>
      </c>
      <c r="C8" s="5" t="s">
        <v>746</v>
      </c>
      <c r="D8" s="70">
        <v>570</v>
      </c>
      <c r="E8" s="5" t="s">
        <v>529</v>
      </c>
      <c r="F8" s="5" t="s">
        <v>1086</v>
      </c>
      <c r="G8" s="5" t="s">
        <v>744</v>
      </c>
      <c r="H8" s="99">
        <v>1</v>
      </c>
      <c r="I8" s="99" t="s">
        <v>1074</v>
      </c>
      <c r="J8" s="84">
        <f t="shared" si="0"/>
        <v>570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5">
        <v>5</v>
      </c>
      <c r="B9" s="77" t="s">
        <v>737</v>
      </c>
      <c r="C9" s="5" t="s">
        <v>586</v>
      </c>
      <c r="D9" s="70">
        <v>494</v>
      </c>
      <c r="E9" s="5" t="s">
        <v>1076</v>
      </c>
      <c r="F9" s="5" t="s">
        <v>1087</v>
      </c>
      <c r="G9" s="5" t="s">
        <v>741</v>
      </c>
      <c r="H9" s="99">
        <v>1</v>
      </c>
      <c r="I9" s="99"/>
      <c r="J9" s="84">
        <f t="shared" si="0"/>
        <v>494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5">
        <v>6</v>
      </c>
      <c r="B10" s="77" t="s">
        <v>748</v>
      </c>
      <c r="C10" s="5" t="s">
        <v>749</v>
      </c>
      <c r="D10" s="70">
        <v>487</v>
      </c>
      <c r="E10" s="5" t="s">
        <v>529</v>
      </c>
      <c r="F10" s="5" t="s">
        <v>1086</v>
      </c>
      <c r="G10" s="5" t="s">
        <v>744</v>
      </c>
      <c r="H10" s="99">
        <v>1</v>
      </c>
      <c r="I10" s="99" t="s">
        <v>1074</v>
      </c>
      <c r="J10" s="84">
        <f t="shared" si="0"/>
        <v>487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5">
        <v>7</v>
      </c>
      <c r="B11" s="77" t="s">
        <v>750</v>
      </c>
      <c r="C11" s="5" t="s">
        <v>110</v>
      </c>
      <c r="D11" s="70">
        <v>338</v>
      </c>
      <c r="E11" s="5" t="s">
        <v>1077</v>
      </c>
      <c r="F11" s="5" t="s">
        <v>1088</v>
      </c>
      <c r="G11" s="5" t="s">
        <v>744</v>
      </c>
      <c r="H11" s="99">
        <v>1</v>
      </c>
      <c r="I11" s="99" t="s">
        <v>1074</v>
      </c>
      <c r="J11" s="84">
        <f t="shared" si="0"/>
        <v>338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5">
        <v>8</v>
      </c>
      <c r="B12" s="77" t="s">
        <v>738</v>
      </c>
      <c r="C12" s="5" t="s">
        <v>586</v>
      </c>
      <c r="D12" s="70">
        <v>271</v>
      </c>
      <c r="E12" s="5" t="s">
        <v>842</v>
      </c>
      <c r="F12" s="5" t="s">
        <v>1089</v>
      </c>
      <c r="G12" s="5" t="s">
        <v>741</v>
      </c>
      <c r="H12" s="99">
        <v>1</v>
      </c>
      <c r="I12" s="99"/>
      <c r="J12" s="84">
        <f t="shared" si="0"/>
        <v>271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>
        <v>9</v>
      </c>
      <c r="B13" s="77" t="s">
        <v>751</v>
      </c>
      <c r="C13" s="5" t="s">
        <v>752</v>
      </c>
      <c r="D13" s="70">
        <v>246</v>
      </c>
      <c r="E13" s="5" t="s">
        <v>1073</v>
      </c>
      <c r="F13" s="5" t="s">
        <v>1078</v>
      </c>
      <c r="G13" s="5" t="s">
        <v>744</v>
      </c>
      <c r="H13" s="99">
        <v>1</v>
      </c>
      <c r="I13" s="99" t="s">
        <v>1074</v>
      </c>
      <c r="J13" s="84">
        <f t="shared" si="0"/>
        <v>246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>
        <v>10</v>
      </c>
      <c r="B14" s="77" t="s">
        <v>753</v>
      </c>
      <c r="C14" s="5" t="s">
        <v>1079</v>
      </c>
      <c r="D14" s="70">
        <v>234</v>
      </c>
      <c r="E14" s="5" t="s">
        <v>842</v>
      </c>
      <c r="F14" s="5" t="s">
        <v>1090</v>
      </c>
      <c r="G14" s="5" t="s">
        <v>744</v>
      </c>
      <c r="H14" s="99">
        <v>1</v>
      </c>
      <c r="I14" s="99" t="s">
        <v>1074</v>
      </c>
      <c r="J14" s="84">
        <f t="shared" si="0"/>
        <v>234</v>
      </c>
      <c r="K14" s="5"/>
      <c r="L14" s="5"/>
      <c r="M14" s="5"/>
    </row>
    <row r="15" spans="1:25" x14ac:dyDescent="0.25">
      <c r="A15" s="5">
        <v>11</v>
      </c>
      <c r="B15" s="77" t="s">
        <v>124</v>
      </c>
      <c r="C15" s="5" t="s">
        <v>734</v>
      </c>
      <c r="D15" s="70">
        <v>105</v>
      </c>
      <c r="E15" s="5" t="s">
        <v>525</v>
      </c>
      <c r="F15" s="5" t="s">
        <v>1080</v>
      </c>
      <c r="G15" s="5" t="s">
        <v>735</v>
      </c>
      <c r="H15" s="99">
        <v>1</v>
      </c>
      <c r="I15" s="99" t="s">
        <v>296</v>
      </c>
      <c r="J15" s="84">
        <f t="shared" si="0"/>
        <v>105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>
        <v>12</v>
      </c>
      <c r="B16" s="39" t="s">
        <v>754</v>
      </c>
      <c r="C16" s="3" t="s">
        <v>125</v>
      </c>
      <c r="D16" s="151" t="s">
        <v>1081</v>
      </c>
      <c r="E16" s="3" t="s">
        <v>529</v>
      </c>
      <c r="F16" s="3" t="s">
        <v>1082</v>
      </c>
      <c r="G16" s="3" t="s">
        <v>744</v>
      </c>
      <c r="H16" s="100">
        <v>0</v>
      </c>
      <c r="I16" s="100"/>
      <c r="J16" s="58">
        <v>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4:10" ht="13.8" thickBot="1" x14ac:dyDescent="0.3">
      <c r="D17" s="69">
        <f>SUM(D5:D16)</f>
        <v>5229</v>
      </c>
      <c r="E17" s="50"/>
      <c r="F17" s="50"/>
      <c r="G17" s="50"/>
      <c r="H17" s="79"/>
      <c r="I17" s="79"/>
      <c r="J17" s="69">
        <f>SUM(J5:J16)</f>
        <v>5229</v>
      </c>
    </row>
    <row r="18" spans="4:10" ht="13.8" thickTop="1" x14ac:dyDescent="0.25">
      <c r="D18" s="60"/>
      <c r="H18" s="59"/>
      <c r="I18" s="59"/>
      <c r="J18" s="60"/>
    </row>
    <row r="19" spans="4:10" x14ac:dyDescent="0.25">
      <c r="D19" s="60"/>
    </row>
    <row r="20" spans="4:10" x14ac:dyDescent="0.25">
      <c r="D20" s="60"/>
    </row>
    <row r="21" spans="4:10" x14ac:dyDescent="0.25">
      <c r="D21" s="60"/>
    </row>
    <row r="22" spans="4:10" x14ac:dyDescent="0.25">
      <c r="D22" s="60"/>
    </row>
    <row r="23" spans="4:10" x14ac:dyDescent="0.25">
      <c r="D23" s="60"/>
    </row>
  </sheetData>
  <pageMargins left="0.75" right="0.75" top="1" bottom="1" header="0.5" footer="0.5"/>
  <pageSetup paperSize="5" scale="81" fitToHeight="2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view="pageBreakPreview" topLeftCell="B1" zoomScale="60" zoomScaleNormal="100" workbookViewId="0">
      <selection activeCell="B25" sqref="B25"/>
    </sheetView>
  </sheetViews>
  <sheetFormatPr defaultRowHeight="13.2" x14ac:dyDescent="0.25"/>
  <cols>
    <col min="1" max="1" width="29.33203125" bestFit="1" customWidth="1"/>
    <col min="2" max="2" width="30.5546875" customWidth="1"/>
    <col min="3" max="3" width="12.6640625" customWidth="1"/>
    <col min="4" max="4" width="14.88671875" customWidth="1"/>
    <col min="5" max="5" width="13.33203125" customWidth="1"/>
    <col min="6" max="17" width="12.6640625" customWidth="1"/>
    <col min="18" max="18" width="6.5546875" customWidth="1"/>
    <col min="19" max="19" width="5.88671875" customWidth="1"/>
    <col min="20" max="23" width="20.5546875" customWidth="1"/>
    <col min="24" max="24" width="18.109375" customWidth="1"/>
    <col min="25" max="25" width="12.88671875" customWidth="1"/>
  </cols>
  <sheetData>
    <row r="1" spans="1:17" ht="22.8" x14ac:dyDescent="0.4">
      <c r="A1" s="28" t="s">
        <v>755</v>
      </c>
    </row>
    <row r="2" spans="1:17" x14ac:dyDescent="0.25">
      <c r="A2" s="1"/>
    </row>
    <row r="3" spans="1:17" x14ac:dyDescent="0.25">
      <c r="A3" s="1"/>
    </row>
    <row r="4" spans="1:17" x14ac:dyDescent="0.25">
      <c r="A4" s="1"/>
    </row>
    <row r="5" spans="1:17" x14ac:dyDescent="0.25">
      <c r="A5" s="7" t="s">
        <v>731</v>
      </c>
      <c r="B5" t="s">
        <v>771</v>
      </c>
    </row>
    <row r="6" spans="1:17" x14ac:dyDescent="0.25">
      <c r="A6" s="1"/>
      <c r="B6" t="s">
        <v>109</v>
      </c>
    </row>
    <row r="7" spans="1:17" x14ac:dyDescent="0.25">
      <c r="A7" s="7"/>
    </row>
    <row r="8" spans="1:17" x14ac:dyDescent="0.25">
      <c r="A8" s="7" t="s">
        <v>549</v>
      </c>
      <c r="B8" t="s">
        <v>769</v>
      </c>
    </row>
    <row r="9" spans="1:17" x14ac:dyDescent="0.25">
      <c r="A9" s="7"/>
      <c r="B9" t="s">
        <v>770</v>
      </c>
    </row>
    <row r="10" spans="1:17" x14ac:dyDescent="0.25">
      <c r="A10" s="7"/>
      <c r="B10" t="s">
        <v>773</v>
      </c>
    </row>
    <row r="11" spans="1:17" x14ac:dyDescent="0.25">
      <c r="A11" s="7"/>
      <c r="B11" t="s">
        <v>774</v>
      </c>
    </row>
    <row r="12" spans="1:17" x14ac:dyDescent="0.25">
      <c r="A12" s="7"/>
    </row>
    <row r="13" spans="1:17" x14ac:dyDescent="0.25">
      <c r="A13" s="7" t="s">
        <v>548</v>
      </c>
      <c r="B13" s="25" t="s">
        <v>518</v>
      </c>
      <c r="C13" s="24"/>
      <c r="D13" s="19"/>
      <c r="E13" s="18"/>
      <c r="F13" s="24"/>
      <c r="G13" s="19"/>
      <c r="H13" s="18"/>
      <c r="I13" s="24"/>
      <c r="J13" s="19"/>
      <c r="K13" s="18"/>
      <c r="L13" s="17"/>
      <c r="M13" s="19" t="s">
        <v>725</v>
      </c>
      <c r="N13" s="18"/>
      <c r="O13" s="17"/>
      <c r="P13" s="19" t="s">
        <v>726</v>
      </c>
      <c r="Q13" s="18"/>
    </row>
    <row r="14" spans="1:17" x14ac:dyDescent="0.25">
      <c r="A14" s="5"/>
      <c r="B14" s="26" t="s">
        <v>728</v>
      </c>
      <c r="C14" s="158" t="s">
        <v>532</v>
      </c>
      <c r="D14" s="159"/>
      <c r="E14" s="160"/>
      <c r="F14" s="158" t="s">
        <v>533</v>
      </c>
      <c r="G14" s="159"/>
      <c r="H14" s="160"/>
      <c r="I14" s="158" t="s">
        <v>534</v>
      </c>
      <c r="J14" s="159"/>
      <c r="K14" s="160"/>
      <c r="L14" s="20" t="s">
        <v>535</v>
      </c>
      <c r="M14" s="6" t="s">
        <v>531</v>
      </c>
      <c r="N14" s="21" t="s">
        <v>513</v>
      </c>
      <c r="O14" s="20" t="s">
        <v>535</v>
      </c>
      <c r="P14" s="6" t="s">
        <v>531</v>
      </c>
      <c r="Q14" s="21" t="s">
        <v>513</v>
      </c>
    </row>
    <row r="15" spans="1:17" x14ac:dyDescent="0.25">
      <c r="B15" s="27" t="s">
        <v>512</v>
      </c>
      <c r="C15" s="22" t="s">
        <v>511</v>
      </c>
      <c r="D15" s="4" t="s">
        <v>521</v>
      </c>
      <c r="E15" s="23" t="s">
        <v>510</v>
      </c>
      <c r="F15" s="20" t="s">
        <v>511</v>
      </c>
      <c r="G15" s="6" t="s">
        <v>521</v>
      </c>
      <c r="H15" s="21" t="s">
        <v>510</v>
      </c>
      <c r="I15" s="20" t="s">
        <v>511</v>
      </c>
      <c r="J15" s="6" t="s">
        <v>521</v>
      </c>
      <c r="K15" s="21" t="s">
        <v>510</v>
      </c>
      <c r="L15" s="22" t="s">
        <v>521</v>
      </c>
      <c r="M15" s="4" t="s">
        <v>521</v>
      </c>
      <c r="N15" s="23" t="s">
        <v>521</v>
      </c>
      <c r="O15" s="22" t="s">
        <v>521</v>
      </c>
      <c r="P15" s="4" t="s">
        <v>521</v>
      </c>
      <c r="Q15" s="23" t="s">
        <v>521</v>
      </c>
    </row>
    <row r="16" spans="1:17" x14ac:dyDescent="0.25">
      <c r="B16" s="53">
        <v>2175</v>
      </c>
      <c r="C16" s="54">
        <v>25</v>
      </c>
      <c r="D16" s="55">
        <v>3847</v>
      </c>
      <c r="E16" s="56">
        <v>1759</v>
      </c>
      <c r="F16" s="54">
        <v>1</v>
      </c>
      <c r="G16" s="55">
        <v>800</v>
      </c>
      <c r="H16" s="56">
        <v>416</v>
      </c>
      <c r="I16" s="54">
        <v>7</v>
      </c>
      <c r="J16" s="55">
        <v>5270</v>
      </c>
      <c r="K16" s="56">
        <v>4615</v>
      </c>
      <c r="L16" s="57">
        <v>1759</v>
      </c>
      <c r="M16" s="58">
        <v>416</v>
      </c>
      <c r="N16" s="56">
        <v>3835</v>
      </c>
      <c r="O16" s="57">
        <v>0</v>
      </c>
      <c r="P16" s="58">
        <v>0</v>
      </c>
      <c r="Q16" s="56">
        <v>780</v>
      </c>
    </row>
    <row r="18" spans="1:5" x14ac:dyDescent="0.25">
      <c r="A18" s="7" t="s">
        <v>550</v>
      </c>
      <c r="B18" t="s">
        <v>690</v>
      </c>
      <c r="C18" s="11"/>
      <c r="E18" s="11"/>
    </row>
    <row r="19" spans="1:5" x14ac:dyDescent="0.25">
      <c r="C19" s="11"/>
      <c r="D19" s="11"/>
    </row>
    <row r="20" spans="1:5" x14ac:dyDescent="0.25">
      <c r="A20" s="7" t="s">
        <v>561</v>
      </c>
      <c r="B20" t="s">
        <v>775</v>
      </c>
    </row>
    <row r="22" spans="1:5" x14ac:dyDescent="0.25">
      <c r="A22" s="7" t="s">
        <v>562</v>
      </c>
      <c r="B22" t="s">
        <v>697</v>
      </c>
    </row>
    <row r="24" spans="1:5" x14ac:dyDescent="0.25">
      <c r="A24" s="7" t="s">
        <v>551</v>
      </c>
      <c r="B24" t="s">
        <v>697</v>
      </c>
    </row>
    <row r="26" spans="1:5" x14ac:dyDescent="0.25">
      <c r="A26" s="7" t="s">
        <v>845</v>
      </c>
      <c r="B26" t="s">
        <v>772</v>
      </c>
    </row>
    <row r="28" spans="1:5" x14ac:dyDescent="0.25">
      <c r="A28" s="7" t="s">
        <v>563</v>
      </c>
      <c r="B28" t="s">
        <v>776</v>
      </c>
    </row>
    <row r="33" ht="15" customHeight="1" x14ac:dyDescent="0.25"/>
  </sheetData>
  <mergeCells count="3">
    <mergeCell ref="C14:E14"/>
    <mergeCell ref="F14:H14"/>
    <mergeCell ref="I14:K14"/>
  </mergeCells>
  <pageMargins left="0.75" right="0.75" top="1" bottom="1" header="0.5" footer="0.5"/>
  <pageSetup paperSize="5" scale="64" fitToHeight="2" orientation="landscape" verticalDpi="300" r:id="rId1"/>
  <headerFooter alignWithMargins="0"/>
  <rowBreaks count="1" manualBreakCount="1">
    <brk id="26" max="16383" man="1"/>
  </rowBreaks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Summary</vt:lpstr>
      <vt:lpstr>Sithe</vt:lpstr>
      <vt:lpstr>Sithe-Project</vt:lpstr>
      <vt:lpstr>NRG Energy</vt:lpstr>
      <vt:lpstr>NRG Energy-Project</vt:lpstr>
      <vt:lpstr>NRG NE Facilities-Project</vt:lpstr>
      <vt:lpstr>Orion</vt:lpstr>
      <vt:lpstr>Orion-Projects</vt:lpstr>
      <vt:lpstr>Cogentrix</vt:lpstr>
      <vt:lpstr>Cogentrix-Projects</vt:lpstr>
      <vt:lpstr>PG&amp;E</vt:lpstr>
      <vt:lpstr>PG&amp;E-Projects</vt:lpstr>
      <vt:lpstr>Mission</vt:lpstr>
      <vt:lpstr>Mission-Projects</vt:lpstr>
      <vt:lpstr>Panda</vt:lpstr>
      <vt:lpstr>Panda-Projects</vt:lpstr>
      <vt:lpstr>'NRG NE Facilities-Project'!Print_Area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hcubillo</dc:creator>
  <cp:lastModifiedBy>Havlíček Jan</cp:lastModifiedBy>
  <cp:lastPrinted>2000-03-02T03:48:00Z</cp:lastPrinted>
  <dcterms:created xsi:type="dcterms:W3CDTF">1999-03-31T00:36:53Z</dcterms:created>
  <dcterms:modified xsi:type="dcterms:W3CDTF">2023-09-10T11:58:29Z</dcterms:modified>
</cp:coreProperties>
</file>