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Sheet4!$A$1:$F$34</definedName>
  </definedNames>
  <calcPr calcId="92512"/>
</workbook>
</file>

<file path=xl/calcChain.xml><?xml version="1.0" encoding="utf-8"?>
<calcChain xmlns="http://schemas.openxmlformats.org/spreadsheetml/2006/main">
  <c r="I1" i="39" l="1"/>
  <c r="B6" i="39"/>
  <c r="C6" i="39"/>
  <c r="F6" i="39"/>
  <c r="H6" i="39"/>
  <c r="B7" i="39"/>
  <c r="E7" i="39"/>
  <c r="F7" i="39"/>
  <c r="H7" i="39"/>
  <c r="B8" i="39"/>
  <c r="C8" i="39"/>
  <c r="F8" i="39"/>
  <c r="H8" i="39"/>
  <c r="B9" i="39"/>
  <c r="C9" i="39"/>
  <c r="H9" i="39"/>
  <c r="E10" i="39"/>
  <c r="H10" i="39"/>
  <c r="F11" i="39"/>
  <c r="H11" i="39"/>
  <c r="E12" i="39"/>
  <c r="H12" i="39"/>
  <c r="E13" i="39"/>
  <c r="F13" i="39"/>
  <c r="H13" i="39"/>
  <c r="H14" i="39"/>
  <c r="E15" i="39"/>
  <c r="H15" i="39"/>
  <c r="B16" i="39"/>
  <c r="C16" i="39"/>
  <c r="H16" i="39"/>
  <c r="E17" i="39"/>
  <c r="H17" i="39"/>
  <c r="C18" i="39"/>
  <c r="F18" i="39"/>
  <c r="H18" i="39"/>
  <c r="E19" i="39"/>
  <c r="H19" i="39"/>
  <c r="B20" i="39"/>
  <c r="C20" i="39"/>
  <c r="H20" i="39"/>
  <c r="E21" i="39"/>
  <c r="H21" i="39"/>
  <c r="E22" i="39"/>
  <c r="H22" i="39"/>
  <c r="E23" i="39"/>
  <c r="H23" i="39"/>
  <c r="B24" i="39"/>
  <c r="E24" i="39"/>
  <c r="H24" i="39"/>
  <c r="B25" i="39"/>
  <c r="C25" i="39"/>
  <c r="H25" i="39"/>
  <c r="E26" i="39"/>
  <c r="H26" i="39"/>
  <c r="B27" i="39"/>
  <c r="C27" i="39"/>
  <c r="F27" i="39"/>
  <c r="H27" i="39"/>
  <c r="E28" i="39"/>
  <c r="H28" i="39"/>
  <c r="B29" i="39"/>
  <c r="E29" i="39"/>
  <c r="H29" i="39"/>
  <c r="E30" i="39"/>
  <c r="H30" i="39"/>
  <c r="B31" i="39"/>
  <c r="E31" i="39"/>
  <c r="H31" i="39"/>
  <c r="B32" i="39"/>
  <c r="E32" i="39"/>
  <c r="H32" i="39"/>
  <c r="B33" i="39"/>
  <c r="E33" i="39"/>
  <c r="H33" i="39"/>
  <c r="B34" i="39"/>
  <c r="C34" i="39"/>
  <c r="D34" i="39"/>
  <c r="E34" i="39"/>
  <c r="F34" i="39"/>
  <c r="G34" i="39"/>
  <c r="H34" i="39"/>
</calcChain>
</file>

<file path=xl/sharedStrings.xml><?xml version="1.0" encoding="utf-8"?>
<sst xmlns="http://schemas.openxmlformats.org/spreadsheetml/2006/main" count="52" uniqueCount="45">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</sst>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6" fillId="0" borderId="0" xfId="0" applyNumberFormat="1" applyFont="1" applyFill="1"/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2" borderId="1" xfId="0" applyNumberFormat="1" applyFont="1" applyFill="1" applyBorder="1" applyAlignment="1">
      <alignment horizontal="center"/>
    </xf>
    <xf numFmtId="5" fontId="4" fillId="0" borderId="1" xfId="0" quotePrefix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workbookViewId="0">
      <selection activeCell="F18" sqref="F18"/>
    </sheetView>
  </sheetViews>
  <sheetFormatPr defaultColWidth="9.109375" defaultRowHeight="10.199999999999999" x14ac:dyDescent="0.2"/>
  <cols>
    <col min="1" max="1" width="30" style="5" customWidth="1"/>
    <col min="2" max="2" width="9.109375" style="11" bestFit="1"/>
    <col min="3" max="3" width="9.5546875" style="14" bestFit="1" customWidth="1"/>
    <col min="4" max="4" width="9.5546875" style="4" bestFit="1" customWidth="1"/>
    <col min="5" max="5" width="9.109375" style="30" bestFit="1"/>
    <col min="6" max="6" width="9.6640625" style="14" customWidth="1"/>
    <col min="7" max="7" width="12" style="5" bestFit="1" customWidth="1"/>
    <col min="8" max="8" width="9.5546875" style="5" bestFit="1" customWidth="1"/>
    <col min="9" max="9" width="8.109375" style="5" customWidth="1"/>
    <col min="10" max="10" width="5.6640625" style="5" customWidth="1"/>
    <col min="11" max="11" width="3.33203125" style="5" customWidth="1"/>
    <col min="12" max="12" width="7.33203125" style="5" customWidth="1"/>
    <col min="13" max="16384" width="9.109375" style="5"/>
  </cols>
  <sheetData>
    <row r="1" spans="1:23" ht="15.9" customHeight="1" x14ac:dyDescent="0.25">
      <c r="A1" s="3" t="s">
        <v>4</v>
      </c>
      <c r="C1" s="1"/>
      <c r="I1" s="26">
        <f>+'[1]1001'!$M$39</f>
        <v>1.84</v>
      </c>
    </row>
    <row r="2" spans="1:23" ht="15.9" customHeight="1" x14ac:dyDescent="0.25">
      <c r="A2" s="3" t="s">
        <v>28</v>
      </c>
    </row>
    <row r="3" spans="1:23" ht="15.9" customHeight="1" x14ac:dyDescent="0.25">
      <c r="A3" s="10"/>
    </row>
    <row r="4" spans="1:23" ht="13.2" x14ac:dyDescent="0.25">
      <c r="B4" s="23">
        <v>37134</v>
      </c>
      <c r="C4" s="27" t="s">
        <v>36</v>
      </c>
      <c r="D4" s="28" t="s">
        <v>36</v>
      </c>
      <c r="E4" s="31">
        <v>37164</v>
      </c>
      <c r="F4" s="41">
        <v>37180</v>
      </c>
      <c r="G4" s="28" t="s">
        <v>39</v>
      </c>
      <c r="H4" s="29" t="s">
        <v>39</v>
      </c>
    </row>
    <row r="5" spans="1:23" ht="13.2" x14ac:dyDescent="0.25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7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2">
        <f>886*I1</f>
        <v>1630.24</v>
      </c>
      <c r="G6" s="15"/>
      <c r="H6" s="17">
        <f>+E6+F6+G6</f>
        <v>364267.55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28" si="0">+B7+C7+D7</f>
        <v>255013</v>
      </c>
      <c r="F7" s="42">
        <f>10625*I1</f>
        <v>19550</v>
      </c>
      <c r="G7" s="15"/>
      <c r="H7" s="17">
        <f t="shared" ref="H7:H28" si="1">+E7+F7+G7</f>
        <v>274563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17">
        <f>4987*I1</f>
        <v>9176.08</v>
      </c>
      <c r="G8" s="15"/>
      <c r="H8" s="17">
        <f t="shared" si="1"/>
        <v>12997.36</v>
      </c>
      <c r="I8" s="15"/>
      <c r="J8" s="15"/>
      <c r="K8" s="15"/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5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17"/>
      <c r="G10" s="15"/>
      <c r="H10" s="17">
        <f t="shared" si="1"/>
        <v>16048.18</v>
      </c>
      <c r="I10" s="15" t="s">
        <v>32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1</v>
      </c>
      <c r="B11" s="16">
        <v>26251</v>
      </c>
      <c r="C11" s="17"/>
      <c r="D11" s="22"/>
      <c r="E11" s="33">
        <v>26251.25</v>
      </c>
      <c r="F11" s="42">
        <f>-388*I1</f>
        <v>-713.92000000000007</v>
      </c>
      <c r="G11" s="15"/>
      <c r="H11" s="17">
        <f t="shared" si="1"/>
        <v>25537.33</v>
      </c>
      <c r="I11" s="15" t="s">
        <v>42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25</v>
      </c>
      <c r="B12" s="16">
        <v>7264</v>
      </c>
      <c r="C12" s="17"/>
      <c r="D12" s="22"/>
      <c r="E12" s="33">
        <f t="shared" si="0"/>
        <v>7264</v>
      </c>
      <c r="F12" s="17"/>
      <c r="G12" s="15"/>
      <c r="H12" s="17">
        <f t="shared" si="1"/>
        <v>7264</v>
      </c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16</v>
      </c>
      <c r="B13" s="16">
        <v>6732</v>
      </c>
      <c r="C13" s="17"/>
      <c r="D13" s="22"/>
      <c r="E13" s="33">
        <f t="shared" si="0"/>
        <v>6732</v>
      </c>
      <c r="F13" s="17">
        <f>-4560*I1</f>
        <v>-8390.4</v>
      </c>
      <c r="G13" s="15"/>
      <c r="H13" s="17">
        <f t="shared" si="1"/>
        <v>-1658.3999999999996</v>
      </c>
      <c r="I13" s="15" t="s">
        <v>43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21</v>
      </c>
      <c r="B14" s="16">
        <v>2362.1</v>
      </c>
      <c r="C14" s="17"/>
      <c r="D14" s="22"/>
      <c r="E14" s="33">
        <v>2362.1</v>
      </c>
      <c r="F14" s="17"/>
      <c r="G14" s="15"/>
      <c r="H14" s="17">
        <f t="shared" si="1"/>
        <v>2362.1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11</v>
      </c>
      <c r="B15" s="16">
        <v>3412</v>
      </c>
      <c r="C15" s="17"/>
      <c r="D15" s="22"/>
      <c r="E15" s="33">
        <f t="shared" si="0"/>
        <v>3412</v>
      </c>
      <c r="F15" s="17"/>
      <c r="G15" s="15"/>
      <c r="H15" s="17">
        <f t="shared" si="1"/>
        <v>3412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12</v>
      </c>
      <c r="B16" s="16">
        <f>-1767+112+128+4027-12+166</f>
        <v>2654</v>
      </c>
      <c r="C16" s="17">
        <f>+E16-B16</f>
        <v>1614.0200000000004</v>
      </c>
      <c r="D16" s="22"/>
      <c r="E16" s="33">
        <v>4268.0200000000004</v>
      </c>
      <c r="F16" s="17"/>
      <c r="G16" s="15"/>
      <c r="H16" s="17">
        <f t="shared" si="1"/>
        <v>4268.0200000000004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17</v>
      </c>
      <c r="B17" s="16">
        <v>113</v>
      </c>
      <c r="C17" s="17"/>
      <c r="D17" s="22"/>
      <c r="E17" s="33">
        <f t="shared" si="0"/>
        <v>113</v>
      </c>
      <c r="F17" s="17"/>
      <c r="G17" s="15"/>
      <c r="H17" s="17">
        <f t="shared" si="1"/>
        <v>113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23</v>
      </c>
      <c r="B18" s="16">
        <v>-5.54</v>
      </c>
      <c r="C18" s="17">
        <f>+E18-B18</f>
        <v>251.92</v>
      </c>
      <c r="D18" s="22"/>
      <c r="E18" s="33">
        <v>246.38</v>
      </c>
      <c r="F18" s="17">
        <f>837*I1</f>
        <v>1540.0800000000002</v>
      </c>
      <c r="G18" s="15"/>
      <c r="H18" s="17">
        <f t="shared" si="1"/>
        <v>1786.46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5</v>
      </c>
      <c r="B19" s="16">
        <v>-180</v>
      </c>
      <c r="C19" s="17"/>
      <c r="D19" s="22"/>
      <c r="E19" s="33">
        <f t="shared" si="0"/>
        <v>-180</v>
      </c>
      <c r="F19" s="17"/>
      <c r="G19" s="15"/>
      <c r="H19" s="17">
        <f t="shared" si="1"/>
        <v>-180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22</v>
      </c>
      <c r="B20" s="16">
        <f>-620+28</f>
        <v>-592</v>
      </c>
      <c r="C20" s="17">
        <f>+E20-B20</f>
        <v>-1318.98</v>
      </c>
      <c r="D20" s="22"/>
      <c r="E20" s="33">
        <v>-1910.98</v>
      </c>
      <c r="F20" s="17"/>
      <c r="G20" s="15"/>
      <c r="H20" s="17">
        <f t="shared" si="1"/>
        <v>-1910.98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26</v>
      </c>
      <c r="B21" s="16">
        <v>-608</v>
      </c>
      <c r="C21" s="17">
        <v>-158</v>
      </c>
      <c r="D21" s="22"/>
      <c r="E21" s="33">
        <f t="shared" si="0"/>
        <v>-766</v>
      </c>
      <c r="F21" s="17"/>
      <c r="G21" s="15"/>
      <c r="H21" s="17">
        <f t="shared" si="1"/>
        <v>-766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15</v>
      </c>
      <c r="B22" s="16">
        <v>-3718</v>
      </c>
      <c r="C22" s="17"/>
      <c r="D22" s="22"/>
      <c r="E22" s="33">
        <f t="shared" si="0"/>
        <v>-3718</v>
      </c>
      <c r="F22" s="17"/>
      <c r="G22" s="15"/>
      <c r="H22" s="17">
        <f t="shared" si="1"/>
        <v>-3718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19</v>
      </c>
      <c r="B23" s="16">
        <v>-8120</v>
      </c>
      <c r="C23" s="17"/>
      <c r="D23" s="22"/>
      <c r="E23" s="33">
        <f t="shared" si="0"/>
        <v>-8120</v>
      </c>
      <c r="F23" s="17"/>
      <c r="G23" s="15"/>
      <c r="H23" s="17">
        <f t="shared" si="1"/>
        <v>-8120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10</v>
      </c>
      <c r="B24" s="16">
        <f>-6946-4281-27</f>
        <v>-11254</v>
      </c>
      <c r="C24" s="17"/>
      <c r="D24" s="22"/>
      <c r="E24" s="33">
        <f t="shared" si="0"/>
        <v>-11254</v>
      </c>
      <c r="F24" s="17"/>
      <c r="G24" s="15"/>
      <c r="H24" s="17">
        <f t="shared" si="1"/>
        <v>-11254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6</v>
      </c>
      <c r="B25" s="16">
        <f>-18315-6072</f>
        <v>-24387</v>
      </c>
      <c r="C25" s="17">
        <f>+E25-B25</f>
        <v>-903.61999999999898</v>
      </c>
      <c r="D25" s="22"/>
      <c r="E25" s="33">
        <v>-25290.62</v>
      </c>
      <c r="F25" s="17"/>
      <c r="G25" s="15"/>
      <c r="H25" s="17">
        <f t="shared" si="1"/>
        <v>-25290.62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29</v>
      </c>
      <c r="B26" s="16">
        <v>-29760</v>
      </c>
      <c r="C26" s="17"/>
      <c r="D26" s="22"/>
      <c r="E26" s="33">
        <f t="shared" si="0"/>
        <v>-29760</v>
      </c>
      <c r="F26" s="17"/>
      <c r="G26" s="15"/>
      <c r="H26" s="17">
        <f t="shared" si="1"/>
        <v>-29760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27</v>
      </c>
      <c r="B27" s="16">
        <f>741+4655-13711-88930</f>
        <v>-97245</v>
      </c>
      <c r="C27" s="17">
        <f>+E27-B27</f>
        <v>4693.25</v>
      </c>
      <c r="D27" s="22"/>
      <c r="E27" s="33">
        <v>-92551.75</v>
      </c>
      <c r="F27" s="17">
        <f>(-435-1920)*I1</f>
        <v>-4333.2</v>
      </c>
      <c r="G27" s="15"/>
      <c r="H27" s="17">
        <f t="shared" si="1"/>
        <v>-96884.95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30</v>
      </c>
      <c r="B28" s="16">
        <v>0</v>
      </c>
      <c r="C28" s="43">
        <v>-346</v>
      </c>
      <c r="D28" s="44"/>
      <c r="E28" s="45">
        <f t="shared" si="0"/>
        <v>-346</v>
      </c>
      <c r="F28" s="43"/>
      <c r="G28" s="46"/>
      <c r="H28" s="43">
        <f t="shared" si="1"/>
        <v>-346</v>
      </c>
      <c r="I28" s="4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>+B29+C29+D29</f>
        <v>134233.29999999999</v>
      </c>
      <c r="F29" s="17"/>
      <c r="G29" s="40">
        <v>-134233</v>
      </c>
      <c r="H29" s="17">
        <f>+E29+F29+G29</f>
        <v>0.29999999998835847</v>
      </c>
      <c r="I29" s="15" t="s">
        <v>38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18</v>
      </c>
      <c r="B30" s="16">
        <v>1610.08</v>
      </c>
      <c r="C30" s="17"/>
      <c r="D30" s="39">
        <v>-1610</v>
      </c>
      <c r="E30" s="33">
        <f>+B30+C30+D30</f>
        <v>7.999999999992724E-2</v>
      </c>
      <c r="F30" s="17"/>
      <c r="G30" s="38"/>
      <c r="H30" s="17">
        <f>+E30+F30+G30</f>
        <v>7.999999999992724E-2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14</v>
      </c>
      <c r="B31" s="16">
        <f>-7050.06-3639.68-4.77+16033+1193</f>
        <v>6531.49</v>
      </c>
      <c r="C31" s="17"/>
      <c r="D31" s="22"/>
      <c r="E31" s="33">
        <f>+B31+C31+D31</f>
        <v>6531.49</v>
      </c>
      <c r="F31" s="17"/>
      <c r="G31" s="40">
        <v>-6531</v>
      </c>
      <c r="H31" s="17">
        <f>+E31+F31+G31</f>
        <v>0.48999999999978172</v>
      </c>
      <c r="I31" s="15" t="s">
        <v>40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13</v>
      </c>
      <c r="B32" s="16">
        <f>4837+7650+5+107810+5091</f>
        <v>125393</v>
      </c>
      <c r="C32" s="17"/>
      <c r="D32" s="39">
        <v>-125393</v>
      </c>
      <c r="E32" s="34">
        <f>+B32+C32+D32</f>
        <v>0</v>
      </c>
      <c r="F32" s="17"/>
      <c r="G32" s="15"/>
      <c r="H32" s="17">
        <f>+E32+F32+G32</f>
        <v>0</v>
      </c>
      <c r="I32" s="15"/>
      <c r="J32" s="15"/>
      <c r="K32" s="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8</v>
      </c>
      <c r="B33" s="20">
        <f>1631-7953+291+1816+46259+31532</f>
        <v>73576</v>
      </c>
      <c r="C33" s="21"/>
      <c r="D33" s="47">
        <v>-73576</v>
      </c>
      <c r="E33" s="48">
        <f>+B33+C33+D33</f>
        <v>0</v>
      </c>
      <c r="F33" s="21"/>
      <c r="G33" s="36"/>
      <c r="H33" s="21">
        <f>+E33+F33+G33</f>
        <v>0</v>
      </c>
      <c r="I33" s="15"/>
      <c r="J33" s="15"/>
      <c r="K33" s="7"/>
      <c r="L33" s="8"/>
      <c r="M33" s="8"/>
      <c r="N33" s="8"/>
      <c r="O33" s="8"/>
      <c r="P33" s="2"/>
      <c r="Q33" s="9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>SUM(B6:B33)</f>
        <v>938516.61</v>
      </c>
      <c r="C34" s="16">
        <f t="shared" ref="C34:H34" si="2">SUM(C6:C33)</f>
        <v>-33333.23000000001</v>
      </c>
      <c r="D34" s="16">
        <f t="shared" si="2"/>
        <v>-247343.71</v>
      </c>
      <c r="E34" s="16">
        <f t="shared" si="2"/>
        <v>657839.92000000004</v>
      </c>
      <c r="F34" s="16">
        <f t="shared" si="2"/>
        <v>18458.88</v>
      </c>
      <c r="G34" s="16">
        <f t="shared" si="2"/>
        <v>-140764</v>
      </c>
      <c r="H34" s="16">
        <f t="shared" si="2"/>
        <v>535534.79999999993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1.4" x14ac:dyDescent="0.2">
      <c r="A40" s="15"/>
      <c r="B40" s="16"/>
      <c r="C40" s="17"/>
      <c r="D40" s="18"/>
      <c r="E40" s="3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1.4" x14ac:dyDescent="0.2">
      <c r="A41" s="15"/>
      <c r="B41" s="16"/>
      <c r="C41" s="17"/>
      <c r="D41" s="18"/>
      <c r="E41" s="3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1.4" x14ac:dyDescent="0.2">
      <c r="A42" s="15"/>
      <c r="B42" s="16"/>
      <c r="C42" s="17"/>
      <c r="D42" s="18"/>
      <c r="E42" s="3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1.4" x14ac:dyDescent="0.2">
      <c r="A43" s="15"/>
      <c r="B43" s="16"/>
      <c r="C43" s="17"/>
      <c r="D43" s="18"/>
      <c r="E43" s="3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1.4" x14ac:dyDescent="0.2">
      <c r="A44" s="15"/>
      <c r="B44" s="16"/>
      <c r="C44" s="17"/>
      <c r="D44" s="18"/>
      <c r="E44" s="3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1.4" x14ac:dyDescent="0.2">
      <c r="A45" s="15"/>
      <c r="B45" s="16"/>
      <c r="C45" s="17"/>
      <c r="D45" s="18"/>
      <c r="E45" s="3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1.4" x14ac:dyDescent="0.2">
      <c r="A46" s="15"/>
      <c r="B46" s="16"/>
      <c r="C46" s="17"/>
      <c r="D46" s="18"/>
      <c r="E46" s="3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1.4" x14ac:dyDescent="0.2">
      <c r="A47" s="15"/>
      <c r="B47" s="16"/>
      <c r="C47" s="17"/>
      <c r="D47" s="18"/>
      <c r="E47" s="3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1.4" x14ac:dyDescent="0.2">
      <c r="A48" s="15"/>
      <c r="B48" s="16"/>
      <c r="C48" s="17"/>
      <c r="D48" s="18"/>
      <c r="E48" s="3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1.4" x14ac:dyDescent="0.2">
      <c r="A49" s="15"/>
      <c r="B49" s="16"/>
      <c r="C49" s="17"/>
      <c r="D49" s="18"/>
      <c r="E49" s="3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1.4" x14ac:dyDescent="0.2">
      <c r="A50" s="15"/>
      <c r="B50" s="16"/>
      <c r="C50" s="17"/>
      <c r="D50" s="18"/>
      <c r="E50" s="3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1.4" x14ac:dyDescent="0.2">
      <c r="A51" s="15"/>
      <c r="B51" s="16"/>
      <c r="C51" s="17"/>
      <c r="D51" s="18"/>
      <c r="E51" s="3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1.4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1.4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1.4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1.4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1.4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1.4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1.4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1.4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1.4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1.4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1.4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1.4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1.4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1.4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1.4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1.4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1.4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1.4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1.4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1.4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1.4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1.4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1.4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1.4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1.4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1.4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1.4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1.4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1.4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1.4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1.4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1.4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1.4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1.4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1.4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1.4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1.4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1.4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1.4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1.4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1.4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1.4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1.4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1.4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1.4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1.4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1.4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1.4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1.4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1.4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1.4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1.4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1.4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1.4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1.4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1.4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1.4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1.4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1.4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1.4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1.4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1.4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1.4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1.4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1.4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1.4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1.4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1.4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1.4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1.4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1.4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1.4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1.4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1.4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1.4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1.4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1.4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1.4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1.4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1.4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1.4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1.4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1.4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1.4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1.4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1.4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1.4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1.4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1.4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1.4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1.4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1.4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1.4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1.4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1.4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1.4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1.4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1.4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1.4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1.4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1.4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1.4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1.4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1.4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1.4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1.4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1.4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1.4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1.4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1.4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1.4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1.4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1.4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1.4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1.4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1.4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1.4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1.4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1.4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1.4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1.4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1.4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1.4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1.4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1.4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1.4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1.4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1.4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1.4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1.4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1.4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1.4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1.4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1.4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1.4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1.4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1.4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1.4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1.4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1.4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1.4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1.4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1.4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1.4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1.4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1.4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1.4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1.4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1.4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1.4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1.4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1.4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1.4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1.4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1.4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1.4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1.4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1.4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1.4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1.4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1.4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1.4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1.4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1.4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1.4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1.4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1.4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1.4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1.4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1.4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1.4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1.4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1.4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1.4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1.4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1.4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1.4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1.4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1.4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1.4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1.4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1.4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1.4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1.4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1.4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1.4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1.4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1.4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1.4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1.4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1.4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1.4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1.4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1.4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1.4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1.4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1.4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1.4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1.4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1.4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1.4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1.4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1.4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1.4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1.4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1.4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1.4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1.4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1.4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1.4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1.4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1.4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1.4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1.4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1.4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1.4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1.4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1.4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1.4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1.4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1.4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1.4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1.4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1.4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1.4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1.4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1.4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1.4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1.4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1.4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1.4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1.4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1.4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1.4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1.4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1.4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1.4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1.4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1.4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1.4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1.4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1.4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1.4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1.4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1.4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1.4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1.4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1.4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1.4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1.4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1.4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1.4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1.4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1.4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1.4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1.4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1.4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1.4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1.4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1.4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1.4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1.4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1.4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1.4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1.4" x14ac:dyDescent="0.2">
      <c r="A316" s="15"/>
      <c r="B316" s="16"/>
      <c r="C316" s="17"/>
      <c r="D316" s="18"/>
      <c r="E316" s="3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1.4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1.4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1.4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1.4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1.4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1.4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1.4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1.4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1.4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1.4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1.4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1.4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1.4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1.4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1.4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1.4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1.4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1.4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1.4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1.4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1.4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1.4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1.4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1.4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1.4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1.4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1.4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1.4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1.4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1.4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1.4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1.4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1.4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1.4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1.4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1.4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1.4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1.4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1.4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1.4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1.4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1.4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1.4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1.4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1.4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1.4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1.4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1.4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1.4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1.4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1.4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1.4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1.4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1.4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1.4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1.4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1.4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1.4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1.4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1.4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1.4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1.4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1.4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1.4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1.4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1.4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1.4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1.4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1.4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1.4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1.4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1.4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1.4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1.4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1.4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1.4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1.4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1.4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1.4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1.4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1.4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1.4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1.4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1.4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1.4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1.4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1.4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1.4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1.4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1.4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1.4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1.4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1.4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1.4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1.4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1.4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1.4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1.4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1.4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1.4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1.4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1.4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1.4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1.4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1.4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1.4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1.4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1.4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1.4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1.4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1.4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1.4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1.4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1.4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1.4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1.4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1.4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1.4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1.4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1.4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1.4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1.4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1.4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1.4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1.4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1.4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1.4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1.4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1.4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1.4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1.4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1.4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1.4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1.4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1.4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1.4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1.4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1.4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1.4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1.4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1.4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1.4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1.4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1.4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1.4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1.4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1.4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1.4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1.4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1.4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1.4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1.4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1.4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1.4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1.4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1.4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1.4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1.4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1.4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1.4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1.4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1.4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1.4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1.4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1.4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1.4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1.4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1.4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1.4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1.4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1.4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1.4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1.4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1.4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1.4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1.4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1.4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1.4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1.4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1.4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1.4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1.4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1.4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1.4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1.4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1.4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1.4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1.4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1.4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1.4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1.4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1.4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1.4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1.4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1.4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1.4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1.4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1.4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1.4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1.4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1.4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1.4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1.4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1.4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1.4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1.4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1.4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1.4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1.4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1.4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1.4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1.4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1.4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1.4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1.4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1.4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1.4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1.4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1.4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1.4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1.4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1.4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1.4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1.4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1.4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1.4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1.4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1.4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1.4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1.4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1.4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1.4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1.4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1.4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1.4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1.4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1.4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1.4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1.4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1.4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1.4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1.4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1.4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1.4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1.4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1.4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1.4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1.4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1.4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1.4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1.4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1.4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1.4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1.4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1.4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1.4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1.4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1.4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1.4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1.4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1.4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1.4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1.4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1.4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1.4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1.4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1.4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1.4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1.4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1.4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1.4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1.4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1.4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1.4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1.4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1.4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1.4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1.4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1.4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1.4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1.4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1.4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1.4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1.4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1.4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1.4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1.4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1.4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1.4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1.4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1.4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1.4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1.4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1.4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1.4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1.4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1.4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1.4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1.4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1.4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1.4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1.4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1.4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1.4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1.4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1.4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1.4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1.4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1.4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1.4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1.4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1.4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1.4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1.4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1.4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1.4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1.4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1.4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1.4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1.4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1.4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1.4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1.4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1.4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1.4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1.4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1.4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1.4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1.4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1.4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1.4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1.4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1.4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1.4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1.4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1.4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1.4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1.4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1.4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1.4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1.4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1.4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1.4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1.4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1.4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1.4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1.4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1.4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1.4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1.4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1.4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1.4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1.4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1.4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1.4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1.4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1.4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1.4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1.4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1.4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1.4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1.4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1.4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1.4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1.4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1.4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1.4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1.4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1.4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1.4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1.4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1.4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1.4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1.4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1.4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1.4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1.4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1.4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1.4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1.4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1.4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1.4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1.4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1.4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1.4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1.4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1.4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1.4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1.4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1.4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1.4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1.4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1.4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1.4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1.4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1.4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1.4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1.4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1.4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1.4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1.4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1.4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1.4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1.4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1.4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1.4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1.4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1.4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1.4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1.4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1.4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1.4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1.4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1.4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1.4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1.4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1.4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1.4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1.4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1.4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1.4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1.4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1.4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1.4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1.4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1.4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1.4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1.4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1.4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1.4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1.4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1.4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1.4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1.4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1.4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1.4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1.4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1.4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1.4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1.4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1.4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1.4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1.4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1.4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1.4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1.4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1.4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1.4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1.4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1.4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1.4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1.4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1.4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1.4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1.4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1.4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1.4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1.4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1.4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1.4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1.4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1.4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1.4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1.4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1.4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1.4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1.4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1.4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1.4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1.4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1.4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1.4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1.4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1.4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1.4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1.4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1.4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1.4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1.4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1.4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1.4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1.4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1.4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1.4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1.4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1.4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1.4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1.4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1.4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1.4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1.4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1.4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1.4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1.4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1.4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1.4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1.4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1.4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1.4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1.4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1.4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1.4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1.4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1.4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1.4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1.4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1.4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1.4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1.4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1.4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1.4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1.4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1.4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1.4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1.4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1.4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1.4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1.4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1.4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1.4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1.4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1.4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1.4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1.4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1.4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1.4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1.4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1.4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1.4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1.4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1.4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1.4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1.4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1.4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1.4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1.4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1.4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1.4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1.4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1.4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1.4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1.4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1.4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1.4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1.4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1.4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1.4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1.4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1.4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1.4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1.4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1.4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1.4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1.4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1.4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1.4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1.4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1.4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1.4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1.4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1.4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1.4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1.4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1.4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1.4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1.4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1.4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1.4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1.4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1.4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1.4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1.4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1.4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1.4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1.4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1.4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1.4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1.4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1.4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1.4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1.4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1.4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1.4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1.4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1.4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1.4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1.4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1.4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1.4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1.4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1.4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1.4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1.4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1.4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1.4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1.4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1.4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1.4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1.4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1.4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1.4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1.4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1.4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1.4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1.4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1.4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1.4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1.4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1.4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1.4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1.4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1.4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1.4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1.4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1.4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1.4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1.4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1.4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1.4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1.4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1.4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1.4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1.4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1.4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1.4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1.4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1.4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1.4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1.4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1.4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1.4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1.4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1.4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1.4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1.4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1.4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1.4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1.4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1.4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1.4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1.4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1.4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1.4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1.4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1.4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1.4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1.4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1.4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1.4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1.4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1.4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1.4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1.4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1.4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1.4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1.4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1.4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1.4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1.4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1.4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1.4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1.4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1.4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1.4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1.4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1.4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1.4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1.4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1.4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1.4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1.4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1.4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1.4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1.4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1.4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1.4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1.4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1.4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1.4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1.4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1.4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1.4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1.4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1.4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1.4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1.4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1.4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1.4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1.4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1.4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1.4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1.4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1.4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1.4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1.4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1.4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1.4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1.4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1.4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1.4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1.4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1.4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1.4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1.4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1.4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1.4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1.4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1.4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1.4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1.4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1.4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1.4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1.4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1.4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1.4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1.4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1.4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1.4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1.4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1.4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1.4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1.4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1.4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1.4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1.4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1.4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1.4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1.4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1.4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1.4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1.4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1.4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2001-09-24T20:10:24Z</cp:lastPrinted>
  <dcterms:created xsi:type="dcterms:W3CDTF">1997-07-16T13:32:11Z</dcterms:created>
  <dcterms:modified xsi:type="dcterms:W3CDTF">2023-09-10T11:59:38Z</dcterms:modified>
</cp:coreProperties>
</file>