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<sst xmlns="http://schemas.openxmlformats.org/spreadsheetml/2006/main" count="44" uniqueCount="43">
  <si>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</si>
  <si>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</si>
  <si>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</si>
  <si>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</si>
  <si>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</si>
  <si>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</si>
  <si>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</si>
  <si>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</si>
  <si>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</si>
  <si>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</si>
  <si>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</si>
  <si>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</si>
  <si>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</si>
  <si>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</si>
  <si>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</si>
  <si>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</si>
  <si>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</si>
  <si>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</si>
  <si>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</si>
  <si>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</si>
  <si>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</si>
  <si>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</si>
  <si>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</si>
  <si>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</si>
  <si>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</si>
  <si>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</si>
  <si>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</si>
  <si>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</si>
  <si>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</si>
  <si>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</si>
  <si>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</si>
  <si>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</si>
  <si>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</si>
  <si>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</si>
  <si>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</si>
  <si>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Lower retained volumes due to lower West flow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</si>
  <si>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</si>
  <si>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</si>
  <si>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</si>
  <si>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</si>
  <si>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</si>
  <si>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</si>
  <si>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MTD index price of $2.40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</si>
</sst>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03/12/02</v>
          </cell>
        </row>
        <row r="106">
          <cell r="C106">
            <v>17.21688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300.26569599999999</v>
          </cell>
          <cell r="P27">
            <v>302.45459999999997</v>
          </cell>
        </row>
        <row r="33">
          <cell r="N33">
            <v>1498.8164410000002</v>
          </cell>
          <cell r="P33">
            <v>1407.0187660000001</v>
          </cell>
        </row>
        <row r="40">
          <cell r="N40">
            <v>4052.9725789999998</v>
          </cell>
          <cell r="P40">
            <v>4113.3682500000004</v>
          </cell>
        </row>
        <row r="46">
          <cell r="N46">
            <v>9965.1804427000006</v>
          </cell>
          <cell r="P46">
            <v>10183.980286000002</v>
          </cell>
        </row>
        <row r="50">
          <cell r="N50">
            <v>333.80832199999998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657.95977599999992</v>
          </cell>
          <cell r="P69">
            <v>676.51516156799994</v>
          </cell>
        </row>
        <row r="75">
          <cell r="N75">
            <v>1216.6068019999998</v>
          </cell>
          <cell r="P75">
            <v>1183.648171568</v>
          </cell>
        </row>
        <row r="78">
          <cell r="N78">
            <v>439.48245899999995</v>
          </cell>
          <cell r="P78">
            <v>259.97024700000003</v>
          </cell>
        </row>
        <row r="84">
          <cell r="N84">
            <v>500.50976200000002</v>
          </cell>
          <cell r="P84">
            <v>554.47281999999996</v>
          </cell>
        </row>
        <row r="89">
          <cell r="N89">
            <v>1015.4666778999999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-135.60654841072318</v>
          </cell>
          <cell r="M74">
            <v>0</v>
          </cell>
        </row>
        <row r="75">
          <cell r="G75">
            <v>1962.885182623681</v>
          </cell>
          <cell r="M75">
            <v>2090.4727194942207</v>
          </cell>
        </row>
        <row r="76">
          <cell r="G76">
            <v>-109.36999999999986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9.3460000000000001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>
      <selection activeCell="G51" sqref="G51"/>
    </sheetView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March:  03/01/02 thru 03/12/02</v>
      </c>
      <c r="B3" s="2"/>
      <c r="C3" s="2"/>
      <c r="D3" s="2"/>
      <c r="E3" s="2"/>
      <c r="F3" s="2"/>
      <c r="G3" s="23">
        <f ca="1">NOW()</f>
        <v>37330.598932638888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9.3460000000000001</v>
      </c>
      <c r="E9" s="7">
        <f>D9-C9</f>
        <v>-6.0000000000000497E-2</v>
      </c>
      <c r="F9" s="2"/>
      <c r="G9" s="37"/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0.61918000000000006</v>
      </c>
      <c r="E11" s="7">
        <f>D11-C11</f>
        <v>-0.15879999999999939</v>
      </c>
      <c r="F11" s="2"/>
      <c r="G11" s="37" t="s">
        <v>41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1.054</v>
      </c>
      <c r="E13" s="7">
        <f>D13-C13</f>
        <v>-2.6999999999999913E-2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0.16300000000000003</v>
      </c>
      <c r="E15" s="7">
        <f>D15-C15</f>
        <v>6.0000000000000053E-2</v>
      </c>
      <c r="F15" s="2"/>
      <c r="G15" s="2" t="s">
        <v>36</v>
      </c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</v>
      </c>
      <c r="E17" s="7">
        <f>D17-C17</f>
        <v>0.126</v>
      </c>
      <c r="F17" s="2"/>
      <c r="G17" s="2" t="s">
        <v>37</v>
      </c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7.4999999999999956E-2</v>
      </c>
      <c r="E19" s="7">
        <f>D19-C19</f>
        <v>-2.3000000000000131E-2</v>
      </c>
      <c r="F19" s="2"/>
      <c r="G19" s="2" t="s">
        <v>38</v>
      </c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34</v>
      </c>
      <c r="B21" s="2"/>
      <c r="C21" s="11">
        <v>0</v>
      </c>
      <c r="D21" s="7">
        <f>'[1]Main Data Input'!C106/1000</f>
        <v>1.721688E-2</v>
      </c>
      <c r="E21" s="7">
        <f>D21-C21</f>
        <v>1.721688E-2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12.27998</v>
      </c>
      <c r="D24" s="26">
        <f>SUM(D9:D21)</f>
        <v>12.214396879999999</v>
      </c>
      <c r="E24" s="27">
        <f>D24-C24</f>
        <v>-6.5583120000001216E-2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1.9630000000000001</v>
      </c>
      <c r="E27" s="7">
        <f>D27-C27</f>
        <v>-0.12399999999999967</v>
      </c>
      <c r="F27" s="39"/>
      <c r="G27" s="39" t="s">
        <v>42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-0.13600000000000001</v>
      </c>
      <c r="E29" s="7">
        <f>D29-C29</f>
        <v>-0.13600000000000001</v>
      </c>
      <c r="F29" s="39"/>
      <c r="G29" s="37" t="s">
        <v>35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-0.109</v>
      </c>
      <c r="E31" s="7">
        <f>D31-C31</f>
        <v>-0.109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2.1869999999999998</v>
      </c>
      <c r="D39" s="16">
        <f>SUM(D27:D38)</f>
        <v>1.718</v>
      </c>
      <c r="E39" s="15">
        <f>SUM(E27:E38)</f>
        <v>-0.46899999999999964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14.46698</v>
      </c>
      <c r="D46" s="16">
        <f>D24+D39+D41+D43</f>
        <v>13.932396879999999</v>
      </c>
      <c r="E46" s="15">
        <f>E24+E39+E41+E43</f>
        <v>-0.53458312000000086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</f>
        <v>13.52098</v>
      </c>
      <c r="D55" s="16">
        <f>SUM(D46:D54)+0.001</f>
        <v>13.179396879999999</v>
      </c>
      <c r="E55" s="15">
        <f>SUM(E46:E54)</f>
        <v>-0.34258312000000091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39</v>
      </c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39</v>
      </c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40</v>
      </c>
      <c r="B65" s="2"/>
      <c r="C65" s="31">
        <f>SUM(C55:C64)</f>
        <v>39.463979999999999</v>
      </c>
      <c r="D65" s="31">
        <f>SUM(D55:D64)</f>
        <v>39.208396879999995</v>
      </c>
      <c r="E65" s="36">
        <f>D65-C65</f>
        <v>-0.25558312000000427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2002-03-15T20:26:21Z</cp:lastPrinted>
  <dcterms:created xsi:type="dcterms:W3CDTF">1999-10-11T14:59:11Z</dcterms:created>
  <dcterms:modified xsi:type="dcterms:W3CDTF">2023-09-10T12:01:10Z</dcterms:modified>
</cp:coreProperties>
</file>