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56" yWindow="432" windowWidth="3000" windowHeight="3240" tabRatio="615"/>
  </bookViews>
  <sheets>
    <sheet name="Jan 2002" sheetId="26" r:id="rId1"/>
    <sheet name="Jan.2002" sheetId="25" r:id="rId2"/>
    <sheet name="MANUAL" sheetId="19" r:id="rId3"/>
    <sheet name="Jan01" sheetId="12" r:id="rId4"/>
    <sheet name="Feb01" sheetId="13" r:id="rId5"/>
    <sheet name="Mar01" sheetId="14" r:id="rId6"/>
    <sheet name="Apr01" sheetId="15" r:id="rId7"/>
    <sheet name="May 01" sheetId="17" r:id="rId8"/>
    <sheet name="June 01" sheetId="18" r:id="rId9"/>
    <sheet name="July 01" sheetId="16" r:id="rId10"/>
    <sheet name="AUGUST 01" sheetId="20" r:id="rId11"/>
    <sheet name="SEPT 01 " sheetId="21" r:id="rId12"/>
    <sheet name="OCT 01" sheetId="22" r:id="rId13"/>
    <sheet name="NOV 01" sheetId="23" r:id="rId14"/>
    <sheet name="Dec 01" sheetId="24" r:id="rId15"/>
  </sheets>
  <definedNames>
    <definedName name="_xlnm.Print_Area" localSheetId="6">'Apr01'!$A$1:$V$40</definedName>
    <definedName name="_xlnm.Print_Area" localSheetId="10">'AUGUST 01'!$A$1:$V$40</definedName>
    <definedName name="_xlnm.Print_Area" localSheetId="14">'Dec 01'!$A$1:$Y$39</definedName>
    <definedName name="_xlnm.Print_Area" localSheetId="4">'Feb01'!$A$1:$N$39</definedName>
    <definedName name="_xlnm.Print_Area" localSheetId="0">'Jan 2002'!$A$1:$Y$39</definedName>
    <definedName name="_xlnm.Print_Area" localSheetId="1">Jan.2002!$A$1:$Y$39</definedName>
    <definedName name="_xlnm.Print_Area" localSheetId="3">'Jan01'!$A$1:$N$39</definedName>
    <definedName name="_xlnm.Print_Area" localSheetId="9">'July 01'!$A$1:$V$40</definedName>
    <definedName name="_xlnm.Print_Area" localSheetId="8">'June 01'!$A$1:$V$40</definedName>
    <definedName name="_xlnm.Print_Area" localSheetId="2">MANUAL!$A$1:$Z$42</definedName>
    <definedName name="_xlnm.Print_Area" localSheetId="5">'Mar01'!$A$1:$V$39</definedName>
    <definedName name="_xlnm.Print_Area" localSheetId="7">'May 01'!$A$1:$V$40</definedName>
    <definedName name="_xlnm.Print_Area" localSheetId="13">'NOV 01'!$A$1:$V$39</definedName>
    <definedName name="_xlnm.Print_Area" localSheetId="12">'OCT 01'!$A$1:$V$41</definedName>
    <definedName name="_xlnm.Print_Area" localSheetId="11">'SEPT 01 '!$A$1:$V$40</definedName>
  </definedNames>
  <calcPr calcId="92512"/>
</workbook>
</file>

<file path=xl/calcChain.xml><?xml version="1.0" encoding="utf-8"?>
<calcChain xmlns="http://schemas.openxmlformats.org/spreadsheetml/2006/main">
  <c r="D5" i="15" l="1"/>
  <c r="V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D6" i="15"/>
  <c r="V6" i="15"/>
  <c r="X6" i="15"/>
  <c r="Y6" i="15"/>
  <c r="Z6" i="15"/>
  <c r="AA6" i="15"/>
  <c r="AB6" i="15"/>
  <c r="AC6" i="15"/>
  <c r="AD6" i="15"/>
  <c r="AE6" i="15"/>
  <c r="AF6" i="15"/>
  <c r="AG6" i="15"/>
  <c r="AH6" i="15"/>
  <c r="AI6" i="15"/>
  <c r="A7" i="15"/>
  <c r="D7" i="15"/>
  <c r="V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8" i="15"/>
  <c r="D8" i="15"/>
  <c r="V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9" i="15"/>
  <c r="D9" i="15"/>
  <c r="V9" i="15"/>
  <c r="X9" i="15"/>
  <c r="Y9" i="15"/>
  <c r="Z9" i="15"/>
  <c r="AA9" i="15"/>
  <c r="AB9" i="15"/>
  <c r="AC9" i="15"/>
  <c r="AD9" i="15"/>
  <c r="AE9" i="15"/>
  <c r="AF9" i="15"/>
  <c r="AG9" i="15"/>
  <c r="AH9" i="15"/>
  <c r="AI9" i="15"/>
  <c r="A10" i="15"/>
  <c r="D10" i="15"/>
  <c r="V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11" i="15"/>
  <c r="D11" i="15"/>
  <c r="V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12" i="15"/>
  <c r="D12" i="15"/>
  <c r="V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13" i="15"/>
  <c r="D13" i="15"/>
  <c r="V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14" i="15"/>
  <c r="D14" i="15"/>
  <c r="V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15" i="15"/>
  <c r="D15" i="15"/>
  <c r="V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16" i="15"/>
  <c r="D16" i="15"/>
  <c r="V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17" i="15"/>
  <c r="D17" i="15"/>
  <c r="V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18" i="15"/>
  <c r="D18" i="15"/>
  <c r="V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19" i="15"/>
  <c r="D19" i="15"/>
  <c r="V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20" i="15"/>
  <c r="D20" i="15"/>
  <c r="V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21" i="15"/>
  <c r="D21" i="15"/>
  <c r="V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22" i="15"/>
  <c r="D22" i="15"/>
  <c r="V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23" i="15"/>
  <c r="D23" i="15"/>
  <c r="V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24" i="15"/>
  <c r="D24" i="15"/>
  <c r="V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25" i="15"/>
  <c r="D25" i="15"/>
  <c r="V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26" i="15"/>
  <c r="D26" i="15"/>
  <c r="V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27" i="15"/>
  <c r="D27" i="15"/>
  <c r="V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28" i="15"/>
  <c r="D28" i="15"/>
  <c r="V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29" i="15"/>
  <c r="D29" i="15"/>
  <c r="V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30" i="15"/>
  <c r="D30" i="15"/>
  <c r="V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31" i="15"/>
  <c r="D31" i="15"/>
  <c r="V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32" i="15"/>
  <c r="D32" i="15"/>
  <c r="V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33" i="15"/>
  <c r="D33" i="15"/>
  <c r="V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34" i="15"/>
  <c r="D34" i="15"/>
  <c r="V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35" i="15"/>
  <c r="D35" i="15"/>
  <c r="V35" i="15"/>
  <c r="D36" i="15"/>
  <c r="V36" i="15"/>
  <c r="D37" i="15"/>
  <c r="V37" i="15"/>
  <c r="B38" i="15"/>
  <c r="C38" i="15"/>
  <c r="D38" i="15"/>
  <c r="F38" i="15"/>
  <c r="H38" i="15"/>
  <c r="J38" i="15"/>
  <c r="L38" i="15"/>
  <c r="N38" i="15"/>
  <c r="P38" i="15"/>
  <c r="R38" i="15"/>
  <c r="T38" i="15"/>
  <c r="V38" i="15"/>
  <c r="B39" i="15"/>
  <c r="C39" i="15"/>
  <c r="D39" i="15"/>
  <c r="F39" i="15"/>
  <c r="H39" i="15"/>
  <c r="J39" i="15"/>
  <c r="L39" i="15"/>
  <c r="N39" i="15"/>
  <c r="P39" i="15"/>
  <c r="R39" i="15"/>
  <c r="T39" i="15"/>
  <c r="V39" i="15"/>
  <c r="D81" i="15"/>
  <c r="D5" i="20"/>
  <c r="V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D6" i="20"/>
  <c r="V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7" i="20"/>
  <c r="D7" i="20"/>
  <c r="V7" i="20"/>
  <c r="X7" i="20"/>
  <c r="Y7" i="20"/>
  <c r="Z7" i="20"/>
  <c r="AA7" i="20"/>
  <c r="AB7" i="20"/>
  <c r="AC7" i="20"/>
  <c r="AD7" i="20"/>
  <c r="AE7" i="20"/>
  <c r="AF7" i="20"/>
  <c r="AG7" i="20"/>
  <c r="AH7" i="20"/>
  <c r="AI7" i="20"/>
  <c r="A8" i="20"/>
  <c r="D8" i="20"/>
  <c r="V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9" i="20"/>
  <c r="D9" i="20"/>
  <c r="V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10" i="20"/>
  <c r="D10" i="20"/>
  <c r="V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11" i="20"/>
  <c r="D11" i="20"/>
  <c r="V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12" i="20"/>
  <c r="D12" i="20"/>
  <c r="V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13" i="20"/>
  <c r="D13" i="20"/>
  <c r="V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14" i="20"/>
  <c r="D14" i="20"/>
  <c r="V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15" i="20"/>
  <c r="D15" i="20"/>
  <c r="V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16" i="20"/>
  <c r="D16" i="20"/>
  <c r="V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17" i="20"/>
  <c r="D17" i="20"/>
  <c r="V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18" i="20"/>
  <c r="D18" i="20"/>
  <c r="V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19" i="20"/>
  <c r="D19" i="20"/>
  <c r="V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20" i="20"/>
  <c r="D20" i="20"/>
  <c r="V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21" i="20"/>
  <c r="D21" i="20"/>
  <c r="V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22" i="20"/>
  <c r="D22" i="20"/>
  <c r="V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23" i="20"/>
  <c r="D23" i="20"/>
  <c r="V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24" i="20"/>
  <c r="D24" i="20"/>
  <c r="V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25" i="20"/>
  <c r="D25" i="20"/>
  <c r="V25" i="20"/>
  <c r="X25" i="20"/>
  <c r="Y25" i="20"/>
  <c r="Z25" i="20"/>
  <c r="AA25" i="20"/>
  <c r="AB25" i="20"/>
  <c r="AC25" i="20"/>
  <c r="AD25" i="20"/>
  <c r="AE25" i="20"/>
  <c r="AF25" i="20"/>
  <c r="AG25" i="20"/>
  <c r="AH25" i="20"/>
  <c r="AI25" i="20"/>
  <c r="A26" i="20"/>
  <c r="D26" i="20"/>
  <c r="V26" i="20"/>
  <c r="X26" i="20"/>
  <c r="Y26" i="20"/>
  <c r="Z26" i="20"/>
  <c r="AA26" i="20"/>
  <c r="AB26" i="20"/>
  <c r="AC26" i="20"/>
  <c r="AD26" i="20"/>
  <c r="AE26" i="20"/>
  <c r="AF26" i="20"/>
  <c r="AG26" i="20"/>
  <c r="AH26" i="20"/>
  <c r="AI26" i="20"/>
  <c r="A27" i="20"/>
  <c r="D27" i="20"/>
  <c r="V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28" i="20"/>
  <c r="D28" i="20"/>
  <c r="V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29" i="20"/>
  <c r="D29" i="20"/>
  <c r="V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30" i="20"/>
  <c r="D30" i="20"/>
  <c r="V30" i="20"/>
  <c r="X30" i="20"/>
  <c r="Y30" i="20"/>
  <c r="Z30" i="20"/>
  <c r="AA30" i="20"/>
  <c r="AB30" i="20"/>
  <c r="AC30" i="20"/>
  <c r="AD30" i="20"/>
  <c r="AE30" i="20"/>
  <c r="AF30" i="20"/>
  <c r="AG30" i="20"/>
  <c r="AH30" i="20"/>
  <c r="AI30" i="20"/>
  <c r="A31" i="20"/>
  <c r="D31" i="20"/>
  <c r="V31" i="20"/>
  <c r="X31" i="20"/>
  <c r="Y31" i="20"/>
  <c r="Z31" i="20"/>
  <c r="AA31" i="20"/>
  <c r="AB31" i="20"/>
  <c r="AC31" i="20"/>
  <c r="AD31" i="20"/>
  <c r="AE31" i="20"/>
  <c r="AF31" i="20"/>
  <c r="AG31" i="20"/>
  <c r="AH31" i="20"/>
  <c r="AI31" i="20"/>
  <c r="A32" i="20"/>
  <c r="D32" i="20"/>
  <c r="V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33" i="20"/>
  <c r="D33" i="20"/>
  <c r="V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34" i="20"/>
  <c r="D34" i="20"/>
  <c r="V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35" i="20"/>
  <c r="D35" i="20"/>
  <c r="V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36" i="20"/>
  <c r="D36" i="20"/>
  <c r="V36" i="20"/>
  <c r="D37" i="20"/>
  <c r="V37" i="20"/>
  <c r="B38" i="20"/>
  <c r="C38" i="20"/>
  <c r="D38" i="20"/>
  <c r="F38" i="20"/>
  <c r="H38" i="20"/>
  <c r="J38" i="20"/>
  <c r="L38" i="20"/>
  <c r="N38" i="20"/>
  <c r="P38" i="20"/>
  <c r="R38" i="20"/>
  <c r="T38" i="20"/>
  <c r="V38" i="20"/>
  <c r="B39" i="20"/>
  <c r="C39" i="20"/>
  <c r="D39" i="20"/>
  <c r="F39" i="20"/>
  <c r="H39" i="20"/>
  <c r="J39" i="20"/>
  <c r="L39" i="20"/>
  <c r="N39" i="20"/>
  <c r="P39" i="20"/>
  <c r="R39" i="20"/>
  <c r="T39" i="20"/>
  <c r="V39" i="20"/>
  <c r="D81" i="20"/>
  <c r="D5" i="24"/>
  <c r="Y5" i="24"/>
  <c r="AA5" i="24"/>
  <c r="AB5" i="24"/>
  <c r="AC5" i="24"/>
  <c r="AD5" i="24"/>
  <c r="AE5" i="24"/>
  <c r="AF5" i="24"/>
  <c r="AG5" i="24"/>
  <c r="AH5" i="24"/>
  <c r="AI5" i="24"/>
  <c r="AJ5" i="24"/>
  <c r="AK5" i="24"/>
  <c r="AL5" i="24"/>
  <c r="D6" i="24"/>
  <c r="Y6" i="24"/>
  <c r="AA6" i="24"/>
  <c r="AB6" i="24"/>
  <c r="AC6" i="24"/>
  <c r="AD6" i="24"/>
  <c r="AE6" i="24"/>
  <c r="AF6" i="24"/>
  <c r="AG6" i="24"/>
  <c r="AH6" i="24"/>
  <c r="AI6" i="24"/>
  <c r="AJ6" i="24"/>
  <c r="AK6" i="24"/>
  <c r="AL6" i="24"/>
  <c r="D7" i="24"/>
  <c r="Y7" i="24"/>
  <c r="AA7" i="24"/>
  <c r="AB7" i="24"/>
  <c r="AC7" i="24"/>
  <c r="AD7" i="24"/>
  <c r="AE7" i="24"/>
  <c r="AF7" i="24"/>
  <c r="AG7" i="24"/>
  <c r="AH7" i="24"/>
  <c r="AI7" i="24"/>
  <c r="AJ7" i="24"/>
  <c r="AK7" i="24"/>
  <c r="AL7" i="24"/>
  <c r="D8" i="24"/>
  <c r="Y8" i="24"/>
  <c r="AA8" i="24"/>
  <c r="AB8" i="24"/>
  <c r="AC8" i="24"/>
  <c r="AD8" i="24"/>
  <c r="AE8" i="24"/>
  <c r="AF8" i="24"/>
  <c r="AG8" i="24"/>
  <c r="AH8" i="24"/>
  <c r="AI8" i="24"/>
  <c r="AJ8" i="24"/>
  <c r="AK8" i="24"/>
  <c r="AL8" i="24"/>
  <c r="D9" i="24"/>
  <c r="Y9" i="24"/>
  <c r="AA9" i="24"/>
  <c r="AB9" i="24"/>
  <c r="AC9" i="24"/>
  <c r="AD9" i="24"/>
  <c r="AE9" i="24"/>
  <c r="AF9" i="24"/>
  <c r="AG9" i="24"/>
  <c r="AH9" i="24"/>
  <c r="AI9" i="24"/>
  <c r="AJ9" i="24"/>
  <c r="AK9" i="24"/>
  <c r="AL9" i="24"/>
  <c r="D10" i="24"/>
  <c r="Y10" i="24"/>
  <c r="AA10" i="24"/>
  <c r="AB10" i="24"/>
  <c r="AC10" i="24"/>
  <c r="AD10" i="24"/>
  <c r="AE10" i="24"/>
  <c r="AF10" i="24"/>
  <c r="AG10" i="24"/>
  <c r="AH10" i="24"/>
  <c r="AI10" i="24"/>
  <c r="AJ10" i="24"/>
  <c r="AK10" i="24"/>
  <c r="AL10" i="24"/>
  <c r="D11" i="24"/>
  <c r="Y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D12" i="24"/>
  <c r="Y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D13" i="24"/>
  <c r="Y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D14" i="24"/>
  <c r="Y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D15" i="24"/>
  <c r="Y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D16" i="24"/>
  <c r="Y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D17" i="24"/>
  <c r="Y17" i="24"/>
  <c r="AA17" i="24"/>
  <c r="AB17" i="24"/>
  <c r="AC17" i="24"/>
  <c r="AD17" i="24"/>
  <c r="AE17" i="24"/>
  <c r="AF17" i="24"/>
  <c r="AG17" i="24"/>
  <c r="AH17" i="24"/>
  <c r="AI17" i="24"/>
  <c r="AJ17" i="24"/>
  <c r="AK17" i="24"/>
  <c r="AL17" i="24"/>
  <c r="D18" i="24"/>
  <c r="Y18" i="24"/>
  <c r="AA18" i="24"/>
  <c r="AB18" i="24"/>
  <c r="AC18" i="24"/>
  <c r="AD18" i="24"/>
  <c r="AE18" i="24"/>
  <c r="AF18" i="24"/>
  <c r="AG18" i="24"/>
  <c r="AH18" i="24"/>
  <c r="AI18" i="24"/>
  <c r="AJ18" i="24"/>
  <c r="AK18" i="24"/>
  <c r="AL18" i="24"/>
  <c r="D19" i="24"/>
  <c r="Y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D20" i="24"/>
  <c r="Y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D21" i="24"/>
  <c r="Y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D22" i="24"/>
  <c r="Y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D23" i="24"/>
  <c r="Y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D24" i="24"/>
  <c r="Y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D25" i="24"/>
  <c r="Y25" i="24"/>
  <c r="AA25" i="24"/>
  <c r="AB25" i="24"/>
  <c r="AC25" i="24"/>
  <c r="AD25" i="24"/>
  <c r="AE25" i="24"/>
  <c r="AF25" i="24"/>
  <c r="AG25" i="24"/>
  <c r="AH25" i="24"/>
  <c r="AI25" i="24"/>
  <c r="AJ25" i="24"/>
  <c r="AK25" i="24"/>
  <c r="AL25" i="24"/>
  <c r="D26" i="24"/>
  <c r="Y26" i="24"/>
  <c r="AA26" i="24"/>
  <c r="AB26" i="24"/>
  <c r="AC26" i="24"/>
  <c r="AD26" i="24"/>
  <c r="AE26" i="24"/>
  <c r="AF26" i="24"/>
  <c r="AG26" i="24"/>
  <c r="AH26" i="24"/>
  <c r="AI26" i="24"/>
  <c r="AJ26" i="24"/>
  <c r="AK26" i="24"/>
  <c r="AL26" i="24"/>
  <c r="D27" i="24"/>
  <c r="Y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D28" i="24"/>
  <c r="Y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D29" i="24"/>
  <c r="Y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D30" i="24"/>
  <c r="Y30" i="24"/>
  <c r="AA30" i="24"/>
  <c r="AB30" i="24"/>
  <c r="AC30" i="24"/>
  <c r="AD30" i="24"/>
  <c r="AE30" i="24"/>
  <c r="AF30" i="24"/>
  <c r="AG30" i="24"/>
  <c r="AH30" i="24"/>
  <c r="AI30" i="24"/>
  <c r="AJ30" i="24"/>
  <c r="AK30" i="24"/>
  <c r="AL30" i="24"/>
  <c r="D31" i="24"/>
  <c r="Y31" i="24"/>
  <c r="AA31" i="24"/>
  <c r="AB31" i="24"/>
  <c r="AC31" i="24"/>
  <c r="AD31" i="24"/>
  <c r="AE31" i="24"/>
  <c r="AF31" i="24"/>
  <c r="AG31" i="24"/>
  <c r="AH31" i="24"/>
  <c r="AI31" i="24"/>
  <c r="AJ31" i="24"/>
  <c r="AK31" i="24"/>
  <c r="AL31" i="24"/>
  <c r="D32" i="24"/>
  <c r="Y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D33" i="24"/>
  <c r="Y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D34" i="24"/>
  <c r="Y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D35" i="24"/>
  <c r="Y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D36" i="24"/>
  <c r="Y36" i="24"/>
  <c r="D37" i="24"/>
  <c r="Y37" i="24"/>
  <c r="B38" i="24"/>
  <c r="C38" i="24"/>
  <c r="D38" i="24"/>
  <c r="F38" i="24"/>
  <c r="H38" i="24"/>
  <c r="J38" i="24"/>
  <c r="L38" i="24"/>
  <c r="N38" i="24"/>
  <c r="P38" i="24"/>
  <c r="R38" i="24"/>
  <c r="T38" i="24"/>
  <c r="U38" i="24"/>
  <c r="Y38" i="24"/>
  <c r="B39" i="24"/>
  <c r="C39" i="24"/>
  <c r="D39" i="24"/>
  <c r="F39" i="24"/>
  <c r="H39" i="24"/>
  <c r="J39" i="24"/>
  <c r="L39" i="24"/>
  <c r="N39" i="24"/>
  <c r="P39" i="24"/>
  <c r="R39" i="24"/>
  <c r="T39" i="24"/>
  <c r="U39" i="24"/>
  <c r="Y39" i="24"/>
  <c r="D81" i="24"/>
  <c r="D5" i="13"/>
  <c r="N5" i="13"/>
  <c r="P5" i="13"/>
  <c r="Q5" i="13"/>
  <c r="R5" i="13"/>
  <c r="S5" i="13"/>
  <c r="T5" i="13"/>
  <c r="U5" i="13"/>
  <c r="V5" i="13"/>
  <c r="W5" i="13"/>
  <c r="D6" i="13"/>
  <c r="N6" i="13"/>
  <c r="P6" i="13"/>
  <c r="Q6" i="13"/>
  <c r="R6" i="13"/>
  <c r="S6" i="13"/>
  <c r="T6" i="13"/>
  <c r="U6" i="13"/>
  <c r="V6" i="13"/>
  <c r="W6" i="13"/>
  <c r="A7" i="13"/>
  <c r="D7" i="13"/>
  <c r="N7" i="13"/>
  <c r="P7" i="13"/>
  <c r="Q7" i="13"/>
  <c r="R7" i="13"/>
  <c r="S7" i="13"/>
  <c r="T7" i="13"/>
  <c r="U7" i="13"/>
  <c r="V7" i="13"/>
  <c r="W7" i="13"/>
  <c r="A8" i="13"/>
  <c r="D8" i="13"/>
  <c r="N8" i="13"/>
  <c r="P8" i="13"/>
  <c r="Q8" i="13"/>
  <c r="R8" i="13"/>
  <c r="S8" i="13"/>
  <c r="T8" i="13"/>
  <c r="U8" i="13"/>
  <c r="V8" i="13"/>
  <c r="W8" i="13"/>
  <c r="A9" i="13"/>
  <c r="D9" i="13"/>
  <c r="N9" i="13"/>
  <c r="P9" i="13"/>
  <c r="Q9" i="13"/>
  <c r="R9" i="13"/>
  <c r="S9" i="13"/>
  <c r="T9" i="13"/>
  <c r="U9" i="13"/>
  <c r="V9" i="13"/>
  <c r="W9" i="13"/>
  <c r="A10" i="13"/>
  <c r="D10" i="13"/>
  <c r="N10" i="13"/>
  <c r="P10" i="13"/>
  <c r="Q10" i="13"/>
  <c r="R10" i="13"/>
  <c r="S10" i="13"/>
  <c r="T10" i="13"/>
  <c r="U10" i="13"/>
  <c r="V10" i="13"/>
  <c r="W10" i="13"/>
  <c r="A11" i="13"/>
  <c r="D11" i="13"/>
  <c r="N11" i="13"/>
  <c r="P11" i="13"/>
  <c r="Q11" i="13"/>
  <c r="R11" i="13"/>
  <c r="S11" i="13"/>
  <c r="T11" i="13"/>
  <c r="U11" i="13"/>
  <c r="V11" i="13"/>
  <c r="W11" i="13"/>
  <c r="A12" i="13"/>
  <c r="D12" i="13"/>
  <c r="N12" i="13"/>
  <c r="P12" i="13"/>
  <c r="Q12" i="13"/>
  <c r="R12" i="13"/>
  <c r="S12" i="13"/>
  <c r="T12" i="13"/>
  <c r="U12" i="13"/>
  <c r="V12" i="13"/>
  <c r="W12" i="13"/>
  <c r="A13" i="13"/>
  <c r="D13" i="13"/>
  <c r="N13" i="13"/>
  <c r="P13" i="13"/>
  <c r="Q13" i="13"/>
  <c r="R13" i="13"/>
  <c r="S13" i="13"/>
  <c r="T13" i="13"/>
  <c r="U13" i="13"/>
  <c r="V13" i="13"/>
  <c r="W13" i="13"/>
  <c r="A14" i="13"/>
  <c r="D14" i="13"/>
  <c r="N14" i="13"/>
  <c r="P14" i="13"/>
  <c r="Q14" i="13"/>
  <c r="R14" i="13"/>
  <c r="S14" i="13"/>
  <c r="T14" i="13"/>
  <c r="U14" i="13"/>
  <c r="V14" i="13"/>
  <c r="W14" i="13"/>
  <c r="A15" i="13"/>
  <c r="D15" i="13"/>
  <c r="N15" i="13"/>
  <c r="P15" i="13"/>
  <c r="Q15" i="13"/>
  <c r="R15" i="13"/>
  <c r="S15" i="13"/>
  <c r="T15" i="13"/>
  <c r="U15" i="13"/>
  <c r="V15" i="13"/>
  <c r="W15" i="13"/>
  <c r="A16" i="13"/>
  <c r="D16" i="13"/>
  <c r="N16" i="13"/>
  <c r="P16" i="13"/>
  <c r="Q16" i="13"/>
  <c r="R16" i="13"/>
  <c r="S16" i="13"/>
  <c r="T16" i="13"/>
  <c r="U16" i="13"/>
  <c r="V16" i="13"/>
  <c r="W16" i="13"/>
  <c r="A17" i="13"/>
  <c r="D17" i="13"/>
  <c r="N17" i="13"/>
  <c r="P17" i="13"/>
  <c r="Q17" i="13"/>
  <c r="R17" i="13"/>
  <c r="S17" i="13"/>
  <c r="T17" i="13"/>
  <c r="U17" i="13"/>
  <c r="V17" i="13"/>
  <c r="W17" i="13"/>
  <c r="A18" i="13"/>
  <c r="D18" i="13"/>
  <c r="N18" i="13"/>
  <c r="P18" i="13"/>
  <c r="Q18" i="13"/>
  <c r="R18" i="13"/>
  <c r="S18" i="13"/>
  <c r="T18" i="13"/>
  <c r="U18" i="13"/>
  <c r="V18" i="13"/>
  <c r="W18" i="13"/>
  <c r="A19" i="13"/>
  <c r="D19" i="13"/>
  <c r="N19" i="13"/>
  <c r="P19" i="13"/>
  <c r="Q19" i="13"/>
  <c r="R19" i="13"/>
  <c r="S19" i="13"/>
  <c r="T19" i="13"/>
  <c r="U19" i="13"/>
  <c r="V19" i="13"/>
  <c r="W19" i="13"/>
  <c r="A20" i="13"/>
  <c r="D20" i="13"/>
  <c r="N20" i="13"/>
  <c r="P20" i="13"/>
  <c r="Q20" i="13"/>
  <c r="R20" i="13"/>
  <c r="S20" i="13"/>
  <c r="T20" i="13"/>
  <c r="U20" i="13"/>
  <c r="V20" i="13"/>
  <c r="W20" i="13"/>
  <c r="A21" i="13"/>
  <c r="D21" i="13"/>
  <c r="N21" i="13"/>
  <c r="P21" i="13"/>
  <c r="Q21" i="13"/>
  <c r="R21" i="13"/>
  <c r="S21" i="13"/>
  <c r="T21" i="13"/>
  <c r="U21" i="13"/>
  <c r="V21" i="13"/>
  <c r="W21" i="13"/>
  <c r="A22" i="13"/>
  <c r="D22" i="13"/>
  <c r="N22" i="13"/>
  <c r="P22" i="13"/>
  <c r="Q22" i="13"/>
  <c r="R22" i="13"/>
  <c r="S22" i="13"/>
  <c r="T22" i="13"/>
  <c r="U22" i="13"/>
  <c r="V22" i="13"/>
  <c r="W22" i="13"/>
  <c r="A23" i="13"/>
  <c r="D23" i="13"/>
  <c r="N23" i="13"/>
  <c r="P23" i="13"/>
  <c r="Q23" i="13"/>
  <c r="R23" i="13"/>
  <c r="S23" i="13"/>
  <c r="T23" i="13"/>
  <c r="U23" i="13"/>
  <c r="V23" i="13"/>
  <c r="W23" i="13"/>
  <c r="A24" i="13"/>
  <c r="D24" i="13"/>
  <c r="N24" i="13"/>
  <c r="P24" i="13"/>
  <c r="Q24" i="13"/>
  <c r="R24" i="13"/>
  <c r="S24" i="13"/>
  <c r="T24" i="13"/>
  <c r="U24" i="13"/>
  <c r="V24" i="13"/>
  <c r="W24" i="13"/>
  <c r="A25" i="13"/>
  <c r="D25" i="13"/>
  <c r="N25" i="13"/>
  <c r="P25" i="13"/>
  <c r="Q25" i="13"/>
  <c r="R25" i="13"/>
  <c r="S25" i="13"/>
  <c r="T25" i="13"/>
  <c r="U25" i="13"/>
  <c r="V25" i="13"/>
  <c r="W25" i="13"/>
  <c r="A26" i="13"/>
  <c r="D26" i="13"/>
  <c r="N26" i="13"/>
  <c r="P26" i="13"/>
  <c r="Q26" i="13"/>
  <c r="R26" i="13"/>
  <c r="S26" i="13"/>
  <c r="T26" i="13"/>
  <c r="U26" i="13"/>
  <c r="V26" i="13"/>
  <c r="W26" i="13"/>
  <c r="A27" i="13"/>
  <c r="D27" i="13"/>
  <c r="N27" i="13"/>
  <c r="P27" i="13"/>
  <c r="Q27" i="13"/>
  <c r="R27" i="13"/>
  <c r="S27" i="13"/>
  <c r="T27" i="13"/>
  <c r="U27" i="13"/>
  <c r="V27" i="13"/>
  <c r="W27" i="13"/>
  <c r="A28" i="13"/>
  <c r="D28" i="13"/>
  <c r="N28" i="13"/>
  <c r="P28" i="13"/>
  <c r="Q28" i="13"/>
  <c r="R28" i="13"/>
  <c r="S28" i="13"/>
  <c r="T28" i="13"/>
  <c r="U28" i="13"/>
  <c r="V28" i="13"/>
  <c r="W28" i="13"/>
  <c r="A29" i="13"/>
  <c r="D29" i="13"/>
  <c r="N29" i="13"/>
  <c r="P29" i="13"/>
  <c r="Q29" i="13"/>
  <c r="R29" i="13"/>
  <c r="S29" i="13"/>
  <c r="T29" i="13"/>
  <c r="U29" i="13"/>
  <c r="V29" i="13"/>
  <c r="W29" i="13"/>
  <c r="A30" i="13"/>
  <c r="D30" i="13"/>
  <c r="N30" i="13"/>
  <c r="P30" i="13"/>
  <c r="Q30" i="13"/>
  <c r="R30" i="13"/>
  <c r="S30" i="13"/>
  <c r="T30" i="13"/>
  <c r="U30" i="13"/>
  <c r="V30" i="13"/>
  <c r="W30" i="13"/>
  <c r="A31" i="13"/>
  <c r="D31" i="13"/>
  <c r="N31" i="13"/>
  <c r="P31" i="13"/>
  <c r="Q31" i="13"/>
  <c r="R31" i="13"/>
  <c r="S31" i="13"/>
  <c r="T31" i="13"/>
  <c r="U31" i="13"/>
  <c r="V31" i="13"/>
  <c r="W31" i="13"/>
  <c r="A32" i="13"/>
  <c r="D32" i="13"/>
  <c r="N32" i="13"/>
  <c r="P32" i="13"/>
  <c r="Q32" i="13"/>
  <c r="R32" i="13"/>
  <c r="S32" i="13"/>
  <c r="T32" i="13"/>
  <c r="U32" i="13"/>
  <c r="V32" i="13"/>
  <c r="W32" i="13"/>
  <c r="A33" i="13"/>
  <c r="D33" i="13"/>
  <c r="N33" i="13"/>
  <c r="P33" i="13"/>
  <c r="Q33" i="13"/>
  <c r="R33" i="13"/>
  <c r="S33" i="13"/>
  <c r="T33" i="13"/>
  <c r="U33" i="13"/>
  <c r="V33" i="13"/>
  <c r="W33" i="13"/>
  <c r="A34" i="13"/>
  <c r="D34" i="13"/>
  <c r="N34" i="13"/>
  <c r="P34" i="13"/>
  <c r="Q34" i="13"/>
  <c r="R34" i="13"/>
  <c r="S34" i="13"/>
  <c r="T34" i="13"/>
  <c r="U34" i="13"/>
  <c r="V34" i="13"/>
  <c r="W34" i="13"/>
  <c r="A35" i="13"/>
  <c r="D35" i="13"/>
  <c r="N35" i="13"/>
  <c r="A36" i="13"/>
  <c r="D36" i="13"/>
  <c r="N36" i="13"/>
  <c r="D37" i="13"/>
  <c r="N37" i="13"/>
  <c r="B38" i="13"/>
  <c r="C38" i="13"/>
  <c r="D38" i="13"/>
  <c r="F38" i="13"/>
  <c r="H38" i="13"/>
  <c r="J38" i="13"/>
  <c r="L38" i="13"/>
  <c r="N38" i="13"/>
  <c r="B39" i="13"/>
  <c r="C39" i="13"/>
  <c r="D39" i="13"/>
  <c r="F39" i="13"/>
  <c r="H39" i="13"/>
  <c r="J39" i="13"/>
  <c r="L39" i="13"/>
  <c r="N39" i="13"/>
  <c r="D81" i="13"/>
  <c r="D5" i="26"/>
  <c r="Y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Y37" i="26"/>
  <c r="B38" i="26"/>
  <c r="C38" i="26"/>
  <c r="D38" i="26"/>
  <c r="F38" i="26"/>
  <c r="H38" i="26"/>
  <c r="J38" i="26"/>
  <c r="L38" i="26"/>
  <c r="N38" i="26"/>
  <c r="P38" i="26"/>
  <c r="R38" i="26"/>
  <c r="T38" i="26"/>
  <c r="U38" i="26"/>
  <c r="Y38" i="26"/>
  <c r="B39" i="26"/>
  <c r="C39" i="26"/>
  <c r="D39" i="26"/>
  <c r="F39" i="26"/>
  <c r="H39" i="26"/>
  <c r="J39" i="26"/>
  <c r="L39" i="26"/>
  <c r="N39" i="26"/>
  <c r="P39" i="26"/>
  <c r="R39" i="26"/>
  <c r="T39" i="26"/>
  <c r="U39" i="26"/>
  <c r="Y39" i="26"/>
  <c r="D81" i="26"/>
  <c r="D5" i="25"/>
  <c r="Y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D6" i="25"/>
  <c r="Y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D7" i="25"/>
  <c r="Y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D8" i="25"/>
  <c r="Y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D9" i="25"/>
  <c r="Y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D10" i="25"/>
  <c r="Y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D11" i="25"/>
  <c r="Y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D12" i="25"/>
  <c r="Y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D13" i="25"/>
  <c r="Y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D14" i="25"/>
  <c r="Y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D15" i="25"/>
  <c r="Y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D16" i="25"/>
  <c r="Y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D17" i="25"/>
  <c r="Y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D18" i="25"/>
  <c r="Y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D19" i="25"/>
  <c r="Y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D20" i="25"/>
  <c r="Y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D21" i="25"/>
  <c r="Y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D22" i="25"/>
  <c r="Y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D23" i="25"/>
  <c r="Y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D24" i="25"/>
  <c r="Y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D25" i="25"/>
  <c r="Y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D26" i="25"/>
  <c r="Y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D27" i="25"/>
  <c r="Y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D28" i="25"/>
  <c r="Y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D29" i="25"/>
  <c r="Y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D30" i="25"/>
  <c r="Y30" i="25"/>
  <c r="AA30" i="25"/>
  <c r="AB30" i="25"/>
  <c r="AC30" i="25"/>
  <c r="AD30" i="25"/>
  <c r="AE30" i="25"/>
  <c r="AF30" i="25"/>
  <c r="AG30" i="25"/>
  <c r="AH30" i="25"/>
  <c r="AI30" i="25"/>
  <c r="AJ30" i="25"/>
  <c r="AK30" i="25"/>
  <c r="AL30" i="25"/>
  <c r="D31" i="25"/>
  <c r="Y31" i="25"/>
  <c r="AA31" i="25"/>
  <c r="AB31" i="25"/>
  <c r="AC31" i="25"/>
  <c r="AD31" i="25"/>
  <c r="AE31" i="25"/>
  <c r="AF31" i="25"/>
  <c r="AG31" i="25"/>
  <c r="AH31" i="25"/>
  <c r="AI31" i="25"/>
  <c r="AJ31" i="25"/>
  <c r="AK31" i="25"/>
  <c r="AL31" i="25"/>
  <c r="D32" i="25"/>
  <c r="Y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D33" i="25"/>
  <c r="Y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D34" i="25"/>
  <c r="Y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D35" i="25"/>
  <c r="Y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D36" i="25"/>
  <c r="Y36" i="25"/>
  <c r="D37" i="25"/>
  <c r="Y37" i="25"/>
  <c r="B38" i="25"/>
  <c r="C38" i="25"/>
  <c r="D38" i="25"/>
  <c r="F38" i="25"/>
  <c r="H38" i="25"/>
  <c r="J38" i="25"/>
  <c r="L38" i="25"/>
  <c r="N38" i="25"/>
  <c r="P38" i="25"/>
  <c r="R38" i="25"/>
  <c r="T38" i="25"/>
  <c r="U38" i="25"/>
  <c r="Y38" i="25"/>
  <c r="B39" i="25"/>
  <c r="C39" i="25"/>
  <c r="D39" i="25"/>
  <c r="F39" i="25"/>
  <c r="H39" i="25"/>
  <c r="J39" i="25"/>
  <c r="L39" i="25"/>
  <c r="N39" i="25"/>
  <c r="P39" i="25"/>
  <c r="R39" i="25"/>
  <c r="T39" i="25"/>
  <c r="U39" i="25"/>
  <c r="Y39" i="25"/>
  <c r="D81" i="25"/>
  <c r="D5" i="12"/>
  <c r="N5" i="12"/>
  <c r="P5" i="12"/>
  <c r="Q5" i="12"/>
  <c r="R5" i="12"/>
  <c r="S5" i="12"/>
  <c r="T5" i="12"/>
  <c r="U5" i="12"/>
  <c r="V5" i="12"/>
  <c r="W5" i="12"/>
  <c r="D6" i="12"/>
  <c r="N6" i="12"/>
  <c r="P6" i="12"/>
  <c r="Q6" i="12"/>
  <c r="R6" i="12"/>
  <c r="S6" i="12"/>
  <c r="T6" i="12"/>
  <c r="U6" i="12"/>
  <c r="V6" i="12"/>
  <c r="W6" i="12"/>
  <c r="A7" i="12"/>
  <c r="D7" i="12"/>
  <c r="N7" i="12"/>
  <c r="P7" i="12"/>
  <c r="Q7" i="12"/>
  <c r="R7" i="12"/>
  <c r="S7" i="12"/>
  <c r="T7" i="12"/>
  <c r="U7" i="12"/>
  <c r="V7" i="12"/>
  <c r="W7" i="12"/>
  <c r="A8" i="12"/>
  <c r="D8" i="12"/>
  <c r="N8" i="12"/>
  <c r="P8" i="12"/>
  <c r="Q8" i="12"/>
  <c r="R8" i="12"/>
  <c r="S8" i="12"/>
  <c r="T8" i="12"/>
  <c r="U8" i="12"/>
  <c r="V8" i="12"/>
  <c r="W8" i="12"/>
  <c r="A9" i="12"/>
  <c r="D9" i="12"/>
  <c r="N9" i="12"/>
  <c r="P9" i="12"/>
  <c r="Q9" i="12"/>
  <c r="R9" i="12"/>
  <c r="S9" i="12"/>
  <c r="T9" i="12"/>
  <c r="U9" i="12"/>
  <c r="V9" i="12"/>
  <c r="W9" i="12"/>
  <c r="A10" i="12"/>
  <c r="D10" i="12"/>
  <c r="N10" i="12"/>
  <c r="P10" i="12"/>
  <c r="Q10" i="12"/>
  <c r="R10" i="12"/>
  <c r="S10" i="12"/>
  <c r="T10" i="12"/>
  <c r="U10" i="12"/>
  <c r="V10" i="12"/>
  <c r="W10" i="12"/>
  <c r="A11" i="12"/>
  <c r="D11" i="12"/>
  <c r="N11" i="12"/>
  <c r="P11" i="12"/>
  <c r="Q11" i="12"/>
  <c r="R11" i="12"/>
  <c r="S11" i="12"/>
  <c r="T11" i="12"/>
  <c r="U11" i="12"/>
  <c r="V11" i="12"/>
  <c r="W11" i="12"/>
  <c r="A12" i="12"/>
  <c r="D12" i="12"/>
  <c r="N12" i="12"/>
  <c r="P12" i="12"/>
  <c r="Q12" i="12"/>
  <c r="R12" i="12"/>
  <c r="S12" i="12"/>
  <c r="T12" i="12"/>
  <c r="U12" i="12"/>
  <c r="V12" i="12"/>
  <c r="W12" i="12"/>
  <c r="A13" i="12"/>
  <c r="D13" i="12"/>
  <c r="N13" i="12"/>
  <c r="P13" i="12"/>
  <c r="Q13" i="12"/>
  <c r="R13" i="12"/>
  <c r="S13" i="12"/>
  <c r="T13" i="12"/>
  <c r="U13" i="12"/>
  <c r="V13" i="12"/>
  <c r="W13" i="12"/>
  <c r="A14" i="12"/>
  <c r="D14" i="12"/>
  <c r="N14" i="12"/>
  <c r="P14" i="12"/>
  <c r="Q14" i="12"/>
  <c r="R14" i="12"/>
  <c r="S14" i="12"/>
  <c r="T14" i="12"/>
  <c r="U14" i="12"/>
  <c r="V14" i="12"/>
  <c r="W14" i="12"/>
  <c r="A15" i="12"/>
  <c r="D15" i="12"/>
  <c r="N15" i="12"/>
  <c r="P15" i="12"/>
  <c r="Q15" i="12"/>
  <c r="R15" i="12"/>
  <c r="S15" i="12"/>
  <c r="T15" i="12"/>
  <c r="U15" i="12"/>
  <c r="V15" i="12"/>
  <c r="W15" i="12"/>
  <c r="A16" i="12"/>
  <c r="D16" i="12"/>
  <c r="N16" i="12"/>
  <c r="P16" i="12"/>
  <c r="Q16" i="12"/>
  <c r="R16" i="12"/>
  <c r="S16" i="12"/>
  <c r="T16" i="12"/>
  <c r="U16" i="12"/>
  <c r="V16" i="12"/>
  <c r="W16" i="12"/>
  <c r="A17" i="12"/>
  <c r="D17" i="12"/>
  <c r="N17" i="12"/>
  <c r="P17" i="12"/>
  <c r="Q17" i="12"/>
  <c r="R17" i="12"/>
  <c r="S17" i="12"/>
  <c r="T17" i="12"/>
  <c r="U17" i="12"/>
  <c r="V17" i="12"/>
  <c r="W17" i="12"/>
  <c r="A18" i="12"/>
  <c r="D18" i="12"/>
  <c r="N18" i="12"/>
  <c r="P18" i="12"/>
  <c r="Q18" i="12"/>
  <c r="R18" i="12"/>
  <c r="S18" i="12"/>
  <c r="T18" i="12"/>
  <c r="U18" i="12"/>
  <c r="V18" i="12"/>
  <c r="W18" i="12"/>
  <c r="A19" i="12"/>
  <c r="D19" i="12"/>
  <c r="N19" i="12"/>
  <c r="P19" i="12"/>
  <c r="Q19" i="12"/>
  <c r="R19" i="12"/>
  <c r="S19" i="12"/>
  <c r="T19" i="12"/>
  <c r="U19" i="12"/>
  <c r="V19" i="12"/>
  <c r="W19" i="12"/>
  <c r="A20" i="12"/>
  <c r="D20" i="12"/>
  <c r="N20" i="12"/>
  <c r="P20" i="12"/>
  <c r="Q20" i="12"/>
  <c r="R20" i="12"/>
  <c r="S20" i="12"/>
  <c r="T20" i="12"/>
  <c r="U20" i="12"/>
  <c r="V20" i="12"/>
  <c r="W20" i="12"/>
  <c r="A21" i="12"/>
  <c r="D21" i="12"/>
  <c r="N21" i="12"/>
  <c r="P21" i="12"/>
  <c r="Q21" i="12"/>
  <c r="R21" i="12"/>
  <c r="S21" i="12"/>
  <c r="T21" i="12"/>
  <c r="U21" i="12"/>
  <c r="V21" i="12"/>
  <c r="W21" i="12"/>
  <c r="A22" i="12"/>
  <c r="D22" i="12"/>
  <c r="N22" i="12"/>
  <c r="P22" i="12"/>
  <c r="Q22" i="12"/>
  <c r="R22" i="12"/>
  <c r="S22" i="12"/>
  <c r="T22" i="12"/>
  <c r="U22" i="12"/>
  <c r="V22" i="12"/>
  <c r="W22" i="12"/>
  <c r="A23" i="12"/>
  <c r="D23" i="12"/>
  <c r="N23" i="12"/>
  <c r="P23" i="12"/>
  <c r="Q23" i="12"/>
  <c r="R23" i="12"/>
  <c r="S23" i="12"/>
  <c r="T23" i="12"/>
  <c r="U23" i="12"/>
  <c r="V23" i="12"/>
  <c r="W23" i="12"/>
  <c r="A24" i="12"/>
  <c r="D24" i="12"/>
  <c r="N24" i="12"/>
  <c r="P24" i="12"/>
  <c r="Q24" i="12"/>
  <c r="R24" i="12"/>
  <c r="S24" i="12"/>
  <c r="T24" i="12"/>
  <c r="U24" i="12"/>
  <c r="V24" i="12"/>
  <c r="W24" i="12"/>
  <c r="A25" i="12"/>
  <c r="D25" i="12"/>
  <c r="N25" i="12"/>
  <c r="P25" i="12"/>
  <c r="Q25" i="12"/>
  <c r="R25" i="12"/>
  <c r="S25" i="12"/>
  <c r="T25" i="12"/>
  <c r="U25" i="12"/>
  <c r="V25" i="12"/>
  <c r="W25" i="12"/>
  <c r="A26" i="12"/>
  <c r="D26" i="12"/>
  <c r="N26" i="12"/>
  <c r="P26" i="12"/>
  <c r="Q26" i="12"/>
  <c r="R26" i="12"/>
  <c r="S26" i="12"/>
  <c r="T26" i="12"/>
  <c r="U26" i="12"/>
  <c r="V26" i="12"/>
  <c r="W26" i="12"/>
  <c r="A27" i="12"/>
  <c r="D27" i="12"/>
  <c r="N27" i="12"/>
  <c r="P27" i="12"/>
  <c r="Q27" i="12"/>
  <c r="R27" i="12"/>
  <c r="S27" i="12"/>
  <c r="T27" i="12"/>
  <c r="U27" i="12"/>
  <c r="V27" i="12"/>
  <c r="W27" i="12"/>
  <c r="A28" i="12"/>
  <c r="D28" i="12"/>
  <c r="N28" i="12"/>
  <c r="P28" i="12"/>
  <c r="Q28" i="12"/>
  <c r="R28" i="12"/>
  <c r="S28" i="12"/>
  <c r="T28" i="12"/>
  <c r="U28" i="12"/>
  <c r="V28" i="12"/>
  <c r="W28" i="12"/>
  <c r="A29" i="12"/>
  <c r="D29" i="12"/>
  <c r="N29" i="12"/>
  <c r="P29" i="12"/>
  <c r="Q29" i="12"/>
  <c r="R29" i="12"/>
  <c r="S29" i="12"/>
  <c r="T29" i="12"/>
  <c r="U29" i="12"/>
  <c r="V29" i="12"/>
  <c r="W29" i="12"/>
  <c r="A30" i="12"/>
  <c r="D30" i="12"/>
  <c r="N30" i="12"/>
  <c r="P30" i="12"/>
  <c r="Q30" i="12"/>
  <c r="R30" i="12"/>
  <c r="S30" i="12"/>
  <c r="T30" i="12"/>
  <c r="U30" i="12"/>
  <c r="V30" i="12"/>
  <c r="W30" i="12"/>
  <c r="A31" i="12"/>
  <c r="D31" i="12"/>
  <c r="N31" i="12"/>
  <c r="P31" i="12"/>
  <c r="Q31" i="12"/>
  <c r="R31" i="12"/>
  <c r="S31" i="12"/>
  <c r="T31" i="12"/>
  <c r="U31" i="12"/>
  <c r="V31" i="12"/>
  <c r="W31" i="12"/>
  <c r="A32" i="12"/>
  <c r="D32" i="12"/>
  <c r="N32" i="12"/>
  <c r="P32" i="12"/>
  <c r="Q32" i="12"/>
  <c r="R32" i="12"/>
  <c r="S32" i="12"/>
  <c r="T32" i="12"/>
  <c r="U32" i="12"/>
  <c r="V32" i="12"/>
  <c r="W32" i="12"/>
  <c r="A33" i="12"/>
  <c r="D33" i="12"/>
  <c r="N33" i="12"/>
  <c r="P33" i="12"/>
  <c r="Q33" i="12"/>
  <c r="R33" i="12"/>
  <c r="S33" i="12"/>
  <c r="T33" i="12"/>
  <c r="U33" i="12"/>
  <c r="V33" i="12"/>
  <c r="W33" i="12"/>
  <c r="A34" i="12"/>
  <c r="D34" i="12"/>
  <c r="N34" i="12"/>
  <c r="P34" i="12"/>
  <c r="Q34" i="12"/>
  <c r="R34" i="12"/>
  <c r="S34" i="12"/>
  <c r="T34" i="12"/>
  <c r="U34" i="12"/>
  <c r="V34" i="12"/>
  <c r="W34" i="12"/>
  <c r="A35" i="12"/>
  <c r="D35" i="12"/>
  <c r="N35" i="12"/>
  <c r="P35" i="12"/>
  <c r="Q35" i="12"/>
  <c r="R35" i="12"/>
  <c r="S35" i="12"/>
  <c r="T35" i="12"/>
  <c r="U35" i="12"/>
  <c r="V35" i="12"/>
  <c r="W35" i="12"/>
  <c r="A36" i="12"/>
  <c r="D36" i="12"/>
  <c r="N36" i="12"/>
  <c r="D37" i="12"/>
  <c r="N37" i="12"/>
  <c r="B38" i="12"/>
  <c r="C38" i="12"/>
  <c r="D38" i="12"/>
  <c r="F38" i="12"/>
  <c r="H38" i="12"/>
  <c r="J38" i="12"/>
  <c r="L38" i="12"/>
  <c r="N38" i="12"/>
  <c r="B39" i="12"/>
  <c r="C39" i="12"/>
  <c r="D39" i="12"/>
  <c r="F39" i="12"/>
  <c r="H39" i="12"/>
  <c r="J39" i="12"/>
  <c r="L39" i="12"/>
  <c r="N39" i="12"/>
  <c r="S43" i="12"/>
  <c r="S44" i="12"/>
  <c r="S45" i="12"/>
  <c r="S46" i="12"/>
  <c r="S47" i="12"/>
  <c r="S48" i="12"/>
  <c r="D81" i="12"/>
  <c r="D5" i="16"/>
  <c r="V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D6" i="16"/>
  <c r="V6" i="16"/>
  <c r="X6" i="16"/>
  <c r="Y6" i="16"/>
  <c r="Z6" i="16"/>
  <c r="AA6" i="16"/>
  <c r="AB6" i="16"/>
  <c r="AC6" i="16"/>
  <c r="AD6" i="16"/>
  <c r="AE6" i="16"/>
  <c r="AF6" i="16"/>
  <c r="AG6" i="16"/>
  <c r="AH6" i="16"/>
  <c r="AI6" i="16"/>
  <c r="A7" i="16"/>
  <c r="D7" i="16"/>
  <c r="V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8" i="16"/>
  <c r="D8" i="16"/>
  <c r="V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A9" i="16"/>
  <c r="D9" i="16"/>
  <c r="V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A10" i="16"/>
  <c r="D10" i="16"/>
  <c r="V10" i="16"/>
  <c r="X10" i="16"/>
  <c r="Y10" i="16"/>
  <c r="Z10" i="16"/>
  <c r="AA10" i="16"/>
  <c r="AB10" i="16"/>
  <c r="AC10" i="16"/>
  <c r="AD10" i="16"/>
  <c r="AE10" i="16"/>
  <c r="AF10" i="16"/>
  <c r="AG10" i="16"/>
  <c r="AH10" i="16"/>
  <c r="AI10" i="16"/>
  <c r="A11" i="16"/>
  <c r="D11" i="16"/>
  <c r="V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12" i="16"/>
  <c r="D12" i="16"/>
  <c r="V12" i="16"/>
  <c r="X12" i="16"/>
  <c r="Y12" i="16"/>
  <c r="Z12" i="16"/>
  <c r="AA12" i="16"/>
  <c r="AB12" i="16"/>
  <c r="AC12" i="16"/>
  <c r="AD12" i="16"/>
  <c r="AE12" i="16"/>
  <c r="AF12" i="16"/>
  <c r="AG12" i="16"/>
  <c r="AH12" i="16"/>
  <c r="AI12" i="16"/>
  <c r="A13" i="16"/>
  <c r="D13" i="16"/>
  <c r="V13" i="16"/>
  <c r="X13" i="16"/>
  <c r="Y13" i="16"/>
  <c r="Z13" i="16"/>
  <c r="AA13" i="16"/>
  <c r="AB13" i="16"/>
  <c r="AC13" i="16"/>
  <c r="AD13" i="16"/>
  <c r="AE13" i="16"/>
  <c r="AF13" i="16"/>
  <c r="AG13" i="16"/>
  <c r="AH13" i="16"/>
  <c r="AI13" i="16"/>
  <c r="A14" i="16"/>
  <c r="D14" i="16"/>
  <c r="V14" i="16"/>
  <c r="X14" i="16"/>
  <c r="Y14" i="16"/>
  <c r="Z14" i="16"/>
  <c r="AA14" i="16"/>
  <c r="AB14" i="16"/>
  <c r="AC14" i="16"/>
  <c r="AD14" i="16"/>
  <c r="AE14" i="16"/>
  <c r="AF14" i="16"/>
  <c r="AG14" i="16"/>
  <c r="AH14" i="16"/>
  <c r="AI14" i="16"/>
  <c r="A15" i="16"/>
  <c r="D15" i="16"/>
  <c r="V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16" i="16"/>
  <c r="D16" i="16"/>
  <c r="V16" i="16"/>
  <c r="X16" i="16"/>
  <c r="Y16" i="16"/>
  <c r="Z16" i="16"/>
  <c r="AA16" i="16"/>
  <c r="AB16" i="16"/>
  <c r="AC16" i="16"/>
  <c r="AD16" i="16"/>
  <c r="AE16" i="16"/>
  <c r="AF16" i="16"/>
  <c r="AG16" i="16"/>
  <c r="AH16" i="16"/>
  <c r="AI16" i="16"/>
  <c r="A17" i="16"/>
  <c r="D17" i="16"/>
  <c r="V17" i="16"/>
  <c r="X17" i="16"/>
  <c r="Y17" i="16"/>
  <c r="Z17" i="16"/>
  <c r="AA17" i="16"/>
  <c r="AB17" i="16"/>
  <c r="AC17" i="16"/>
  <c r="AD17" i="16"/>
  <c r="AE17" i="16"/>
  <c r="AF17" i="16"/>
  <c r="AG17" i="16"/>
  <c r="AH17" i="16"/>
  <c r="AI17" i="16"/>
  <c r="A18" i="16"/>
  <c r="D18" i="16"/>
  <c r="V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19" i="16"/>
  <c r="D19" i="16"/>
  <c r="V19" i="16"/>
  <c r="X19" i="16"/>
  <c r="Y19" i="16"/>
  <c r="Z19" i="16"/>
  <c r="AA19" i="16"/>
  <c r="AB19" i="16"/>
  <c r="AC19" i="16"/>
  <c r="AD19" i="16"/>
  <c r="AE19" i="16"/>
  <c r="AF19" i="16"/>
  <c r="AG19" i="16"/>
  <c r="AH19" i="16"/>
  <c r="AI19" i="16"/>
  <c r="A20" i="16"/>
  <c r="D20" i="16"/>
  <c r="V20" i="16"/>
  <c r="X20" i="16"/>
  <c r="Y20" i="16"/>
  <c r="Z20" i="16"/>
  <c r="AA20" i="16"/>
  <c r="AB20" i="16"/>
  <c r="AC20" i="16"/>
  <c r="AD20" i="16"/>
  <c r="AE20" i="16"/>
  <c r="AF20" i="16"/>
  <c r="AG20" i="16"/>
  <c r="AH20" i="16"/>
  <c r="AI20" i="16"/>
  <c r="A21" i="16"/>
  <c r="D21" i="16"/>
  <c r="V21" i="16"/>
  <c r="X21" i="16"/>
  <c r="Y21" i="16"/>
  <c r="Z21" i="16"/>
  <c r="AA21" i="16"/>
  <c r="AB21" i="16"/>
  <c r="AC21" i="16"/>
  <c r="AD21" i="16"/>
  <c r="AE21" i="16"/>
  <c r="AF21" i="16"/>
  <c r="AG21" i="16"/>
  <c r="AH21" i="16"/>
  <c r="AI21" i="16"/>
  <c r="A22" i="16"/>
  <c r="D22" i="16"/>
  <c r="V22" i="16"/>
  <c r="X22" i="16"/>
  <c r="Y22" i="16"/>
  <c r="Z22" i="16"/>
  <c r="AA22" i="16"/>
  <c r="AB22" i="16"/>
  <c r="AC22" i="16"/>
  <c r="AD22" i="16"/>
  <c r="AE22" i="16"/>
  <c r="AF22" i="16"/>
  <c r="AG22" i="16"/>
  <c r="AH22" i="16"/>
  <c r="AI22" i="16"/>
  <c r="A23" i="16"/>
  <c r="D23" i="16"/>
  <c r="V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24" i="16"/>
  <c r="D24" i="16"/>
  <c r="V24" i="16"/>
  <c r="X24" i="16"/>
  <c r="Y24" i="16"/>
  <c r="Z24" i="16"/>
  <c r="AA24" i="16"/>
  <c r="AB24" i="16"/>
  <c r="AC24" i="16"/>
  <c r="AD24" i="16"/>
  <c r="AE24" i="16"/>
  <c r="AF24" i="16"/>
  <c r="AG24" i="16"/>
  <c r="AH24" i="16"/>
  <c r="AI24" i="16"/>
  <c r="A25" i="16"/>
  <c r="D25" i="16"/>
  <c r="V25" i="16"/>
  <c r="X25" i="16"/>
  <c r="Y25" i="16"/>
  <c r="Z25" i="16"/>
  <c r="AA25" i="16"/>
  <c r="AB25" i="16"/>
  <c r="AC25" i="16"/>
  <c r="AD25" i="16"/>
  <c r="AE25" i="16"/>
  <c r="AF25" i="16"/>
  <c r="AG25" i="16"/>
  <c r="AH25" i="16"/>
  <c r="AI25" i="16"/>
  <c r="A26" i="16"/>
  <c r="D26" i="16"/>
  <c r="V26" i="16"/>
  <c r="X26" i="16"/>
  <c r="Y26" i="16"/>
  <c r="Z26" i="16"/>
  <c r="AA26" i="16"/>
  <c r="AB26" i="16"/>
  <c r="AC26" i="16"/>
  <c r="AD26" i="16"/>
  <c r="AE26" i="16"/>
  <c r="AF26" i="16"/>
  <c r="AG26" i="16"/>
  <c r="AH26" i="16"/>
  <c r="AI26" i="16"/>
  <c r="A27" i="16"/>
  <c r="D27" i="16"/>
  <c r="V27" i="16"/>
  <c r="X27" i="16"/>
  <c r="Y27" i="16"/>
  <c r="Z27" i="16"/>
  <c r="AA27" i="16"/>
  <c r="AB27" i="16"/>
  <c r="AC27" i="16"/>
  <c r="AD27" i="16"/>
  <c r="AE27" i="16"/>
  <c r="AF27" i="16"/>
  <c r="AG27" i="16"/>
  <c r="AH27" i="16"/>
  <c r="AI27" i="16"/>
  <c r="A28" i="16"/>
  <c r="D28" i="16"/>
  <c r="V28" i="16"/>
  <c r="X28" i="16"/>
  <c r="Y28" i="16"/>
  <c r="Z28" i="16"/>
  <c r="AA28" i="16"/>
  <c r="AB28" i="16"/>
  <c r="AC28" i="16"/>
  <c r="AD28" i="16"/>
  <c r="AE28" i="16"/>
  <c r="AF28" i="16"/>
  <c r="AG28" i="16"/>
  <c r="AH28" i="16"/>
  <c r="AI28" i="16"/>
  <c r="A29" i="16"/>
  <c r="D29" i="16"/>
  <c r="V29" i="16"/>
  <c r="X29" i="16"/>
  <c r="Y29" i="16"/>
  <c r="Z29" i="16"/>
  <c r="AA29" i="16"/>
  <c r="AB29" i="16"/>
  <c r="AC29" i="16"/>
  <c r="AD29" i="16"/>
  <c r="AE29" i="16"/>
  <c r="AF29" i="16"/>
  <c r="AG29" i="16"/>
  <c r="AH29" i="16"/>
  <c r="AI29" i="16"/>
  <c r="A30" i="16"/>
  <c r="D30" i="16"/>
  <c r="V30" i="16"/>
  <c r="X30" i="16"/>
  <c r="Y30" i="16"/>
  <c r="Z30" i="16"/>
  <c r="AA30" i="16"/>
  <c r="AB30" i="16"/>
  <c r="AC30" i="16"/>
  <c r="AD30" i="16"/>
  <c r="AE30" i="16"/>
  <c r="AF30" i="16"/>
  <c r="AG30" i="16"/>
  <c r="AH30" i="16"/>
  <c r="AI30" i="16"/>
  <c r="A31" i="16"/>
  <c r="D31" i="16"/>
  <c r="V31" i="16"/>
  <c r="X31" i="16"/>
  <c r="Y31" i="16"/>
  <c r="Z31" i="16"/>
  <c r="AA31" i="16"/>
  <c r="AB31" i="16"/>
  <c r="AC31" i="16"/>
  <c r="AD31" i="16"/>
  <c r="AE31" i="16"/>
  <c r="AF31" i="16"/>
  <c r="AG31" i="16"/>
  <c r="AH31" i="16"/>
  <c r="AI31" i="16"/>
  <c r="A32" i="16"/>
  <c r="D32" i="16"/>
  <c r="V32" i="16"/>
  <c r="X32" i="16"/>
  <c r="Y32" i="16"/>
  <c r="Z32" i="16"/>
  <c r="AA32" i="16"/>
  <c r="AB32" i="16"/>
  <c r="AC32" i="16"/>
  <c r="AD32" i="16"/>
  <c r="AE32" i="16"/>
  <c r="AF32" i="16"/>
  <c r="AG32" i="16"/>
  <c r="AH32" i="16"/>
  <c r="AI32" i="16"/>
  <c r="A33" i="16"/>
  <c r="D33" i="16"/>
  <c r="V33" i="16"/>
  <c r="X33" i="16"/>
  <c r="Y33" i="16"/>
  <c r="Z33" i="16"/>
  <c r="AA33" i="16"/>
  <c r="AB33" i="16"/>
  <c r="AC33" i="16"/>
  <c r="AD33" i="16"/>
  <c r="AE33" i="16"/>
  <c r="AF33" i="16"/>
  <c r="AG33" i="16"/>
  <c r="AH33" i="16"/>
  <c r="AI33" i="16"/>
  <c r="A34" i="16"/>
  <c r="D34" i="16"/>
  <c r="V34" i="16"/>
  <c r="X34" i="16"/>
  <c r="Y34" i="16"/>
  <c r="Z34" i="16"/>
  <c r="AA34" i="16"/>
  <c r="AB34" i="16"/>
  <c r="AC34" i="16"/>
  <c r="AD34" i="16"/>
  <c r="AE34" i="16"/>
  <c r="AF34" i="16"/>
  <c r="AG34" i="16"/>
  <c r="AH34" i="16"/>
  <c r="AI34" i="16"/>
  <c r="A35" i="16"/>
  <c r="D35" i="16"/>
  <c r="V35" i="16"/>
  <c r="X35" i="16"/>
  <c r="Y35" i="16"/>
  <c r="Z35" i="16"/>
  <c r="AA35" i="16"/>
  <c r="AB35" i="16"/>
  <c r="AC35" i="16"/>
  <c r="AD35" i="16"/>
  <c r="AE35" i="16"/>
  <c r="AF35" i="16"/>
  <c r="AG35" i="16"/>
  <c r="AH35" i="16"/>
  <c r="AI35" i="16"/>
  <c r="A36" i="16"/>
  <c r="D36" i="16"/>
  <c r="V36" i="16"/>
  <c r="D37" i="16"/>
  <c r="V37" i="16"/>
  <c r="B38" i="16"/>
  <c r="C38" i="16"/>
  <c r="D38" i="16"/>
  <c r="F38" i="16"/>
  <c r="H38" i="16"/>
  <c r="J38" i="16"/>
  <c r="L38" i="16"/>
  <c r="N38" i="16"/>
  <c r="P38" i="16"/>
  <c r="R38" i="16"/>
  <c r="T38" i="16"/>
  <c r="V38" i="16"/>
  <c r="B39" i="16"/>
  <c r="C39" i="16"/>
  <c r="D39" i="16"/>
  <c r="F39" i="16"/>
  <c r="H39" i="16"/>
  <c r="J39" i="16"/>
  <c r="L39" i="16"/>
  <c r="N39" i="16"/>
  <c r="P39" i="16"/>
  <c r="R39" i="16"/>
  <c r="T39" i="16"/>
  <c r="V39" i="16"/>
  <c r="D81" i="16"/>
  <c r="D5" i="18"/>
  <c r="V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D6" i="18"/>
  <c r="V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A7" i="18"/>
  <c r="D7" i="18"/>
  <c r="V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A8" i="18"/>
  <c r="D8" i="18"/>
  <c r="V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A9" i="18"/>
  <c r="D9" i="18"/>
  <c r="V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A10" i="18"/>
  <c r="D10" i="18"/>
  <c r="V10" i="18"/>
  <c r="X10" i="18"/>
  <c r="Y10" i="18"/>
  <c r="Z10" i="18"/>
  <c r="AA10" i="18"/>
  <c r="AB10" i="18"/>
  <c r="AC10" i="18"/>
  <c r="AD10" i="18"/>
  <c r="AE10" i="18"/>
  <c r="AF10" i="18"/>
  <c r="AG10" i="18"/>
  <c r="AH10" i="18"/>
  <c r="AI10" i="18"/>
  <c r="A11" i="18"/>
  <c r="D11" i="18"/>
  <c r="V11" i="18"/>
  <c r="X11" i="18"/>
  <c r="Y11" i="18"/>
  <c r="Z11" i="18"/>
  <c r="AA11" i="18"/>
  <c r="AB11" i="18"/>
  <c r="AC11" i="18"/>
  <c r="AD11" i="18"/>
  <c r="AE11" i="18"/>
  <c r="AF11" i="18"/>
  <c r="AG11" i="18"/>
  <c r="AH11" i="18"/>
  <c r="AI11" i="18"/>
  <c r="A12" i="18"/>
  <c r="D12" i="18"/>
  <c r="V12" i="18"/>
  <c r="X12" i="18"/>
  <c r="Y12" i="18"/>
  <c r="Z12" i="18"/>
  <c r="AA12" i="18"/>
  <c r="AB12" i="18"/>
  <c r="AC12" i="18"/>
  <c r="AD12" i="18"/>
  <c r="AE12" i="18"/>
  <c r="AF12" i="18"/>
  <c r="AG12" i="18"/>
  <c r="AH12" i="18"/>
  <c r="AI12" i="18"/>
  <c r="A13" i="18"/>
  <c r="D13" i="18"/>
  <c r="V13" i="18"/>
  <c r="X13" i="18"/>
  <c r="Y13" i="18"/>
  <c r="Z13" i="18"/>
  <c r="AA13" i="18"/>
  <c r="AB13" i="18"/>
  <c r="AC13" i="18"/>
  <c r="AD13" i="18"/>
  <c r="AE13" i="18"/>
  <c r="AF13" i="18"/>
  <c r="AG13" i="18"/>
  <c r="AH13" i="18"/>
  <c r="AI13" i="18"/>
  <c r="A14" i="18"/>
  <c r="D14" i="18"/>
  <c r="V14" i="18"/>
  <c r="X14" i="18"/>
  <c r="Y14" i="18"/>
  <c r="Z14" i="18"/>
  <c r="AA14" i="18"/>
  <c r="AB14" i="18"/>
  <c r="AC14" i="18"/>
  <c r="AD14" i="18"/>
  <c r="AE14" i="18"/>
  <c r="AF14" i="18"/>
  <c r="AG14" i="18"/>
  <c r="AH14" i="18"/>
  <c r="AI14" i="18"/>
  <c r="A15" i="18"/>
  <c r="D15" i="18"/>
  <c r="V15" i="18"/>
  <c r="X15" i="18"/>
  <c r="Y15" i="18"/>
  <c r="Z15" i="18"/>
  <c r="AA15" i="18"/>
  <c r="AB15" i="18"/>
  <c r="AC15" i="18"/>
  <c r="AD15" i="18"/>
  <c r="AE15" i="18"/>
  <c r="AF15" i="18"/>
  <c r="AG15" i="18"/>
  <c r="AH15" i="18"/>
  <c r="AI15" i="18"/>
  <c r="A16" i="18"/>
  <c r="D16" i="18"/>
  <c r="V16" i="18"/>
  <c r="X16" i="18"/>
  <c r="Y16" i="18"/>
  <c r="Z16" i="18"/>
  <c r="AA16" i="18"/>
  <c r="AB16" i="18"/>
  <c r="AC16" i="18"/>
  <c r="AD16" i="18"/>
  <c r="AE16" i="18"/>
  <c r="AF16" i="18"/>
  <c r="AG16" i="18"/>
  <c r="AH16" i="18"/>
  <c r="AI16" i="18"/>
  <c r="A17" i="18"/>
  <c r="D17" i="18"/>
  <c r="V17" i="18"/>
  <c r="X17" i="18"/>
  <c r="Y17" i="18"/>
  <c r="Z17" i="18"/>
  <c r="AA17" i="18"/>
  <c r="AB17" i="18"/>
  <c r="AC17" i="18"/>
  <c r="AD17" i="18"/>
  <c r="AE17" i="18"/>
  <c r="AF17" i="18"/>
  <c r="AG17" i="18"/>
  <c r="AH17" i="18"/>
  <c r="AI17" i="18"/>
  <c r="A18" i="18"/>
  <c r="D18" i="18"/>
  <c r="V18" i="18"/>
  <c r="X18" i="18"/>
  <c r="Y18" i="18"/>
  <c r="Z18" i="18"/>
  <c r="AA18" i="18"/>
  <c r="AB18" i="18"/>
  <c r="AC18" i="18"/>
  <c r="AD18" i="18"/>
  <c r="AE18" i="18"/>
  <c r="AF18" i="18"/>
  <c r="AG18" i="18"/>
  <c r="AH18" i="18"/>
  <c r="AI18" i="18"/>
  <c r="A19" i="18"/>
  <c r="D19" i="18"/>
  <c r="V19" i="18"/>
  <c r="X19" i="18"/>
  <c r="Y19" i="18"/>
  <c r="Z19" i="18"/>
  <c r="AA19" i="18"/>
  <c r="AB19" i="18"/>
  <c r="AC19" i="18"/>
  <c r="AD19" i="18"/>
  <c r="AE19" i="18"/>
  <c r="AF19" i="18"/>
  <c r="AG19" i="18"/>
  <c r="AH19" i="18"/>
  <c r="AI19" i="18"/>
  <c r="A20" i="18"/>
  <c r="D20" i="18"/>
  <c r="V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21" i="18"/>
  <c r="D21" i="18"/>
  <c r="V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22" i="18"/>
  <c r="D22" i="18"/>
  <c r="V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23" i="18"/>
  <c r="D23" i="18"/>
  <c r="V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24" i="18"/>
  <c r="D24" i="18"/>
  <c r="V24" i="18"/>
  <c r="X24" i="18"/>
  <c r="Y24" i="18"/>
  <c r="Z24" i="18"/>
  <c r="AA24" i="18"/>
  <c r="AB24" i="18"/>
  <c r="AC24" i="18"/>
  <c r="AD24" i="18"/>
  <c r="AE24" i="18"/>
  <c r="AF24" i="18"/>
  <c r="AG24" i="18"/>
  <c r="AH24" i="18"/>
  <c r="AI24" i="18"/>
  <c r="A25" i="18"/>
  <c r="D25" i="18"/>
  <c r="V25" i="18"/>
  <c r="X25" i="18"/>
  <c r="Y25" i="18"/>
  <c r="Z25" i="18"/>
  <c r="AA25" i="18"/>
  <c r="AB25" i="18"/>
  <c r="AC25" i="18"/>
  <c r="AD25" i="18"/>
  <c r="AE25" i="18"/>
  <c r="AF25" i="18"/>
  <c r="AG25" i="18"/>
  <c r="AH25" i="18"/>
  <c r="AI25" i="18"/>
  <c r="A26" i="18"/>
  <c r="D26" i="18"/>
  <c r="V26" i="18"/>
  <c r="X26" i="18"/>
  <c r="Y26" i="18"/>
  <c r="Z26" i="18"/>
  <c r="AA26" i="18"/>
  <c r="AB26" i="18"/>
  <c r="AC26" i="18"/>
  <c r="AD26" i="18"/>
  <c r="AE26" i="18"/>
  <c r="AF26" i="18"/>
  <c r="AG26" i="18"/>
  <c r="AH26" i="18"/>
  <c r="AI26" i="18"/>
  <c r="A27" i="18"/>
  <c r="D27" i="18"/>
  <c r="V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28" i="18"/>
  <c r="D28" i="18"/>
  <c r="V28" i="18"/>
  <c r="X28" i="18"/>
  <c r="Y28" i="18"/>
  <c r="Z28" i="18"/>
  <c r="AA28" i="18"/>
  <c r="AB28" i="18"/>
  <c r="AC28" i="18"/>
  <c r="AD28" i="18"/>
  <c r="AE28" i="18"/>
  <c r="AF28" i="18"/>
  <c r="AG28" i="18"/>
  <c r="AH28" i="18"/>
  <c r="AI28" i="18"/>
  <c r="A29" i="18"/>
  <c r="D29" i="18"/>
  <c r="V29" i="18"/>
  <c r="X29" i="18"/>
  <c r="Y29" i="18"/>
  <c r="Z29" i="18"/>
  <c r="AA29" i="18"/>
  <c r="AB29" i="18"/>
  <c r="AC29" i="18"/>
  <c r="AD29" i="18"/>
  <c r="AE29" i="18"/>
  <c r="AF29" i="18"/>
  <c r="AG29" i="18"/>
  <c r="AH29" i="18"/>
  <c r="AI29" i="18"/>
  <c r="A30" i="18"/>
  <c r="D30" i="18"/>
  <c r="V30" i="18"/>
  <c r="X30" i="18"/>
  <c r="Y30" i="18"/>
  <c r="Z30" i="18"/>
  <c r="AA30" i="18"/>
  <c r="AB30" i="18"/>
  <c r="AC30" i="18"/>
  <c r="AD30" i="18"/>
  <c r="AE30" i="18"/>
  <c r="AF30" i="18"/>
  <c r="AG30" i="18"/>
  <c r="AH30" i="18"/>
  <c r="AI30" i="18"/>
  <c r="A31" i="18"/>
  <c r="D31" i="18"/>
  <c r="V31" i="18"/>
  <c r="X31" i="18"/>
  <c r="Y31" i="18"/>
  <c r="Z31" i="18"/>
  <c r="AA31" i="18"/>
  <c r="AB31" i="18"/>
  <c r="AC31" i="18"/>
  <c r="AD31" i="18"/>
  <c r="AE31" i="18"/>
  <c r="AF31" i="18"/>
  <c r="AG31" i="18"/>
  <c r="AH31" i="18"/>
  <c r="AI31" i="18"/>
  <c r="A32" i="18"/>
  <c r="D32" i="18"/>
  <c r="V32" i="18"/>
  <c r="X32" i="18"/>
  <c r="Y32" i="18"/>
  <c r="Z32" i="18"/>
  <c r="AA32" i="18"/>
  <c r="AB32" i="18"/>
  <c r="AC32" i="18"/>
  <c r="AD32" i="18"/>
  <c r="AE32" i="18"/>
  <c r="AF32" i="18"/>
  <c r="AG32" i="18"/>
  <c r="AH32" i="18"/>
  <c r="AI32" i="18"/>
  <c r="A33" i="18"/>
  <c r="D33" i="18"/>
  <c r="V33" i="18"/>
  <c r="X33" i="18"/>
  <c r="Y33" i="18"/>
  <c r="Z33" i="18"/>
  <c r="AA33" i="18"/>
  <c r="AB33" i="18"/>
  <c r="AC33" i="18"/>
  <c r="AD33" i="18"/>
  <c r="AE33" i="18"/>
  <c r="AF33" i="18"/>
  <c r="AG33" i="18"/>
  <c r="AH33" i="18"/>
  <c r="AI33" i="18"/>
  <c r="A34" i="18"/>
  <c r="D34" i="18"/>
  <c r="V34" i="18"/>
  <c r="X34" i="18"/>
  <c r="Y34" i="18"/>
  <c r="Z34" i="18"/>
  <c r="AA34" i="18"/>
  <c r="AB34" i="18"/>
  <c r="AC34" i="18"/>
  <c r="AD34" i="18"/>
  <c r="AE34" i="18"/>
  <c r="AF34" i="18"/>
  <c r="AG34" i="18"/>
  <c r="AH34" i="18"/>
  <c r="AI34" i="18"/>
  <c r="A35" i="18"/>
  <c r="D35" i="18"/>
  <c r="V35" i="18"/>
  <c r="D37" i="18"/>
  <c r="V37" i="18"/>
  <c r="B38" i="18"/>
  <c r="C38" i="18"/>
  <c r="D38" i="18"/>
  <c r="F38" i="18"/>
  <c r="H38" i="18"/>
  <c r="J38" i="18"/>
  <c r="L38" i="18"/>
  <c r="N38" i="18"/>
  <c r="P38" i="18"/>
  <c r="R38" i="18"/>
  <c r="T38" i="18"/>
  <c r="V38" i="18"/>
  <c r="B39" i="18"/>
  <c r="C39" i="18"/>
  <c r="D39" i="18"/>
  <c r="F39" i="18"/>
  <c r="H39" i="18"/>
  <c r="J39" i="18"/>
  <c r="L39" i="18"/>
  <c r="N39" i="18"/>
  <c r="P39" i="18"/>
  <c r="R39" i="18"/>
  <c r="T39" i="18"/>
  <c r="V39" i="18"/>
  <c r="D83" i="18"/>
  <c r="B6" i="19"/>
  <c r="G6" i="19"/>
  <c r="Q6" i="19"/>
  <c r="V6" i="19"/>
  <c r="B7" i="19"/>
  <c r="G7" i="19"/>
  <c r="Q7" i="19"/>
  <c r="Y7" i="19"/>
  <c r="B8" i="19"/>
  <c r="Q8" i="19"/>
  <c r="B9" i="19"/>
  <c r="Q9" i="19"/>
  <c r="Q10" i="19"/>
  <c r="Y13" i="19"/>
  <c r="E20" i="19"/>
  <c r="J20" i="19"/>
  <c r="O20" i="19"/>
  <c r="T20" i="19"/>
  <c r="Y20" i="19"/>
  <c r="B28" i="19"/>
  <c r="G28" i="19"/>
  <c r="B29" i="19"/>
  <c r="G29" i="19"/>
  <c r="B30" i="19"/>
  <c r="G30" i="19"/>
  <c r="B31" i="19"/>
  <c r="G31" i="19"/>
  <c r="B32" i="19"/>
  <c r="G32" i="19"/>
  <c r="G33" i="19"/>
  <c r="M33" i="19"/>
  <c r="W33" i="19"/>
  <c r="G34" i="19"/>
  <c r="G35" i="19"/>
  <c r="G36" i="19"/>
  <c r="G37" i="19"/>
  <c r="G38" i="19"/>
  <c r="G39" i="19"/>
  <c r="G40" i="19"/>
  <c r="G41" i="19"/>
  <c r="E42" i="19"/>
  <c r="J42" i="19"/>
  <c r="D5" i="14"/>
  <c r="V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D6" i="14"/>
  <c r="V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7" i="14"/>
  <c r="D7" i="14"/>
  <c r="V7" i="14"/>
  <c r="X7" i="14"/>
  <c r="Y7" i="14"/>
  <c r="Z7" i="14"/>
  <c r="AA7" i="14"/>
  <c r="AB7" i="14"/>
  <c r="AC7" i="14"/>
  <c r="AD7" i="14"/>
  <c r="AE7" i="14"/>
  <c r="AF7" i="14"/>
  <c r="AG7" i="14"/>
  <c r="AH7" i="14"/>
  <c r="AI7" i="14"/>
  <c r="A8" i="14"/>
  <c r="D8" i="14"/>
  <c r="V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9" i="14"/>
  <c r="D9" i="14"/>
  <c r="V9" i="14"/>
  <c r="X9" i="14"/>
  <c r="Y9" i="14"/>
  <c r="Z9" i="14"/>
  <c r="AA9" i="14"/>
  <c r="AB9" i="14"/>
  <c r="AC9" i="14"/>
  <c r="AD9" i="14"/>
  <c r="AE9" i="14"/>
  <c r="AF9" i="14"/>
  <c r="AG9" i="14"/>
  <c r="AH9" i="14"/>
  <c r="AI9" i="14"/>
  <c r="A10" i="14"/>
  <c r="D10" i="14"/>
  <c r="V10" i="14"/>
  <c r="X10" i="14"/>
  <c r="Y10" i="14"/>
  <c r="Z10" i="14"/>
  <c r="AA10" i="14"/>
  <c r="AB10" i="14"/>
  <c r="AC10" i="14"/>
  <c r="AD10" i="14"/>
  <c r="AE10" i="14"/>
  <c r="AF10" i="14"/>
  <c r="AG10" i="14"/>
  <c r="AH10" i="14"/>
  <c r="AI10" i="14"/>
  <c r="A11" i="14"/>
  <c r="D11" i="14"/>
  <c r="V11" i="14"/>
  <c r="X11" i="14"/>
  <c r="Y11" i="14"/>
  <c r="Z11" i="14"/>
  <c r="AA11" i="14"/>
  <c r="AB11" i="14"/>
  <c r="AC11" i="14"/>
  <c r="AD11" i="14"/>
  <c r="AE11" i="14"/>
  <c r="AF11" i="14"/>
  <c r="AG11" i="14"/>
  <c r="AH11" i="14"/>
  <c r="AI11" i="14"/>
  <c r="A12" i="14"/>
  <c r="D12" i="14"/>
  <c r="V12" i="14"/>
  <c r="X12" i="14"/>
  <c r="Y12" i="14"/>
  <c r="Z12" i="14"/>
  <c r="AA12" i="14"/>
  <c r="AB12" i="14"/>
  <c r="AC12" i="14"/>
  <c r="AD12" i="14"/>
  <c r="AE12" i="14"/>
  <c r="AF12" i="14"/>
  <c r="AG12" i="14"/>
  <c r="AH12" i="14"/>
  <c r="AI12" i="14"/>
  <c r="A13" i="14"/>
  <c r="D13" i="14"/>
  <c r="V13" i="14"/>
  <c r="X13" i="14"/>
  <c r="Y13" i="14"/>
  <c r="Z13" i="14"/>
  <c r="AA13" i="14"/>
  <c r="AB13" i="14"/>
  <c r="AC13" i="14"/>
  <c r="AD13" i="14"/>
  <c r="AE13" i="14"/>
  <c r="AF13" i="14"/>
  <c r="AG13" i="14"/>
  <c r="AH13" i="14"/>
  <c r="AI13" i="14"/>
  <c r="A14" i="14"/>
  <c r="D14" i="14"/>
  <c r="V14" i="14"/>
  <c r="X14" i="14"/>
  <c r="Y14" i="14"/>
  <c r="Z14" i="14"/>
  <c r="AA14" i="14"/>
  <c r="AB14" i="14"/>
  <c r="AC14" i="14"/>
  <c r="AD14" i="14"/>
  <c r="AE14" i="14"/>
  <c r="AF14" i="14"/>
  <c r="AG14" i="14"/>
  <c r="AH14" i="14"/>
  <c r="AI14" i="14"/>
  <c r="A15" i="14"/>
  <c r="D15" i="14"/>
  <c r="V15" i="14"/>
  <c r="X15" i="14"/>
  <c r="Y15" i="14"/>
  <c r="Z15" i="14"/>
  <c r="AA15" i="14"/>
  <c r="AB15" i="14"/>
  <c r="AC15" i="14"/>
  <c r="AD15" i="14"/>
  <c r="AE15" i="14"/>
  <c r="AF15" i="14"/>
  <c r="AG15" i="14"/>
  <c r="AH15" i="14"/>
  <c r="AI15" i="14"/>
  <c r="A16" i="14"/>
  <c r="D16" i="14"/>
  <c r="V16" i="14"/>
  <c r="X16" i="14"/>
  <c r="Y16" i="14"/>
  <c r="Z16" i="14"/>
  <c r="AA16" i="14"/>
  <c r="AB16" i="14"/>
  <c r="AC16" i="14"/>
  <c r="AD16" i="14"/>
  <c r="AE16" i="14"/>
  <c r="AF16" i="14"/>
  <c r="AG16" i="14"/>
  <c r="AH16" i="14"/>
  <c r="AI16" i="14"/>
  <c r="A17" i="14"/>
  <c r="D17" i="14"/>
  <c r="V17" i="14"/>
  <c r="X17" i="14"/>
  <c r="Y17" i="14"/>
  <c r="Z17" i="14"/>
  <c r="AA17" i="14"/>
  <c r="AB17" i="14"/>
  <c r="AC17" i="14"/>
  <c r="AD17" i="14"/>
  <c r="AE17" i="14"/>
  <c r="AF17" i="14"/>
  <c r="AG17" i="14"/>
  <c r="AH17" i="14"/>
  <c r="AI17" i="14"/>
  <c r="A18" i="14"/>
  <c r="D18" i="14"/>
  <c r="V18" i="14"/>
  <c r="X18" i="14"/>
  <c r="Y18" i="14"/>
  <c r="Z18" i="14"/>
  <c r="AA18" i="14"/>
  <c r="AB18" i="14"/>
  <c r="AC18" i="14"/>
  <c r="AD18" i="14"/>
  <c r="AE18" i="14"/>
  <c r="AF18" i="14"/>
  <c r="AG18" i="14"/>
  <c r="AH18" i="14"/>
  <c r="AI18" i="14"/>
  <c r="A19" i="14"/>
  <c r="D19" i="14"/>
  <c r="V19" i="14"/>
  <c r="X19" i="14"/>
  <c r="Y19" i="14"/>
  <c r="Z19" i="14"/>
  <c r="AA19" i="14"/>
  <c r="AB19" i="14"/>
  <c r="AC19" i="14"/>
  <c r="AD19" i="14"/>
  <c r="AE19" i="14"/>
  <c r="AF19" i="14"/>
  <c r="AG19" i="14"/>
  <c r="AH19" i="14"/>
  <c r="AI19" i="14"/>
  <c r="A20" i="14"/>
  <c r="D20" i="14"/>
  <c r="V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21" i="14"/>
  <c r="D21" i="14"/>
  <c r="V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22" i="14"/>
  <c r="D22" i="14"/>
  <c r="V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23" i="14"/>
  <c r="D23" i="14"/>
  <c r="V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24" i="14"/>
  <c r="D24" i="14"/>
  <c r="V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25" i="14"/>
  <c r="D25" i="14"/>
  <c r="V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26" i="14"/>
  <c r="D26" i="14"/>
  <c r="V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27" i="14"/>
  <c r="D27" i="14"/>
  <c r="V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28" i="14"/>
  <c r="D28" i="14"/>
  <c r="V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29" i="14"/>
  <c r="D29" i="14"/>
  <c r="V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30" i="14"/>
  <c r="D30" i="14"/>
  <c r="V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31" i="14"/>
  <c r="D31" i="14"/>
  <c r="V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32" i="14"/>
  <c r="D32" i="14"/>
  <c r="V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33" i="14"/>
  <c r="D33" i="14"/>
  <c r="V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34" i="14"/>
  <c r="D34" i="14"/>
  <c r="V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35" i="14"/>
  <c r="D35" i="14"/>
  <c r="V35" i="14"/>
  <c r="A36" i="14"/>
  <c r="D36" i="14"/>
  <c r="V36" i="14"/>
  <c r="D37" i="14"/>
  <c r="V37" i="14"/>
  <c r="B38" i="14"/>
  <c r="C38" i="14"/>
  <c r="D38" i="14"/>
  <c r="F38" i="14"/>
  <c r="H38" i="14"/>
  <c r="J38" i="14"/>
  <c r="L38" i="14"/>
  <c r="N38" i="14"/>
  <c r="P38" i="14"/>
  <c r="R38" i="14"/>
  <c r="T38" i="14"/>
  <c r="V38" i="14"/>
  <c r="B39" i="14"/>
  <c r="C39" i="14"/>
  <c r="D39" i="14"/>
  <c r="F39" i="14"/>
  <c r="H39" i="14"/>
  <c r="J39" i="14"/>
  <c r="L39" i="14"/>
  <c r="N39" i="14"/>
  <c r="P39" i="14"/>
  <c r="R39" i="14"/>
  <c r="T39" i="14"/>
  <c r="V39" i="14"/>
  <c r="D81" i="14"/>
  <c r="D5" i="17"/>
  <c r="V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D6" i="17"/>
  <c r="V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7" i="17"/>
  <c r="D7" i="17"/>
  <c r="V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8" i="17"/>
  <c r="D8" i="17"/>
  <c r="V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9" i="17"/>
  <c r="D9" i="17"/>
  <c r="V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10" i="17"/>
  <c r="D10" i="17"/>
  <c r="V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11" i="17"/>
  <c r="D11" i="17"/>
  <c r="V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12" i="17"/>
  <c r="D12" i="17"/>
  <c r="V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13" i="17"/>
  <c r="D13" i="17"/>
  <c r="V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14" i="17"/>
  <c r="D14" i="17"/>
  <c r="V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15" i="17"/>
  <c r="D15" i="17"/>
  <c r="V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16" i="17"/>
  <c r="D16" i="17"/>
  <c r="V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17" i="17"/>
  <c r="D17" i="17"/>
  <c r="V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18" i="17"/>
  <c r="D18" i="17"/>
  <c r="V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19" i="17"/>
  <c r="D19" i="17"/>
  <c r="V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20" i="17"/>
  <c r="D20" i="17"/>
  <c r="V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21" i="17"/>
  <c r="D21" i="17"/>
  <c r="V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22" i="17"/>
  <c r="D22" i="17"/>
  <c r="V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23" i="17"/>
  <c r="D23" i="17"/>
  <c r="V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24" i="17"/>
  <c r="D24" i="17"/>
  <c r="V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25" i="17"/>
  <c r="D25" i="17"/>
  <c r="V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26" i="17"/>
  <c r="D26" i="17"/>
  <c r="V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27" i="17"/>
  <c r="D27" i="17"/>
  <c r="V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28" i="17"/>
  <c r="D28" i="17"/>
  <c r="V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29" i="17"/>
  <c r="D29" i="17"/>
  <c r="V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30" i="17"/>
  <c r="D30" i="17"/>
  <c r="V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31" i="17"/>
  <c r="D31" i="17"/>
  <c r="V31" i="17"/>
  <c r="X31" i="17"/>
  <c r="Y31" i="17"/>
  <c r="Z31" i="17"/>
  <c r="AA31" i="17"/>
  <c r="AB31" i="17"/>
  <c r="AC31" i="17"/>
  <c r="AD31" i="17"/>
  <c r="AE31" i="17"/>
  <c r="AF31" i="17"/>
  <c r="AG31" i="17"/>
  <c r="AH31" i="17"/>
  <c r="AI31" i="17"/>
  <c r="A32" i="17"/>
  <c r="D32" i="17"/>
  <c r="V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33" i="17"/>
  <c r="D33" i="17"/>
  <c r="V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34" i="17"/>
  <c r="D34" i="17"/>
  <c r="V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35" i="17"/>
  <c r="D35" i="17"/>
  <c r="V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36" i="17"/>
  <c r="D36" i="17"/>
  <c r="V36" i="17"/>
  <c r="D37" i="17"/>
  <c r="V37" i="17"/>
  <c r="B38" i="17"/>
  <c r="C38" i="17"/>
  <c r="D38" i="17"/>
  <c r="F38" i="17"/>
  <c r="H38" i="17"/>
  <c r="J38" i="17"/>
  <c r="L38" i="17"/>
  <c r="N38" i="17"/>
  <c r="P38" i="17"/>
  <c r="R38" i="17"/>
  <c r="T38" i="17"/>
  <c r="V38" i="17"/>
  <c r="B39" i="17"/>
  <c r="C39" i="17"/>
  <c r="D39" i="17"/>
  <c r="F39" i="17"/>
  <c r="H39" i="17"/>
  <c r="J39" i="17"/>
  <c r="L39" i="17"/>
  <c r="N39" i="17"/>
  <c r="P39" i="17"/>
  <c r="R39" i="17"/>
  <c r="T39" i="17"/>
  <c r="V39" i="17"/>
  <c r="D81" i="17"/>
  <c r="D5" i="23"/>
  <c r="V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D6" i="23"/>
  <c r="V6" i="23"/>
  <c r="X6" i="23"/>
  <c r="Y6" i="23"/>
  <c r="Z6" i="23"/>
  <c r="AA6" i="23"/>
  <c r="AB6" i="23"/>
  <c r="AC6" i="23"/>
  <c r="AD6" i="23"/>
  <c r="AE6" i="23"/>
  <c r="AF6" i="23"/>
  <c r="AG6" i="23"/>
  <c r="AH6" i="23"/>
  <c r="AI6" i="23"/>
  <c r="A7" i="23"/>
  <c r="D7" i="23"/>
  <c r="V7" i="23"/>
  <c r="X7" i="23"/>
  <c r="Y7" i="23"/>
  <c r="Z7" i="23"/>
  <c r="AA7" i="23"/>
  <c r="AB7" i="23"/>
  <c r="AC7" i="23"/>
  <c r="AD7" i="23"/>
  <c r="AE7" i="23"/>
  <c r="AF7" i="23"/>
  <c r="AG7" i="23"/>
  <c r="AH7" i="23"/>
  <c r="AI7" i="23"/>
  <c r="A8" i="23"/>
  <c r="D8" i="23"/>
  <c r="V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A9" i="23"/>
  <c r="D9" i="23"/>
  <c r="V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A10" i="23"/>
  <c r="D10" i="23"/>
  <c r="V10" i="23"/>
  <c r="X10" i="23"/>
  <c r="Y10" i="23"/>
  <c r="Z10" i="23"/>
  <c r="AA10" i="23"/>
  <c r="AB10" i="23"/>
  <c r="AC10" i="23"/>
  <c r="AD10" i="23"/>
  <c r="AE10" i="23"/>
  <c r="AF10" i="23"/>
  <c r="AG10" i="23"/>
  <c r="AH10" i="23"/>
  <c r="AI10" i="23"/>
  <c r="A11" i="23"/>
  <c r="D11" i="23"/>
  <c r="V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12" i="23"/>
  <c r="D12" i="23"/>
  <c r="V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13" i="23"/>
  <c r="D13" i="23"/>
  <c r="V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14" i="23"/>
  <c r="D14" i="23"/>
  <c r="V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15" i="23"/>
  <c r="D15" i="23"/>
  <c r="V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16" i="23"/>
  <c r="D16" i="23"/>
  <c r="V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17" i="23"/>
  <c r="D17" i="23"/>
  <c r="V17" i="23"/>
  <c r="X17" i="23"/>
  <c r="Y17" i="23"/>
  <c r="Z17" i="23"/>
  <c r="AA17" i="23"/>
  <c r="AB17" i="23"/>
  <c r="AC17" i="23"/>
  <c r="AD17" i="23"/>
  <c r="AE17" i="23"/>
  <c r="AF17" i="23"/>
  <c r="AG17" i="23"/>
  <c r="AH17" i="23"/>
  <c r="AI17" i="23"/>
  <c r="A18" i="23"/>
  <c r="D18" i="23"/>
  <c r="V18" i="23"/>
  <c r="X18" i="23"/>
  <c r="Y18" i="23"/>
  <c r="Z18" i="23"/>
  <c r="AA18" i="23"/>
  <c r="AB18" i="23"/>
  <c r="AC18" i="23"/>
  <c r="AD18" i="23"/>
  <c r="AE18" i="23"/>
  <c r="AF18" i="23"/>
  <c r="AG18" i="23"/>
  <c r="AH18" i="23"/>
  <c r="AI18" i="23"/>
  <c r="A19" i="23"/>
  <c r="D19" i="23"/>
  <c r="V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20" i="23"/>
  <c r="D20" i="23"/>
  <c r="V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21" i="23"/>
  <c r="D21" i="23"/>
  <c r="V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22" i="23"/>
  <c r="D22" i="23"/>
  <c r="V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23" i="23"/>
  <c r="D23" i="23"/>
  <c r="V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24" i="23"/>
  <c r="D24" i="23"/>
  <c r="V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25" i="23"/>
  <c r="D25" i="23"/>
  <c r="V25" i="23"/>
  <c r="X25" i="23"/>
  <c r="Y25" i="23"/>
  <c r="Z25" i="23"/>
  <c r="AA25" i="23"/>
  <c r="AB25" i="23"/>
  <c r="AC25" i="23"/>
  <c r="AD25" i="23"/>
  <c r="AE25" i="23"/>
  <c r="AF25" i="23"/>
  <c r="AG25" i="23"/>
  <c r="AH25" i="23"/>
  <c r="AI25" i="23"/>
  <c r="A26" i="23"/>
  <c r="D26" i="23"/>
  <c r="V26" i="23"/>
  <c r="X26" i="23"/>
  <c r="Y26" i="23"/>
  <c r="Z26" i="23"/>
  <c r="AA26" i="23"/>
  <c r="AB26" i="23"/>
  <c r="AC26" i="23"/>
  <c r="AD26" i="23"/>
  <c r="AE26" i="23"/>
  <c r="AF26" i="23"/>
  <c r="AG26" i="23"/>
  <c r="AH26" i="23"/>
  <c r="AI26" i="23"/>
  <c r="A27" i="23"/>
  <c r="D27" i="23"/>
  <c r="V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28" i="23"/>
  <c r="D28" i="23"/>
  <c r="V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29" i="23"/>
  <c r="D29" i="23"/>
  <c r="V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30" i="23"/>
  <c r="D30" i="23"/>
  <c r="V30" i="23"/>
  <c r="X30" i="23"/>
  <c r="Y30" i="23"/>
  <c r="Z30" i="23"/>
  <c r="AA30" i="23"/>
  <c r="AB30" i="23"/>
  <c r="AC30" i="23"/>
  <c r="AD30" i="23"/>
  <c r="AE30" i="23"/>
  <c r="AF30" i="23"/>
  <c r="AG30" i="23"/>
  <c r="AH30" i="23"/>
  <c r="AI30" i="23"/>
  <c r="A31" i="23"/>
  <c r="D31" i="23"/>
  <c r="V31" i="23"/>
  <c r="X31" i="23"/>
  <c r="Y31" i="23"/>
  <c r="Z31" i="23"/>
  <c r="AA31" i="23"/>
  <c r="AB31" i="23"/>
  <c r="AC31" i="23"/>
  <c r="AD31" i="23"/>
  <c r="AE31" i="23"/>
  <c r="AF31" i="23"/>
  <c r="AG31" i="23"/>
  <c r="AH31" i="23"/>
  <c r="AI31" i="23"/>
  <c r="A32" i="23"/>
  <c r="D32" i="23"/>
  <c r="V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33" i="23"/>
  <c r="D33" i="23"/>
  <c r="V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34" i="23"/>
  <c r="D34" i="23"/>
  <c r="V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35" i="23"/>
  <c r="D35" i="23"/>
  <c r="V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D36" i="23"/>
  <c r="V36" i="23"/>
  <c r="D37" i="23"/>
  <c r="V37" i="23"/>
  <c r="B38" i="23"/>
  <c r="C38" i="23"/>
  <c r="D38" i="23"/>
  <c r="F38" i="23"/>
  <c r="H38" i="23"/>
  <c r="J38" i="23"/>
  <c r="L38" i="23"/>
  <c r="N38" i="23"/>
  <c r="P38" i="23"/>
  <c r="R38" i="23"/>
  <c r="T38" i="23"/>
  <c r="V38" i="23"/>
  <c r="B39" i="23"/>
  <c r="C39" i="23"/>
  <c r="D39" i="23"/>
  <c r="F39" i="23"/>
  <c r="H39" i="23"/>
  <c r="J39" i="23"/>
  <c r="L39" i="23"/>
  <c r="N39" i="23"/>
  <c r="P39" i="23"/>
  <c r="R39" i="23"/>
  <c r="T39" i="23"/>
  <c r="V39" i="23"/>
  <c r="D81" i="23"/>
  <c r="D5" i="22"/>
  <c r="V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D6" i="22"/>
  <c r="V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A7" i="22"/>
  <c r="D7" i="22"/>
  <c r="V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8" i="22"/>
  <c r="D8" i="22"/>
  <c r="V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A9" i="22"/>
  <c r="D9" i="22"/>
  <c r="V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10" i="22"/>
  <c r="D10" i="22"/>
  <c r="V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A11" i="22"/>
  <c r="D11" i="22"/>
  <c r="V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12" i="22"/>
  <c r="D12" i="22"/>
  <c r="V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13" i="22"/>
  <c r="D13" i="22"/>
  <c r="V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14" i="22"/>
  <c r="D14" i="22"/>
  <c r="V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15" i="22"/>
  <c r="D15" i="22"/>
  <c r="V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16" i="22"/>
  <c r="D16" i="22"/>
  <c r="V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17" i="22"/>
  <c r="D17" i="22"/>
  <c r="V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A18" i="22"/>
  <c r="D18" i="22"/>
  <c r="V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A19" i="22"/>
  <c r="D19" i="22"/>
  <c r="V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20" i="22"/>
  <c r="D20" i="22"/>
  <c r="V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21" i="22"/>
  <c r="D21" i="22"/>
  <c r="V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22" i="22"/>
  <c r="D22" i="22"/>
  <c r="V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23" i="22"/>
  <c r="D23" i="22"/>
  <c r="V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24" i="22"/>
  <c r="D24" i="22"/>
  <c r="V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25" i="22"/>
  <c r="D25" i="22"/>
  <c r="V25" i="22"/>
  <c r="X25" i="22"/>
  <c r="Y25" i="22"/>
  <c r="Z25" i="22"/>
  <c r="AA25" i="22"/>
  <c r="AB25" i="22"/>
  <c r="AC25" i="22"/>
  <c r="AD25" i="22"/>
  <c r="AE25" i="22"/>
  <c r="AF25" i="22"/>
  <c r="AG25" i="22"/>
  <c r="AH25" i="22"/>
  <c r="AI25" i="22"/>
  <c r="A26" i="22"/>
  <c r="D26" i="22"/>
  <c r="V26" i="22"/>
  <c r="X26" i="22"/>
  <c r="Y26" i="22"/>
  <c r="Z26" i="22"/>
  <c r="AA26" i="22"/>
  <c r="AB26" i="22"/>
  <c r="AC26" i="22"/>
  <c r="AD26" i="22"/>
  <c r="AE26" i="22"/>
  <c r="AF26" i="22"/>
  <c r="AG26" i="22"/>
  <c r="AH26" i="22"/>
  <c r="AI26" i="22"/>
  <c r="A27" i="22"/>
  <c r="D27" i="22"/>
  <c r="V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28" i="22"/>
  <c r="D28" i="22"/>
  <c r="V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29" i="22"/>
  <c r="D29" i="22"/>
  <c r="V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30" i="22"/>
  <c r="D30" i="22"/>
  <c r="V30" i="22"/>
  <c r="X30" i="22"/>
  <c r="Y30" i="22"/>
  <c r="Z30" i="22"/>
  <c r="AA30" i="22"/>
  <c r="AB30" i="22"/>
  <c r="AC30" i="22"/>
  <c r="AD30" i="22"/>
  <c r="AE30" i="22"/>
  <c r="AF30" i="22"/>
  <c r="AG30" i="22"/>
  <c r="AH30" i="22"/>
  <c r="AI30" i="22"/>
  <c r="A31" i="22"/>
  <c r="D31" i="22"/>
  <c r="V31" i="22"/>
  <c r="X31" i="22"/>
  <c r="Y31" i="22"/>
  <c r="Z31" i="22"/>
  <c r="AA31" i="22"/>
  <c r="AB31" i="22"/>
  <c r="AC31" i="22"/>
  <c r="AD31" i="22"/>
  <c r="AE31" i="22"/>
  <c r="AF31" i="22"/>
  <c r="AG31" i="22"/>
  <c r="AH31" i="22"/>
  <c r="AI31" i="22"/>
  <c r="A32" i="22"/>
  <c r="D32" i="22"/>
  <c r="V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33" i="22"/>
  <c r="D33" i="22"/>
  <c r="V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34" i="22"/>
  <c r="D34" i="22"/>
  <c r="V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35" i="22"/>
  <c r="D35" i="22"/>
  <c r="V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D36" i="22"/>
  <c r="V36" i="22"/>
  <c r="D38" i="22"/>
  <c r="V38" i="22"/>
  <c r="B39" i="22"/>
  <c r="C39" i="22"/>
  <c r="D39" i="22"/>
  <c r="F39" i="22"/>
  <c r="H39" i="22"/>
  <c r="J39" i="22"/>
  <c r="L39" i="22"/>
  <c r="N39" i="22"/>
  <c r="P39" i="22"/>
  <c r="R39" i="22"/>
  <c r="T39" i="22"/>
  <c r="V39" i="22"/>
  <c r="B40" i="22"/>
  <c r="C40" i="22"/>
  <c r="D40" i="22"/>
  <c r="F40" i="22"/>
  <c r="H40" i="22"/>
  <c r="J40" i="22"/>
  <c r="L40" i="22"/>
  <c r="N40" i="22"/>
  <c r="P40" i="22"/>
  <c r="R40" i="22"/>
  <c r="T40" i="22"/>
  <c r="V40" i="22"/>
  <c r="D82" i="22"/>
  <c r="D5" i="21"/>
  <c r="V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D6" i="21"/>
  <c r="V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7" i="21"/>
  <c r="D7" i="21"/>
  <c r="V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8" i="21"/>
  <c r="D8" i="21"/>
  <c r="V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9" i="21"/>
  <c r="D9" i="21"/>
  <c r="V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10" i="21"/>
  <c r="D10" i="21"/>
  <c r="V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11" i="21"/>
  <c r="D11" i="21"/>
  <c r="V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12" i="21"/>
  <c r="D12" i="21"/>
  <c r="V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13" i="21"/>
  <c r="D13" i="21"/>
  <c r="V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14" i="21"/>
  <c r="D14" i="21"/>
  <c r="V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15" i="21"/>
  <c r="D15" i="21"/>
  <c r="V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16" i="21"/>
  <c r="D16" i="21"/>
  <c r="V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17" i="21"/>
  <c r="D17" i="21"/>
  <c r="V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18" i="21"/>
  <c r="D18" i="21"/>
  <c r="V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19" i="21"/>
  <c r="D19" i="21"/>
  <c r="V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20" i="21"/>
  <c r="D20" i="21"/>
  <c r="V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21" i="21"/>
  <c r="D21" i="21"/>
  <c r="V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22" i="21"/>
  <c r="D22" i="21"/>
  <c r="V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23" i="21"/>
  <c r="D23" i="21"/>
  <c r="V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24" i="21"/>
  <c r="D24" i="21"/>
  <c r="V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25" i="21"/>
  <c r="D25" i="21"/>
  <c r="V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26" i="21"/>
  <c r="D26" i="21"/>
  <c r="V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27" i="21"/>
  <c r="D27" i="21"/>
  <c r="V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28" i="21"/>
  <c r="D28" i="21"/>
  <c r="V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29" i="21"/>
  <c r="D29" i="21"/>
  <c r="V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30" i="21"/>
  <c r="D30" i="21"/>
  <c r="V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31" i="21"/>
  <c r="D31" i="21"/>
  <c r="V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32" i="21"/>
  <c r="D32" i="21"/>
  <c r="V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33" i="21"/>
  <c r="D33" i="21"/>
  <c r="V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34" i="21"/>
  <c r="D34" i="21"/>
  <c r="V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35" i="21"/>
  <c r="D35" i="21"/>
  <c r="V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D36" i="21"/>
  <c r="V36" i="21"/>
  <c r="D37" i="21"/>
  <c r="V37" i="21"/>
  <c r="B38" i="21"/>
  <c r="C38" i="21"/>
  <c r="D38" i="21"/>
  <c r="F38" i="21"/>
  <c r="H38" i="21"/>
  <c r="J38" i="21"/>
  <c r="L38" i="21"/>
  <c r="N38" i="21"/>
  <c r="P38" i="21"/>
  <c r="R38" i="21"/>
  <c r="T38" i="21"/>
  <c r="V38" i="21"/>
  <c r="B39" i="21"/>
  <c r="C39" i="21"/>
  <c r="D39" i="21"/>
  <c r="F39" i="21"/>
  <c r="H39" i="21"/>
  <c r="J39" i="21"/>
  <c r="L39" i="21"/>
  <c r="N39" i="21"/>
  <c r="P39" i="21"/>
  <c r="R39" i="21"/>
  <c r="T39" i="21"/>
  <c r="V39" i="21"/>
  <c r="D81" i="21"/>
</calcChain>
</file>

<file path=xl/sharedStrings.xml><?xml version="1.0" encoding="utf-8"?>
<sst xmlns="http://schemas.openxmlformats.org/spreadsheetml/2006/main" count="700" uniqueCount="119">
  <si>
    <t>SUBLETTE</t>
  </si>
  <si>
    <t>HOLCOMB</t>
  </si>
  <si>
    <t xml:space="preserve">HUGOTON </t>
  </si>
  <si>
    <t>HEMPHILL 3</t>
  </si>
  <si>
    <t>ONEOK</t>
  </si>
  <si>
    <t xml:space="preserve"> </t>
  </si>
  <si>
    <t>TOTAL</t>
  </si>
  <si>
    <t>CUMULATIVE</t>
  </si>
  <si>
    <t>PRIOR MONTH</t>
  </si>
  <si>
    <t>BUSHTON PVR</t>
  </si>
  <si>
    <t>TOTAL DEVIATION</t>
  </si>
  <si>
    <t>BUSHTON PROD.</t>
  </si>
  <si>
    <t>INTERNAL REPORT ONLY</t>
  </si>
  <si>
    <t>SUBL</t>
  </si>
  <si>
    <t>HOLC</t>
  </si>
  <si>
    <t>MULL</t>
  </si>
  <si>
    <t xml:space="preserve">MULLINVILLE </t>
  </si>
  <si>
    <t>PVR</t>
  </si>
  <si>
    <t>BUSHTON</t>
  </si>
  <si>
    <t>HEMP 3</t>
  </si>
  <si>
    <t>SS</t>
  </si>
  <si>
    <t>VOLUME ADJ.</t>
  </si>
  <si>
    <t>DEC. CUMULATIVE</t>
  </si>
  <si>
    <t xml:space="preserve">JANUARY ONEOK IMBALANCE SUMMARY  </t>
  </si>
  <si>
    <t>JAN. CUMULATIVE</t>
  </si>
  <si>
    <t xml:space="preserve">FEBRUARY ONEOK IMBALANCE SUMMARY  </t>
  </si>
  <si>
    <t xml:space="preserve">MARCH ONEOK IMBALANCE SUMMARY  </t>
  </si>
  <si>
    <t>*</t>
  </si>
  <si>
    <t>MAR. CUMULATIVE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</si>
  <si>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</si>
  <si>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</si>
  <si>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</si>
  <si>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</si>
  <si>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</si>
  <si>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</si>
  <si>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</si>
  <si>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</si>
  <si>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</si>
  <si>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</si>
  <si>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</si>
  <si>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</si>
  <si>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</si>
  <si>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</si>
  <si>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</si>
  <si>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78109 &amp; 71410</t>
  </si>
  <si>
    <t>ELLIS CO #1/#2</t>
  </si>
  <si>
    <t xml:space="preserve">APRIL ONEOK IMBALANCE SUMMARY  </t>
  </si>
  <si>
    <t>BAD DAS</t>
  </si>
  <si>
    <t>APR. CUMULATIVE</t>
  </si>
  <si>
    <t xml:space="preserve">MAY ONEOK IMBALANCE SUMMARY  </t>
  </si>
  <si>
    <t>MAY CUMULATIVE</t>
  </si>
  <si>
    <t xml:space="preserve">JUNE ONEOK IMBALANCE SUMMARY  </t>
  </si>
  <si>
    <t xml:space="preserve">JULY ONEOK IMBALANCE SUMMARY  </t>
  </si>
  <si>
    <t>NOTE: OBA 103132</t>
  </si>
  <si>
    <t>Volumes for 4th FORWARD include scheduled volumes where actual data was not available (satelltie problems)</t>
  </si>
  <si>
    <t>NOTE: OBA 103134</t>
  </si>
  <si>
    <t>Volumes for 6th include scheduled volumes where actual data was not available (satelltie problems)</t>
  </si>
  <si>
    <t>NOTE: OBA 103138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</si>
  <si>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</si>
  <si>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</si>
  <si>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</si>
  <si>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</si>
  <si>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</si>
  <si>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</si>
  <si>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</si>
  <si>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</si>
  <si>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</si>
  <si>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</si>
  <si>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</si>
  <si>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</si>
  <si>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</si>
  <si>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</si>
  <si>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</si>
  <si>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</si>
  <si>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</si>
  <si>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</si>
  <si>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</si>
  <si>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</si>
  <si>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</si>
  <si>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</si>
  <si>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</si>
  <si>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</si>
  <si>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</si>
  <si>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</si>
  <si>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</si>
  <si>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</si>
  <si>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</si>
  <si>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</si>
  <si>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</si>
  <si>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</si>
  <si>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</si>
  <si>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</si>
  <si>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</si>
  <si>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</si>
  <si>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</si>
  <si>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</si>
  <si>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</si>
  <si>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</si>
  <si>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</si>
  <si>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BEGINNING BAL</t>
  </si>
  <si>
    <t>ENDING BAL</t>
  </si>
  <si>
    <t>JULY CUMULATIVE</t>
  </si>
  <si>
    <t>AUGUST CUMULATIVE</t>
  </si>
  <si>
    <t xml:space="preserve">AUGUST ONEOK IMBALANCE SUMMARY  </t>
  </si>
  <si>
    <t>0965924-00</t>
  </si>
  <si>
    <t>BEGINNING BALANCE</t>
  </si>
  <si>
    <t>EST ENDING BALANCE</t>
  </si>
  <si>
    <t xml:space="preserve">SEPTEMBER ONEOK IMBALANCE SUMMARY  </t>
  </si>
  <si>
    <t>(EST) BEGINNING BALANCE</t>
  </si>
  <si>
    <t>SEPTEMBER CUMULATIVE</t>
  </si>
  <si>
    <t>OC TOBER CUMULATIVE</t>
  </si>
  <si>
    <t>65, 62867</t>
  </si>
  <si>
    <t xml:space="preserve">OCTOBER ONEOK IMBALANCE SUMMARY  </t>
  </si>
  <si>
    <t>NOVEMBER CUMULATIVE</t>
  </si>
  <si>
    <t xml:space="preserve">NOVEMBER ONEOK IMBALANCE SUMMARY  </t>
  </si>
  <si>
    <t>POI 71410</t>
  </si>
  <si>
    <t>POI 61491</t>
  </si>
  <si>
    <t xml:space="preserve">DECEMBER ONEOK IMBALANCE SUMMARY  </t>
  </si>
  <si>
    <t>December 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</si>
</sst>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-yy"/>
    <numFmt numFmtId="167" formatCode="m/d/yy"/>
  </numFmts>
  <fonts count="22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i/>
      <sz val="10"/>
      <color indexed="53"/>
      <name val="Arial"/>
      <family val="2"/>
    </font>
    <font>
      <b/>
      <i/>
      <sz val="8"/>
      <color indexed="8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3" fillId="0" borderId="0" xfId="0" applyFont="1"/>
    <xf numFmtId="0" fontId="3" fillId="0" borderId="0" xfId="0" applyFont="1" applyFill="1"/>
    <xf numFmtId="14" fontId="2" fillId="0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" fillId="4" borderId="0" xfId="0" applyFont="1" applyFill="1"/>
    <xf numFmtId="14" fontId="11" fillId="0" borderId="4" xfId="0" applyNumberFormat="1" applyFont="1" applyFill="1" applyBorder="1" applyAlignment="1">
      <alignment horizontal="center"/>
    </xf>
    <xf numFmtId="0" fontId="10" fillId="0" borderId="0" xfId="0" applyFont="1" applyBorder="1"/>
    <xf numFmtId="37" fontId="0" fillId="0" borderId="0" xfId="0" applyNumberFormat="1"/>
    <xf numFmtId="38" fontId="0" fillId="0" borderId="0" xfId="0" applyNumberFormat="1" applyFill="1"/>
    <xf numFmtId="38" fontId="0" fillId="5" borderId="0" xfId="0" applyNumberFormat="1" applyFill="1"/>
    <xf numFmtId="38" fontId="0" fillId="2" borderId="0" xfId="0" applyNumberFormat="1" applyFill="1"/>
    <xf numFmtId="38" fontId="0" fillId="5" borderId="5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6" xfId="0" applyNumberFormat="1" applyFont="1" applyFill="1" applyBorder="1"/>
    <xf numFmtId="38" fontId="8" fillId="0" borderId="7" xfId="0" applyNumberFormat="1" applyFont="1" applyFill="1" applyBorder="1"/>
    <xf numFmtId="38" fontId="8" fillId="6" borderId="8" xfId="0" applyNumberFormat="1" applyFont="1" applyFill="1" applyBorder="1"/>
    <xf numFmtId="38" fontId="8" fillId="0" borderId="8" xfId="0" applyNumberFormat="1" applyFont="1" applyFill="1" applyBorder="1"/>
    <xf numFmtId="38" fontId="0" fillId="5" borderId="9" xfId="0" applyNumberFormat="1" applyFill="1" applyBorder="1"/>
    <xf numFmtId="38" fontId="1" fillId="5" borderId="9" xfId="0" applyNumberFormat="1" applyFont="1" applyFill="1" applyBorder="1"/>
    <xf numFmtId="38" fontId="1" fillId="0" borderId="9" xfId="0" applyNumberFormat="1" applyFont="1" applyFill="1" applyBorder="1"/>
    <xf numFmtId="0" fontId="0" fillId="0" borderId="0" xfId="0" applyAlignment="1">
      <alignment horizontal="center"/>
    </xf>
    <xf numFmtId="14" fontId="9" fillId="0" borderId="3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14" fontId="9" fillId="0" borderId="11" xfId="0" applyNumberFormat="1" applyFont="1" applyFill="1" applyBorder="1" applyAlignment="1">
      <alignment horizontal="center"/>
    </xf>
    <xf numFmtId="38" fontId="1" fillId="2" borderId="0" xfId="0" applyNumberFormat="1" applyFont="1" applyFill="1"/>
    <xf numFmtId="0" fontId="1" fillId="0" borderId="0" xfId="0" applyFont="1"/>
    <xf numFmtId="14" fontId="11" fillId="0" borderId="1" xfId="0" applyNumberFormat="1" applyFont="1" applyFill="1" applyBorder="1" applyAlignment="1">
      <alignment horizontal="left"/>
    </xf>
    <xf numFmtId="37" fontId="1" fillId="0" borderId="0" xfId="0" applyNumberFormat="1" applyFont="1"/>
    <xf numFmtId="0" fontId="13" fillId="0" borderId="0" xfId="0" applyFont="1" applyFill="1"/>
    <xf numFmtId="0" fontId="4" fillId="3" borderId="3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9" xfId="0" applyNumberFormat="1" applyFill="1" applyBorder="1"/>
    <xf numFmtId="14" fontId="2" fillId="0" borderId="12" xfId="0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8" fillId="6" borderId="13" xfId="0" applyNumberFormat="1" applyFont="1" applyFill="1" applyBorder="1"/>
    <xf numFmtId="39" fontId="15" fillId="0" borderId="9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0" xfId="0" applyNumberFormat="1" applyFont="1" applyFill="1"/>
    <xf numFmtId="38" fontId="8" fillId="0" borderId="9" xfId="0" applyNumberFormat="1" applyFont="1" applyFill="1" applyBorder="1"/>
    <xf numFmtId="0" fontId="8" fillId="0" borderId="0" xfId="0" applyFont="1" applyBorder="1"/>
    <xf numFmtId="165" fontId="1" fillId="0" borderId="3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39" fontId="16" fillId="0" borderId="0" xfId="0" applyNumberFormat="1" applyFont="1" applyFill="1" applyBorder="1"/>
    <xf numFmtId="14" fontId="17" fillId="0" borderId="0" xfId="0" applyNumberFormat="1" applyFont="1" applyFill="1" applyBorder="1" applyAlignment="1">
      <alignment horizontal="center"/>
    </xf>
    <xf numFmtId="39" fontId="15" fillId="0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1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14" xfId="0" applyNumberFormat="1" applyFont="1" applyFill="1" applyBorder="1"/>
    <xf numFmtId="14" fontId="9" fillId="0" borderId="14" xfId="0" applyNumberFormat="1" applyFont="1" applyFill="1" applyBorder="1" applyAlignment="1">
      <alignment horizontal="center"/>
    </xf>
    <xf numFmtId="1" fontId="9" fillId="0" borderId="14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Border="1"/>
    <xf numFmtId="38" fontId="0" fillId="0" borderId="14" xfId="0" applyNumberFormat="1" applyFill="1" applyBorder="1"/>
    <xf numFmtId="38" fontId="0" fillId="0" borderId="14" xfId="0" applyNumberFormat="1" applyFill="1" applyBorder="1" applyAlignment="1">
      <alignment horizontal="center"/>
    </xf>
    <xf numFmtId="14" fontId="11" fillId="0" borderId="14" xfId="0" applyNumberFormat="1" applyFont="1" applyFill="1" applyBorder="1" applyAlignment="1">
      <alignment horizontal="center"/>
    </xf>
    <xf numFmtId="1" fontId="11" fillId="0" borderId="14" xfId="0" applyNumberFormat="1" applyFont="1" applyFill="1" applyBorder="1" applyAlignment="1">
      <alignment horizontal="center"/>
    </xf>
    <xf numFmtId="0" fontId="1" fillId="0" borderId="14" xfId="0" applyFont="1" applyBorder="1"/>
    <xf numFmtId="0" fontId="0" fillId="2" borderId="0" xfId="0" applyFill="1"/>
    <xf numFmtId="0" fontId="0" fillId="3" borderId="2" xfId="0" applyFill="1" applyBorder="1" applyAlignment="1">
      <alignment horizontal="center"/>
    </xf>
    <xf numFmtId="38" fontId="1" fillId="0" borderId="9" xfId="0" applyNumberFormat="1" applyFont="1" applyFill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5" xfId="0" applyNumberFormat="1" applyBorder="1" applyAlignment="1">
      <alignment horizontal="center"/>
    </xf>
    <xf numFmtId="14" fontId="2" fillId="0" borderId="13" xfId="0" applyNumberFormat="1" applyFont="1" applyFill="1" applyBorder="1" applyAlignment="1">
      <alignment horizontal="center"/>
    </xf>
    <xf numFmtId="1" fontId="2" fillId="0" borderId="13" xfId="0" applyNumberFormat="1" applyFont="1" applyFill="1" applyBorder="1" applyAlignment="1">
      <alignment horizontal="center"/>
    </xf>
    <xf numFmtId="38" fontId="0" fillId="0" borderId="16" xfId="0" applyNumberFormat="1" applyFill="1" applyBorder="1"/>
    <xf numFmtId="38" fontId="0" fillId="0" borderId="17" xfId="0" applyNumberFormat="1" applyBorder="1" applyAlignment="1">
      <alignment horizontal="center"/>
    </xf>
    <xf numFmtId="38" fontId="0" fillId="0" borderId="18" xfId="0" applyNumberFormat="1" applyFill="1" applyBorder="1"/>
    <xf numFmtId="38" fontId="0" fillId="0" borderId="19" xfId="0" applyNumberFormat="1" applyFill="1" applyBorder="1"/>
    <xf numFmtId="0" fontId="0" fillId="0" borderId="17" xfId="0" applyBorder="1" applyAlignment="1">
      <alignment horizontal="center"/>
    </xf>
    <xf numFmtId="38" fontId="1" fillId="0" borderId="19" xfId="0" applyNumberFormat="1" applyFont="1" applyFill="1" applyBorder="1"/>
    <xf numFmtId="0" fontId="0" fillId="0" borderId="19" xfId="0" applyBorder="1" applyAlignment="1">
      <alignment horizontal="center"/>
    </xf>
    <xf numFmtId="38" fontId="0" fillId="0" borderId="17" xfId="0" applyNumberFormat="1" applyFill="1" applyBorder="1"/>
    <xf numFmtId="0" fontId="0" fillId="0" borderId="19" xfId="0" applyBorder="1"/>
    <xf numFmtId="0" fontId="0" fillId="7" borderId="0" xfId="0" applyFill="1"/>
    <xf numFmtId="0" fontId="1" fillId="7" borderId="0" xfId="0" applyFont="1" applyFill="1"/>
    <xf numFmtId="0" fontId="2" fillId="7" borderId="0" xfId="0" applyFont="1" applyFill="1" applyBorder="1" applyAlignment="1">
      <alignment horizontal="center"/>
    </xf>
    <xf numFmtId="37" fontId="0" fillId="7" borderId="0" xfId="0" applyNumberFormat="1" applyFill="1"/>
    <xf numFmtId="38" fontId="1" fillId="7" borderId="0" xfId="0" applyNumberFormat="1" applyFont="1" applyFill="1"/>
    <xf numFmtId="38" fontId="0" fillId="7" borderId="0" xfId="0" applyNumberFormat="1" applyFill="1"/>
    <xf numFmtId="38" fontId="0" fillId="7" borderId="0" xfId="0" applyNumberFormat="1" applyFill="1" applyBorder="1"/>
    <xf numFmtId="38" fontId="8" fillId="7" borderId="0" xfId="0" applyNumberFormat="1" applyFont="1" applyFill="1" applyBorder="1"/>
    <xf numFmtId="0" fontId="13" fillId="7" borderId="0" xfId="0" applyFont="1" applyFill="1"/>
    <xf numFmtId="0" fontId="2" fillId="7" borderId="0" xfId="0" applyFont="1" applyFill="1" applyBorder="1"/>
    <xf numFmtId="37" fontId="0" fillId="7" borderId="0" xfId="0" applyNumberFormat="1" applyFill="1" applyBorder="1"/>
    <xf numFmtId="38" fontId="1" fillId="7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38" fontId="1" fillId="0" borderId="0" xfId="0" applyNumberFormat="1" applyFont="1"/>
    <xf numFmtId="14" fontId="18" fillId="0" borderId="11" xfId="0" applyNumberFormat="1" applyFont="1" applyFill="1" applyBorder="1" applyAlignment="1">
      <alignment horizontal="center"/>
    </xf>
    <xf numFmtId="38" fontId="18" fillId="0" borderId="9" xfId="0" applyNumberFormat="1" applyFont="1" applyFill="1" applyBorder="1"/>
    <xf numFmtId="38" fontId="18" fillId="2" borderId="0" xfId="0" applyNumberFormat="1" applyFont="1" applyFill="1"/>
    <xf numFmtId="0" fontId="18" fillId="0" borderId="0" xfId="0" applyFont="1"/>
    <xf numFmtId="37" fontId="20" fillId="0" borderId="0" xfId="0" applyNumberFormat="1" applyFont="1"/>
    <xf numFmtId="38" fontId="20" fillId="0" borderId="0" xfId="0" applyNumberFormat="1" applyFont="1"/>
    <xf numFmtId="38" fontId="18" fillId="0" borderId="8" xfId="0" applyNumberFormat="1" applyFont="1" applyFill="1" applyBorder="1"/>
    <xf numFmtId="14" fontId="21" fillId="0" borderId="8" xfId="0" applyNumberFormat="1" applyFont="1" applyFill="1" applyBorder="1" applyAlignment="1">
      <alignment horizontal="center"/>
    </xf>
    <xf numFmtId="38" fontId="18" fillId="6" borderId="9" xfId="0" applyNumberFormat="1" applyFont="1" applyFill="1" applyBorder="1"/>
    <xf numFmtId="38" fontId="1" fillId="5" borderId="0" xfId="0" applyNumberFormat="1" applyFont="1" applyFill="1" applyBorder="1"/>
    <xf numFmtId="38" fontId="1" fillId="2" borderId="0" xfId="0" applyNumberFormat="1" applyFont="1" applyFill="1" applyBorder="1"/>
    <xf numFmtId="167" fontId="19" fillId="0" borderId="1" xfId="0" applyNumberFormat="1" applyFont="1" applyFill="1" applyBorder="1" applyAlignment="1">
      <alignment horizontal="left"/>
    </xf>
    <xf numFmtId="167" fontId="2" fillId="0" borderId="1" xfId="0" applyNumberFormat="1" applyFont="1" applyFill="1" applyBorder="1" applyAlignment="1">
      <alignment horizontal="left"/>
    </xf>
    <xf numFmtId="167" fontId="11" fillId="0" borderId="1" xfId="0" applyNumberFormat="1" applyFont="1" applyFill="1" applyBorder="1" applyAlignment="1">
      <alignment horizontal="left"/>
    </xf>
    <xf numFmtId="167" fontId="2" fillId="0" borderId="12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5" xfId="0" applyNumberFormat="1" applyFont="1" applyFill="1" applyBorder="1"/>
    <xf numFmtId="167" fontId="11" fillId="0" borderId="12" xfId="0" applyNumberFormat="1" applyFont="1" applyFill="1" applyBorder="1" applyAlignment="1">
      <alignment horizontal="center"/>
    </xf>
    <xf numFmtId="167" fontId="11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8" fillId="0" borderId="0" xfId="0" applyNumberFormat="1" applyFont="1" applyFill="1" applyBorder="1"/>
    <xf numFmtId="38" fontId="18" fillId="6" borderId="1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-3177</c:v>
                </c:pt>
                <c:pt idx="1">
                  <c:v>-5319</c:v>
                </c:pt>
                <c:pt idx="2">
                  <c:v>2231</c:v>
                </c:pt>
                <c:pt idx="3">
                  <c:v>8596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D-4CCE-8589-1423ADACEF1A}"/>
            </c:ext>
          </c:extLst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-764</c:v>
                </c:pt>
                <c:pt idx="1">
                  <c:v>-2820</c:v>
                </c:pt>
                <c:pt idx="2">
                  <c:v>-931</c:v>
                </c:pt>
                <c:pt idx="3">
                  <c:v>247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D-4CCE-8589-1423ADACEF1A}"/>
            </c:ext>
          </c:extLst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D-4CCE-8589-1423ADACEF1A}"/>
            </c:ext>
          </c:extLst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1D-4CCE-8589-1423ADACEF1A}"/>
            </c:ext>
          </c:extLst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1D-4CCE-8589-1423ADACEF1A}"/>
            </c:ext>
          </c:extLst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1D-4CCE-8589-1423ADACEF1A}"/>
            </c:ext>
          </c:extLst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1D-4CCE-8589-1423ADACEF1A}"/>
            </c:ext>
          </c:extLst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21D-4CCE-8589-1423ADACEF1A}"/>
            </c:ext>
          </c:extLst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21D-4CCE-8589-1423ADACEF1A}"/>
            </c:ext>
          </c:extLst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21D-4CCE-8589-1423ADACEF1A}"/>
            </c:ext>
          </c:extLst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1D-4CCE-8589-1423ADACE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62544"/>
        <c:axId val="1"/>
      </c:lineChart>
      <c:dateAx>
        <c:axId val="1804625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62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197254234089637E-2"/>
          <c:y val="5.6011031707821832E-2"/>
          <c:w val="0.81577532111739737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'AUGUST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01'!$Y$5:$Y$34</c:f>
              <c:numCache>
                <c:formatCode>#,##0_);\(#,##0\)</c:formatCode>
                <c:ptCount val="30"/>
                <c:pt idx="0">
                  <c:v>5243</c:v>
                </c:pt>
                <c:pt idx="1">
                  <c:v>8318</c:v>
                </c:pt>
                <c:pt idx="2">
                  <c:v>14349</c:v>
                </c:pt>
                <c:pt idx="3">
                  <c:v>8858</c:v>
                </c:pt>
                <c:pt idx="4">
                  <c:v>8889</c:v>
                </c:pt>
                <c:pt idx="5">
                  <c:v>6542</c:v>
                </c:pt>
                <c:pt idx="6">
                  <c:v>2340</c:v>
                </c:pt>
                <c:pt idx="7">
                  <c:v>3747</c:v>
                </c:pt>
                <c:pt idx="8">
                  <c:v>-7569</c:v>
                </c:pt>
                <c:pt idx="9">
                  <c:v>3735</c:v>
                </c:pt>
                <c:pt idx="10">
                  <c:v>170</c:v>
                </c:pt>
                <c:pt idx="11">
                  <c:v>-4017</c:v>
                </c:pt>
                <c:pt idx="12">
                  <c:v>3416</c:v>
                </c:pt>
                <c:pt idx="13">
                  <c:v>3116</c:v>
                </c:pt>
                <c:pt idx="14">
                  <c:v>7885</c:v>
                </c:pt>
                <c:pt idx="15">
                  <c:v>2924</c:v>
                </c:pt>
                <c:pt idx="16">
                  <c:v>5507</c:v>
                </c:pt>
                <c:pt idx="17">
                  <c:v>9897</c:v>
                </c:pt>
                <c:pt idx="18">
                  <c:v>856</c:v>
                </c:pt>
                <c:pt idx="19">
                  <c:v>2933</c:v>
                </c:pt>
                <c:pt idx="20">
                  <c:v>157</c:v>
                </c:pt>
                <c:pt idx="21">
                  <c:v>6636</c:v>
                </c:pt>
                <c:pt idx="22">
                  <c:v>-7224</c:v>
                </c:pt>
                <c:pt idx="23">
                  <c:v>-2318</c:v>
                </c:pt>
                <c:pt idx="24">
                  <c:v>4517</c:v>
                </c:pt>
                <c:pt idx="25">
                  <c:v>-1477</c:v>
                </c:pt>
                <c:pt idx="26">
                  <c:v>-4100</c:v>
                </c:pt>
                <c:pt idx="27">
                  <c:v>-3407</c:v>
                </c:pt>
                <c:pt idx="28">
                  <c:v>-1118</c:v>
                </c:pt>
                <c:pt idx="29">
                  <c:v>8415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4-47C4-BB44-1EACBF570CB1}"/>
            </c:ext>
          </c:extLst>
        </c:ser>
        <c:ser>
          <c:idx val="1"/>
          <c:order val="1"/>
          <c:tx>
            <c:strRef>
              <c:f>'AUGUST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01'!$Z$5:$Z$34</c:f>
              <c:numCache>
                <c:formatCode>#,##0_);\(#,##0\)</c:formatCode>
                <c:ptCount val="30"/>
                <c:pt idx="0">
                  <c:v>-2244</c:v>
                </c:pt>
                <c:pt idx="1">
                  <c:v>-4666</c:v>
                </c:pt>
                <c:pt idx="2">
                  <c:v>-4511</c:v>
                </c:pt>
                <c:pt idx="3">
                  <c:v>-4498</c:v>
                </c:pt>
                <c:pt idx="4">
                  <c:v>-4746</c:v>
                </c:pt>
                <c:pt idx="5">
                  <c:v>-4187</c:v>
                </c:pt>
                <c:pt idx="6">
                  <c:v>-7343</c:v>
                </c:pt>
                <c:pt idx="7">
                  <c:v>-1529</c:v>
                </c:pt>
                <c:pt idx="8">
                  <c:v>1170</c:v>
                </c:pt>
                <c:pt idx="9">
                  <c:v>2135</c:v>
                </c:pt>
                <c:pt idx="10">
                  <c:v>2172</c:v>
                </c:pt>
                <c:pt idx="11">
                  <c:v>1657</c:v>
                </c:pt>
                <c:pt idx="12">
                  <c:v>1537</c:v>
                </c:pt>
                <c:pt idx="13">
                  <c:v>1669</c:v>
                </c:pt>
                <c:pt idx="14">
                  <c:v>3083</c:v>
                </c:pt>
                <c:pt idx="15">
                  <c:v>2712</c:v>
                </c:pt>
                <c:pt idx="16">
                  <c:v>4661</c:v>
                </c:pt>
                <c:pt idx="17">
                  <c:v>4843</c:v>
                </c:pt>
                <c:pt idx="18">
                  <c:v>5810</c:v>
                </c:pt>
                <c:pt idx="19">
                  <c:v>4997</c:v>
                </c:pt>
                <c:pt idx="20">
                  <c:v>2022</c:v>
                </c:pt>
                <c:pt idx="21">
                  <c:v>1560</c:v>
                </c:pt>
                <c:pt idx="22">
                  <c:v>1460</c:v>
                </c:pt>
                <c:pt idx="23">
                  <c:v>1443</c:v>
                </c:pt>
                <c:pt idx="24">
                  <c:v>2176</c:v>
                </c:pt>
                <c:pt idx="25">
                  <c:v>895</c:v>
                </c:pt>
                <c:pt idx="26">
                  <c:v>4917</c:v>
                </c:pt>
                <c:pt idx="27">
                  <c:v>28</c:v>
                </c:pt>
                <c:pt idx="28">
                  <c:v>5698</c:v>
                </c:pt>
                <c:pt idx="29">
                  <c:v>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4-47C4-BB44-1EACBF570CB1}"/>
            </c:ext>
          </c:extLst>
        </c:ser>
        <c:ser>
          <c:idx val="2"/>
          <c:order val="2"/>
          <c:tx>
            <c:strRef>
              <c:f>'AUGUST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01'!$AA$5:$AA$34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4-47C4-BB44-1EACBF570CB1}"/>
            </c:ext>
          </c:extLst>
        </c:ser>
        <c:ser>
          <c:idx val="3"/>
          <c:order val="3"/>
          <c:tx>
            <c:strRef>
              <c:f>'AUGUST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01'!$AB$5:$AB$34</c:f>
              <c:numCache>
                <c:formatCode>#,##0_);\(#,##0\)</c:formatCode>
                <c:ptCount val="30"/>
                <c:pt idx="0">
                  <c:v>21080</c:v>
                </c:pt>
                <c:pt idx="1">
                  <c:v>12263</c:v>
                </c:pt>
                <c:pt idx="2">
                  <c:v>4277</c:v>
                </c:pt>
                <c:pt idx="3">
                  <c:v>4080</c:v>
                </c:pt>
                <c:pt idx="4">
                  <c:v>3479</c:v>
                </c:pt>
                <c:pt idx="5">
                  <c:v>2570</c:v>
                </c:pt>
                <c:pt idx="6">
                  <c:v>1084</c:v>
                </c:pt>
                <c:pt idx="7">
                  <c:v>2435</c:v>
                </c:pt>
                <c:pt idx="8">
                  <c:v>2627</c:v>
                </c:pt>
                <c:pt idx="9">
                  <c:v>3342</c:v>
                </c:pt>
                <c:pt idx="10">
                  <c:v>-3423</c:v>
                </c:pt>
                <c:pt idx="11">
                  <c:v>-1762</c:v>
                </c:pt>
                <c:pt idx="12">
                  <c:v>-4158</c:v>
                </c:pt>
                <c:pt idx="13">
                  <c:v>-5914</c:v>
                </c:pt>
                <c:pt idx="14">
                  <c:v>-4953</c:v>
                </c:pt>
                <c:pt idx="15">
                  <c:v>-1400</c:v>
                </c:pt>
                <c:pt idx="16">
                  <c:v>792</c:v>
                </c:pt>
                <c:pt idx="17">
                  <c:v>-2525</c:v>
                </c:pt>
                <c:pt idx="18">
                  <c:v>-3338</c:v>
                </c:pt>
                <c:pt idx="19">
                  <c:v>912</c:v>
                </c:pt>
                <c:pt idx="20">
                  <c:v>3955</c:v>
                </c:pt>
                <c:pt idx="21">
                  <c:v>2214</c:v>
                </c:pt>
                <c:pt idx="22">
                  <c:v>1429</c:v>
                </c:pt>
                <c:pt idx="23">
                  <c:v>-1669</c:v>
                </c:pt>
                <c:pt idx="24">
                  <c:v>-4849</c:v>
                </c:pt>
                <c:pt idx="25">
                  <c:v>-4880</c:v>
                </c:pt>
                <c:pt idx="26">
                  <c:v>-6383</c:v>
                </c:pt>
                <c:pt idx="27">
                  <c:v>-7264</c:v>
                </c:pt>
                <c:pt idx="28">
                  <c:v>-6236</c:v>
                </c:pt>
                <c:pt idx="29">
                  <c:v>-6947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4-47C4-BB44-1EACBF570CB1}"/>
            </c:ext>
          </c:extLst>
        </c:ser>
        <c:ser>
          <c:idx val="4"/>
          <c:order val="4"/>
          <c:tx>
            <c:strRef>
              <c:f>'AUGUST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01'!$AC$5:$AC$34</c:f>
              <c:numCache>
                <c:formatCode>#,##0_);\(#,##0\)</c:formatCode>
                <c:ptCount val="30"/>
                <c:pt idx="0">
                  <c:v>83</c:v>
                </c:pt>
                <c:pt idx="1">
                  <c:v>82</c:v>
                </c:pt>
                <c:pt idx="2">
                  <c:v>-110</c:v>
                </c:pt>
                <c:pt idx="3">
                  <c:v>-230</c:v>
                </c:pt>
                <c:pt idx="4">
                  <c:v>-7</c:v>
                </c:pt>
                <c:pt idx="5">
                  <c:v>151</c:v>
                </c:pt>
                <c:pt idx="6">
                  <c:v>-124</c:v>
                </c:pt>
                <c:pt idx="7">
                  <c:v>57</c:v>
                </c:pt>
                <c:pt idx="8">
                  <c:v>-168</c:v>
                </c:pt>
                <c:pt idx="9">
                  <c:v>88</c:v>
                </c:pt>
                <c:pt idx="10">
                  <c:v>120</c:v>
                </c:pt>
                <c:pt idx="11">
                  <c:v>113</c:v>
                </c:pt>
                <c:pt idx="12">
                  <c:v>121</c:v>
                </c:pt>
                <c:pt idx="13">
                  <c:v>112</c:v>
                </c:pt>
                <c:pt idx="14">
                  <c:v>109</c:v>
                </c:pt>
                <c:pt idx="15">
                  <c:v>103</c:v>
                </c:pt>
                <c:pt idx="16">
                  <c:v>133</c:v>
                </c:pt>
                <c:pt idx="17">
                  <c:v>-189</c:v>
                </c:pt>
                <c:pt idx="18">
                  <c:v>83</c:v>
                </c:pt>
                <c:pt idx="19">
                  <c:v>90</c:v>
                </c:pt>
                <c:pt idx="20">
                  <c:v>-7</c:v>
                </c:pt>
                <c:pt idx="21">
                  <c:v>97</c:v>
                </c:pt>
                <c:pt idx="22">
                  <c:v>71</c:v>
                </c:pt>
                <c:pt idx="23">
                  <c:v>59</c:v>
                </c:pt>
                <c:pt idx="24">
                  <c:v>-182</c:v>
                </c:pt>
                <c:pt idx="25">
                  <c:v>-7</c:v>
                </c:pt>
                <c:pt idx="26">
                  <c:v>-220</c:v>
                </c:pt>
                <c:pt idx="27">
                  <c:v>-36</c:v>
                </c:pt>
                <c:pt idx="28">
                  <c:v>-120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D4-47C4-BB44-1EACBF570CB1}"/>
            </c:ext>
          </c:extLst>
        </c:ser>
        <c:ser>
          <c:idx val="5"/>
          <c:order val="5"/>
          <c:tx>
            <c:strRef>
              <c:f>'AUGUST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01'!$AD$5:$AD$34</c:f>
              <c:numCache>
                <c:formatCode>#,##0_);\(#,##0\)</c:formatCode>
                <c:ptCount val="30"/>
                <c:pt idx="0">
                  <c:v>-90</c:v>
                </c:pt>
                <c:pt idx="1">
                  <c:v>-64</c:v>
                </c:pt>
                <c:pt idx="2">
                  <c:v>-190</c:v>
                </c:pt>
                <c:pt idx="3">
                  <c:v>-119</c:v>
                </c:pt>
                <c:pt idx="4">
                  <c:v>-55</c:v>
                </c:pt>
                <c:pt idx="5">
                  <c:v>-66</c:v>
                </c:pt>
                <c:pt idx="6">
                  <c:v>-89</c:v>
                </c:pt>
                <c:pt idx="7">
                  <c:v>-70</c:v>
                </c:pt>
                <c:pt idx="8">
                  <c:v>-175</c:v>
                </c:pt>
                <c:pt idx="9">
                  <c:v>-22</c:v>
                </c:pt>
                <c:pt idx="10">
                  <c:v>-60</c:v>
                </c:pt>
                <c:pt idx="11">
                  <c:v>-71</c:v>
                </c:pt>
                <c:pt idx="12">
                  <c:v>-84</c:v>
                </c:pt>
                <c:pt idx="13">
                  <c:v>-89</c:v>
                </c:pt>
                <c:pt idx="14">
                  <c:v>-107</c:v>
                </c:pt>
                <c:pt idx="15">
                  <c:v>-111</c:v>
                </c:pt>
                <c:pt idx="16">
                  <c:v>-130</c:v>
                </c:pt>
                <c:pt idx="17">
                  <c:v>-121</c:v>
                </c:pt>
                <c:pt idx="18">
                  <c:v>-187</c:v>
                </c:pt>
                <c:pt idx="19">
                  <c:v>30</c:v>
                </c:pt>
                <c:pt idx="20">
                  <c:v>24</c:v>
                </c:pt>
                <c:pt idx="21">
                  <c:v>42</c:v>
                </c:pt>
                <c:pt idx="22">
                  <c:v>-8</c:v>
                </c:pt>
                <c:pt idx="23">
                  <c:v>-12</c:v>
                </c:pt>
                <c:pt idx="24">
                  <c:v>35</c:v>
                </c:pt>
                <c:pt idx="25">
                  <c:v>30</c:v>
                </c:pt>
                <c:pt idx="26">
                  <c:v>37</c:v>
                </c:pt>
                <c:pt idx="27">
                  <c:v>39</c:v>
                </c:pt>
                <c:pt idx="28">
                  <c:v>38</c:v>
                </c:pt>
                <c:pt idx="29">
                  <c:v>-1035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D4-47C4-BB44-1EACBF570CB1}"/>
            </c:ext>
          </c:extLst>
        </c:ser>
        <c:ser>
          <c:idx val="6"/>
          <c:order val="6"/>
          <c:tx>
            <c:strRef>
              <c:f>'AUGUST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D4-47C4-BB44-1EACBF570CB1}"/>
            </c:ext>
          </c:extLst>
        </c:ser>
        <c:ser>
          <c:idx val="7"/>
          <c:order val="7"/>
          <c:tx>
            <c:strRef>
              <c:f>'AUGUST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01'!$AF$5:$AF$34</c:f>
              <c:numCache>
                <c:formatCode>#,##0_);[Red]\(#,##0\)</c:formatCode>
                <c:ptCount val="30"/>
                <c:pt idx="0">
                  <c:v>1828</c:v>
                </c:pt>
                <c:pt idx="1">
                  <c:v>2252</c:v>
                </c:pt>
                <c:pt idx="2">
                  <c:v>2071</c:v>
                </c:pt>
                <c:pt idx="3">
                  <c:v>2260</c:v>
                </c:pt>
                <c:pt idx="4">
                  <c:v>1536</c:v>
                </c:pt>
                <c:pt idx="5">
                  <c:v>1944</c:v>
                </c:pt>
                <c:pt idx="6">
                  <c:v>1528</c:v>
                </c:pt>
                <c:pt idx="7">
                  <c:v>1776</c:v>
                </c:pt>
                <c:pt idx="8">
                  <c:v>1989</c:v>
                </c:pt>
                <c:pt idx="9">
                  <c:v>2117</c:v>
                </c:pt>
                <c:pt idx="10">
                  <c:v>1837</c:v>
                </c:pt>
                <c:pt idx="11">
                  <c:v>1763</c:v>
                </c:pt>
                <c:pt idx="12">
                  <c:v>1806</c:v>
                </c:pt>
                <c:pt idx="13">
                  <c:v>1598</c:v>
                </c:pt>
                <c:pt idx="14">
                  <c:v>946</c:v>
                </c:pt>
                <c:pt idx="15">
                  <c:v>583</c:v>
                </c:pt>
                <c:pt idx="16">
                  <c:v>-2113</c:v>
                </c:pt>
                <c:pt idx="17">
                  <c:v>-2022</c:v>
                </c:pt>
                <c:pt idx="18">
                  <c:v>-2168</c:v>
                </c:pt>
                <c:pt idx="19">
                  <c:v>-2322</c:v>
                </c:pt>
                <c:pt idx="20">
                  <c:v>-2566</c:v>
                </c:pt>
                <c:pt idx="21">
                  <c:v>-2554</c:v>
                </c:pt>
                <c:pt idx="22">
                  <c:v>-4619</c:v>
                </c:pt>
                <c:pt idx="23">
                  <c:v>-8284</c:v>
                </c:pt>
                <c:pt idx="24">
                  <c:v>-8166</c:v>
                </c:pt>
                <c:pt idx="25">
                  <c:v>-8117</c:v>
                </c:pt>
                <c:pt idx="26">
                  <c:v>-2965</c:v>
                </c:pt>
                <c:pt idx="27">
                  <c:v>-2983</c:v>
                </c:pt>
                <c:pt idx="28">
                  <c:v>-2527</c:v>
                </c:pt>
                <c:pt idx="2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D4-47C4-BB44-1EACBF570CB1}"/>
            </c:ext>
          </c:extLst>
        </c:ser>
        <c:ser>
          <c:idx val="8"/>
          <c:order val="8"/>
          <c:tx>
            <c:strRef>
              <c:f>'AUGUST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01'!$AG$5:$AG$34</c:f>
              <c:numCache>
                <c:formatCode>#,##0_);[Red]\(#,##0\)</c:formatCode>
                <c:ptCount val="30"/>
                <c:pt idx="0">
                  <c:v>-6</c:v>
                </c:pt>
                <c:pt idx="1">
                  <c:v>-275</c:v>
                </c:pt>
                <c:pt idx="2">
                  <c:v>13</c:v>
                </c:pt>
                <c:pt idx="3">
                  <c:v>133</c:v>
                </c:pt>
                <c:pt idx="4">
                  <c:v>70</c:v>
                </c:pt>
                <c:pt idx="5">
                  <c:v>52</c:v>
                </c:pt>
                <c:pt idx="6">
                  <c:v>143</c:v>
                </c:pt>
                <c:pt idx="7">
                  <c:v>181</c:v>
                </c:pt>
                <c:pt idx="8">
                  <c:v>-161</c:v>
                </c:pt>
                <c:pt idx="9">
                  <c:v>1</c:v>
                </c:pt>
                <c:pt idx="10">
                  <c:v>-145</c:v>
                </c:pt>
                <c:pt idx="11">
                  <c:v>-2</c:v>
                </c:pt>
                <c:pt idx="12">
                  <c:v>204</c:v>
                </c:pt>
                <c:pt idx="13">
                  <c:v>-53</c:v>
                </c:pt>
                <c:pt idx="14">
                  <c:v>-262</c:v>
                </c:pt>
                <c:pt idx="15">
                  <c:v>-98</c:v>
                </c:pt>
                <c:pt idx="16">
                  <c:v>98</c:v>
                </c:pt>
                <c:pt idx="17">
                  <c:v>178</c:v>
                </c:pt>
                <c:pt idx="18">
                  <c:v>140</c:v>
                </c:pt>
                <c:pt idx="19">
                  <c:v>126</c:v>
                </c:pt>
                <c:pt idx="20">
                  <c:v>158</c:v>
                </c:pt>
                <c:pt idx="21">
                  <c:v>121</c:v>
                </c:pt>
                <c:pt idx="22">
                  <c:v>-47</c:v>
                </c:pt>
                <c:pt idx="23">
                  <c:v>-432</c:v>
                </c:pt>
                <c:pt idx="24">
                  <c:v>-376</c:v>
                </c:pt>
                <c:pt idx="25">
                  <c:v>-140</c:v>
                </c:pt>
                <c:pt idx="26">
                  <c:v>84</c:v>
                </c:pt>
                <c:pt idx="27">
                  <c:v>-26</c:v>
                </c:pt>
                <c:pt idx="28">
                  <c:v>-339</c:v>
                </c:pt>
                <c:pt idx="29">
                  <c:v>-1370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D4-47C4-BB44-1EACBF570CB1}"/>
            </c:ext>
          </c:extLst>
        </c:ser>
        <c:ser>
          <c:idx val="9"/>
          <c:order val="9"/>
          <c:tx>
            <c:strRef>
              <c:f>'AUGUST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01'!$AH$5:$AH$34</c:f>
              <c:numCache>
                <c:formatCode>#,##0_);[Red]\(#,##0\)</c:formatCode>
                <c:ptCount val="30"/>
                <c:pt idx="0">
                  <c:v>492</c:v>
                </c:pt>
                <c:pt idx="1">
                  <c:v>416</c:v>
                </c:pt>
                <c:pt idx="2">
                  <c:v>284</c:v>
                </c:pt>
                <c:pt idx="3">
                  <c:v>533</c:v>
                </c:pt>
                <c:pt idx="4">
                  <c:v>503</c:v>
                </c:pt>
                <c:pt idx="5">
                  <c:v>85</c:v>
                </c:pt>
                <c:pt idx="6">
                  <c:v>544</c:v>
                </c:pt>
                <c:pt idx="7">
                  <c:v>534</c:v>
                </c:pt>
                <c:pt idx="8">
                  <c:v>445</c:v>
                </c:pt>
                <c:pt idx="9">
                  <c:v>497</c:v>
                </c:pt>
                <c:pt idx="10">
                  <c:v>466</c:v>
                </c:pt>
                <c:pt idx="11">
                  <c:v>519</c:v>
                </c:pt>
                <c:pt idx="12">
                  <c:v>490</c:v>
                </c:pt>
                <c:pt idx="13">
                  <c:v>308</c:v>
                </c:pt>
                <c:pt idx="14">
                  <c:v>453</c:v>
                </c:pt>
                <c:pt idx="15">
                  <c:v>315</c:v>
                </c:pt>
                <c:pt idx="16">
                  <c:v>487</c:v>
                </c:pt>
                <c:pt idx="17">
                  <c:v>455</c:v>
                </c:pt>
                <c:pt idx="18">
                  <c:v>434</c:v>
                </c:pt>
                <c:pt idx="19">
                  <c:v>475</c:v>
                </c:pt>
                <c:pt idx="20">
                  <c:v>441</c:v>
                </c:pt>
                <c:pt idx="21">
                  <c:v>420</c:v>
                </c:pt>
                <c:pt idx="22">
                  <c:v>357</c:v>
                </c:pt>
                <c:pt idx="23">
                  <c:v>342</c:v>
                </c:pt>
                <c:pt idx="24">
                  <c:v>453</c:v>
                </c:pt>
                <c:pt idx="25">
                  <c:v>430</c:v>
                </c:pt>
                <c:pt idx="26">
                  <c:v>453</c:v>
                </c:pt>
                <c:pt idx="27">
                  <c:v>431</c:v>
                </c:pt>
                <c:pt idx="28">
                  <c:v>290</c:v>
                </c:pt>
                <c:pt idx="29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D4-47C4-BB44-1EACBF570CB1}"/>
            </c:ext>
          </c:extLst>
        </c:ser>
        <c:ser>
          <c:idx val="10"/>
          <c:order val="10"/>
          <c:tx>
            <c:strRef>
              <c:f>'AUGUST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'AUGUST 01'!$X$5:$X$34</c:f>
              <c:numCache>
                <c:formatCode>m/d/yy</c:formatCode>
                <c:ptCount val="30"/>
                <c:pt idx="0">
                  <c:v>37104</c:v>
                </c:pt>
                <c:pt idx="1">
                  <c:v>37105</c:v>
                </c:pt>
                <c:pt idx="2">
                  <c:v>37106</c:v>
                </c:pt>
                <c:pt idx="3">
                  <c:v>37107</c:v>
                </c:pt>
                <c:pt idx="4">
                  <c:v>37108</c:v>
                </c:pt>
                <c:pt idx="5">
                  <c:v>37109</c:v>
                </c:pt>
                <c:pt idx="6">
                  <c:v>37110</c:v>
                </c:pt>
                <c:pt idx="7">
                  <c:v>37111</c:v>
                </c:pt>
                <c:pt idx="8">
                  <c:v>37112</c:v>
                </c:pt>
                <c:pt idx="9">
                  <c:v>37113</c:v>
                </c:pt>
                <c:pt idx="10">
                  <c:v>37114</c:v>
                </c:pt>
                <c:pt idx="11">
                  <c:v>37115</c:v>
                </c:pt>
                <c:pt idx="12">
                  <c:v>37116</c:v>
                </c:pt>
                <c:pt idx="13">
                  <c:v>37117</c:v>
                </c:pt>
                <c:pt idx="14">
                  <c:v>37118</c:v>
                </c:pt>
                <c:pt idx="15">
                  <c:v>37119</c:v>
                </c:pt>
                <c:pt idx="16">
                  <c:v>37120</c:v>
                </c:pt>
                <c:pt idx="17">
                  <c:v>37121</c:v>
                </c:pt>
                <c:pt idx="18">
                  <c:v>37122</c:v>
                </c:pt>
                <c:pt idx="19">
                  <c:v>37123</c:v>
                </c:pt>
                <c:pt idx="20">
                  <c:v>37124</c:v>
                </c:pt>
                <c:pt idx="21">
                  <c:v>37125</c:v>
                </c:pt>
                <c:pt idx="22">
                  <c:v>37126</c:v>
                </c:pt>
                <c:pt idx="23">
                  <c:v>37127</c:v>
                </c:pt>
                <c:pt idx="24">
                  <c:v>37128</c:v>
                </c:pt>
                <c:pt idx="25">
                  <c:v>37129</c:v>
                </c:pt>
                <c:pt idx="26">
                  <c:v>37130</c:v>
                </c:pt>
                <c:pt idx="27">
                  <c:v>37131</c:v>
                </c:pt>
                <c:pt idx="28">
                  <c:v>37132</c:v>
                </c:pt>
                <c:pt idx="29">
                  <c:v>37133</c:v>
                </c:pt>
              </c:numCache>
            </c:numRef>
          </c:cat>
          <c:val>
            <c:numRef>
              <c:f>'AUGUST 01'!$AI$5:$AI$34</c:f>
              <c:numCache>
                <c:formatCode>#,##0_);[Red]\(#,##0\)</c:formatCode>
                <c:ptCount val="30"/>
                <c:pt idx="0">
                  <c:v>-3423</c:v>
                </c:pt>
                <c:pt idx="1">
                  <c:v>740</c:v>
                </c:pt>
                <c:pt idx="2">
                  <c:v>353</c:v>
                </c:pt>
                <c:pt idx="3">
                  <c:v>291</c:v>
                </c:pt>
                <c:pt idx="4">
                  <c:v>91</c:v>
                </c:pt>
                <c:pt idx="5">
                  <c:v>-1289</c:v>
                </c:pt>
                <c:pt idx="6">
                  <c:v>1249</c:v>
                </c:pt>
                <c:pt idx="7">
                  <c:v>2099</c:v>
                </c:pt>
                <c:pt idx="8">
                  <c:v>2444</c:v>
                </c:pt>
                <c:pt idx="9">
                  <c:v>-4796</c:v>
                </c:pt>
                <c:pt idx="10">
                  <c:v>65</c:v>
                </c:pt>
                <c:pt idx="11">
                  <c:v>45</c:v>
                </c:pt>
                <c:pt idx="12">
                  <c:v>-127</c:v>
                </c:pt>
                <c:pt idx="13">
                  <c:v>-571</c:v>
                </c:pt>
                <c:pt idx="14">
                  <c:v>-364</c:v>
                </c:pt>
                <c:pt idx="15">
                  <c:v>-128</c:v>
                </c:pt>
                <c:pt idx="16">
                  <c:v>331</c:v>
                </c:pt>
                <c:pt idx="17">
                  <c:v>-454</c:v>
                </c:pt>
                <c:pt idx="18">
                  <c:v>-598</c:v>
                </c:pt>
                <c:pt idx="19">
                  <c:v>-990</c:v>
                </c:pt>
                <c:pt idx="20">
                  <c:v>1065</c:v>
                </c:pt>
                <c:pt idx="21">
                  <c:v>1905</c:v>
                </c:pt>
                <c:pt idx="22">
                  <c:v>1979</c:v>
                </c:pt>
                <c:pt idx="23">
                  <c:v>2503</c:v>
                </c:pt>
                <c:pt idx="24">
                  <c:v>64</c:v>
                </c:pt>
                <c:pt idx="25">
                  <c:v>-709</c:v>
                </c:pt>
                <c:pt idx="26">
                  <c:v>-414</c:v>
                </c:pt>
                <c:pt idx="27">
                  <c:v>-297</c:v>
                </c:pt>
                <c:pt idx="28">
                  <c:v>-614</c:v>
                </c:pt>
                <c:pt idx="29">
                  <c:v>-1023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6D4-47C4-BB44-1EACBF570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14312"/>
        <c:axId val="1"/>
      </c:lineChart>
      <c:dateAx>
        <c:axId val="1809143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14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929652505765168"/>
          <c:y val="0.20765065413631512"/>
          <c:w val="8.5070492740833559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'SEPT 01 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'!$Y$5:$Y$34</c:f>
              <c:numCache>
                <c:formatCode>#,##0_);\(#,##0\)</c:formatCode>
                <c:ptCount val="30"/>
                <c:pt idx="0">
                  <c:v>1449</c:v>
                </c:pt>
                <c:pt idx="1">
                  <c:v>-14438</c:v>
                </c:pt>
                <c:pt idx="2">
                  <c:v>-3971</c:v>
                </c:pt>
                <c:pt idx="3">
                  <c:v>2942</c:v>
                </c:pt>
                <c:pt idx="4">
                  <c:v>-1614</c:v>
                </c:pt>
                <c:pt idx="5">
                  <c:v>2733</c:v>
                </c:pt>
                <c:pt idx="6">
                  <c:v>1406</c:v>
                </c:pt>
                <c:pt idx="7">
                  <c:v>3767</c:v>
                </c:pt>
                <c:pt idx="8">
                  <c:v>2590</c:v>
                </c:pt>
                <c:pt idx="9">
                  <c:v>-6234</c:v>
                </c:pt>
                <c:pt idx="10">
                  <c:v>-8339</c:v>
                </c:pt>
                <c:pt idx="11">
                  <c:v>-8500</c:v>
                </c:pt>
                <c:pt idx="12">
                  <c:v>-4143</c:v>
                </c:pt>
                <c:pt idx="13">
                  <c:v>4057</c:v>
                </c:pt>
                <c:pt idx="14">
                  <c:v>2923</c:v>
                </c:pt>
                <c:pt idx="15">
                  <c:v>2100</c:v>
                </c:pt>
                <c:pt idx="16">
                  <c:v>-3708</c:v>
                </c:pt>
                <c:pt idx="17">
                  <c:v>-4880</c:v>
                </c:pt>
                <c:pt idx="18">
                  <c:v>-5500</c:v>
                </c:pt>
                <c:pt idx="19">
                  <c:v>3356</c:v>
                </c:pt>
                <c:pt idx="20">
                  <c:v>-1165</c:v>
                </c:pt>
                <c:pt idx="21">
                  <c:v>-2795</c:v>
                </c:pt>
                <c:pt idx="22">
                  <c:v>-4107</c:v>
                </c:pt>
                <c:pt idx="23">
                  <c:v>-3461</c:v>
                </c:pt>
                <c:pt idx="24">
                  <c:v>-3265</c:v>
                </c:pt>
                <c:pt idx="25">
                  <c:v>-4261</c:v>
                </c:pt>
                <c:pt idx="26">
                  <c:v>-6191</c:v>
                </c:pt>
                <c:pt idx="27">
                  <c:v>-1606</c:v>
                </c:pt>
                <c:pt idx="28">
                  <c:v>2546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9-4909-BD42-49CD7D321EBC}"/>
            </c:ext>
          </c:extLst>
        </c:ser>
        <c:ser>
          <c:idx val="1"/>
          <c:order val="1"/>
          <c:tx>
            <c:strRef>
              <c:f>'SEPT 01 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'!$Z$5:$Z$34</c:f>
              <c:numCache>
                <c:formatCode>#,##0_);\(#,##0\)</c:formatCode>
                <c:ptCount val="30"/>
                <c:pt idx="0">
                  <c:v>3847</c:v>
                </c:pt>
                <c:pt idx="1">
                  <c:v>2263</c:v>
                </c:pt>
                <c:pt idx="2">
                  <c:v>1057</c:v>
                </c:pt>
                <c:pt idx="3">
                  <c:v>446</c:v>
                </c:pt>
                <c:pt idx="4">
                  <c:v>3429</c:v>
                </c:pt>
                <c:pt idx="5">
                  <c:v>2377</c:v>
                </c:pt>
                <c:pt idx="6">
                  <c:v>2072</c:v>
                </c:pt>
                <c:pt idx="7">
                  <c:v>1606</c:v>
                </c:pt>
                <c:pt idx="8">
                  <c:v>1149</c:v>
                </c:pt>
                <c:pt idx="9">
                  <c:v>1011</c:v>
                </c:pt>
                <c:pt idx="10">
                  <c:v>1369</c:v>
                </c:pt>
                <c:pt idx="11">
                  <c:v>91</c:v>
                </c:pt>
                <c:pt idx="12">
                  <c:v>408</c:v>
                </c:pt>
                <c:pt idx="13">
                  <c:v>-241</c:v>
                </c:pt>
                <c:pt idx="14">
                  <c:v>1468</c:v>
                </c:pt>
                <c:pt idx="15">
                  <c:v>812</c:v>
                </c:pt>
                <c:pt idx="16">
                  <c:v>2401</c:v>
                </c:pt>
                <c:pt idx="17">
                  <c:v>1851</c:v>
                </c:pt>
                <c:pt idx="18">
                  <c:v>2223</c:v>
                </c:pt>
                <c:pt idx="19">
                  <c:v>2365</c:v>
                </c:pt>
                <c:pt idx="20">
                  <c:v>2605</c:v>
                </c:pt>
                <c:pt idx="21">
                  <c:v>2456</c:v>
                </c:pt>
                <c:pt idx="22">
                  <c:v>448</c:v>
                </c:pt>
                <c:pt idx="23">
                  <c:v>536</c:v>
                </c:pt>
                <c:pt idx="24">
                  <c:v>1548</c:v>
                </c:pt>
                <c:pt idx="25">
                  <c:v>1326</c:v>
                </c:pt>
                <c:pt idx="26">
                  <c:v>544</c:v>
                </c:pt>
                <c:pt idx="27">
                  <c:v>762</c:v>
                </c:pt>
                <c:pt idx="28">
                  <c:v>1344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9-4909-BD42-49CD7D321EBC}"/>
            </c:ext>
          </c:extLst>
        </c:ser>
        <c:ser>
          <c:idx val="2"/>
          <c:order val="2"/>
          <c:tx>
            <c:strRef>
              <c:f>'SEPT 01 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'!$AA$5:$AA$34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59-4909-BD42-49CD7D321EBC}"/>
            </c:ext>
          </c:extLst>
        </c:ser>
        <c:ser>
          <c:idx val="3"/>
          <c:order val="3"/>
          <c:tx>
            <c:strRef>
              <c:f>'SEPT 01 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'!$AB$5:$AB$34</c:f>
              <c:numCache>
                <c:formatCode>#,##0_);\(#,##0\)</c:formatCode>
                <c:ptCount val="30"/>
                <c:pt idx="0">
                  <c:v>6698</c:v>
                </c:pt>
                <c:pt idx="1">
                  <c:v>4016</c:v>
                </c:pt>
                <c:pt idx="2">
                  <c:v>3714</c:v>
                </c:pt>
                <c:pt idx="3">
                  <c:v>1993</c:v>
                </c:pt>
                <c:pt idx="4">
                  <c:v>-2220</c:v>
                </c:pt>
                <c:pt idx="5">
                  <c:v>1228</c:v>
                </c:pt>
                <c:pt idx="6">
                  <c:v>2068</c:v>
                </c:pt>
                <c:pt idx="7">
                  <c:v>-2157</c:v>
                </c:pt>
                <c:pt idx="8">
                  <c:v>-2641</c:v>
                </c:pt>
                <c:pt idx="9">
                  <c:v>-1162</c:v>
                </c:pt>
                <c:pt idx="10">
                  <c:v>-9926</c:v>
                </c:pt>
                <c:pt idx="11">
                  <c:v>19135</c:v>
                </c:pt>
                <c:pt idx="12">
                  <c:v>1942</c:v>
                </c:pt>
                <c:pt idx="13">
                  <c:v>-2069</c:v>
                </c:pt>
                <c:pt idx="14">
                  <c:v>-15116</c:v>
                </c:pt>
                <c:pt idx="15">
                  <c:v>-4004</c:v>
                </c:pt>
                <c:pt idx="16">
                  <c:v>-586</c:v>
                </c:pt>
                <c:pt idx="17">
                  <c:v>2214</c:v>
                </c:pt>
                <c:pt idx="18">
                  <c:v>7566</c:v>
                </c:pt>
                <c:pt idx="19">
                  <c:v>-1529</c:v>
                </c:pt>
                <c:pt idx="20">
                  <c:v>-7245</c:v>
                </c:pt>
                <c:pt idx="21">
                  <c:v>-1525</c:v>
                </c:pt>
                <c:pt idx="22">
                  <c:v>-1242</c:v>
                </c:pt>
                <c:pt idx="23">
                  <c:v>-3511</c:v>
                </c:pt>
                <c:pt idx="24">
                  <c:v>5896</c:v>
                </c:pt>
                <c:pt idx="25">
                  <c:v>-3003</c:v>
                </c:pt>
                <c:pt idx="26">
                  <c:v>1883</c:v>
                </c:pt>
                <c:pt idx="27">
                  <c:v>-4388</c:v>
                </c:pt>
                <c:pt idx="28">
                  <c:v>-1692</c:v>
                </c:pt>
                <c:pt idx="29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59-4909-BD42-49CD7D321EBC}"/>
            </c:ext>
          </c:extLst>
        </c:ser>
        <c:ser>
          <c:idx val="4"/>
          <c:order val="4"/>
          <c:tx>
            <c:strRef>
              <c:f>'SEPT 01 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'!$AC$5:$AC$34</c:f>
              <c:numCache>
                <c:formatCode>#,##0_);\(#,##0\)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23</c:v>
                </c:pt>
                <c:pt idx="4">
                  <c:v>14</c:v>
                </c:pt>
                <c:pt idx="5">
                  <c:v>171</c:v>
                </c:pt>
                <c:pt idx="6">
                  <c:v>187</c:v>
                </c:pt>
                <c:pt idx="7">
                  <c:v>155</c:v>
                </c:pt>
                <c:pt idx="8">
                  <c:v>187</c:v>
                </c:pt>
                <c:pt idx="9">
                  <c:v>187</c:v>
                </c:pt>
                <c:pt idx="10">
                  <c:v>188</c:v>
                </c:pt>
                <c:pt idx="11">
                  <c:v>189</c:v>
                </c:pt>
                <c:pt idx="12">
                  <c:v>-168</c:v>
                </c:pt>
                <c:pt idx="13">
                  <c:v>-194</c:v>
                </c:pt>
                <c:pt idx="14">
                  <c:v>-3</c:v>
                </c:pt>
                <c:pt idx="15">
                  <c:v>-134</c:v>
                </c:pt>
                <c:pt idx="16">
                  <c:v>-89</c:v>
                </c:pt>
                <c:pt idx="17">
                  <c:v>-8</c:v>
                </c:pt>
                <c:pt idx="18">
                  <c:v>-28</c:v>
                </c:pt>
                <c:pt idx="19">
                  <c:v>-64</c:v>
                </c:pt>
                <c:pt idx="20">
                  <c:v>-106</c:v>
                </c:pt>
                <c:pt idx="21">
                  <c:v>117</c:v>
                </c:pt>
                <c:pt idx="22">
                  <c:v>2</c:v>
                </c:pt>
                <c:pt idx="23">
                  <c:v>3</c:v>
                </c:pt>
                <c:pt idx="24">
                  <c:v>125</c:v>
                </c:pt>
                <c:pt idx="25">
                  <c:v>187</c:v>
                </c:pt>
                <c:pt idx="26">
                  <c:v>212</c:v>
                </c:pt>
                <c:pt idx="27">
                  <c:v>212</c:v>
                </c:pt>
                <c:pt idx="28">
                  <c:v>211</c:v>
                </c:pt>
                <c:pt idx="29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59-4909-BD42-49CD7D321EBC}"/>
            </c:ext>
          </c:extLst>
        </c:ser>
        <c:ser>
          <c:idx val="5"/>
          <c:order val="5"/>
          <c:tx>
            <c:strRef>
              <c:f>'SEPT 01 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'!$AD$5:$AD$34</c:f>
              <c:numCache>
                <c:formatCode>#,##0_);\(#,##0\)</c:formatCode>
                <c:ptCount val="30"/>
                <c:pt idx="0">
                  <c:v>-31</c:v>
                </c:pt>
                <c:pt idx="1">
                  <c:v>-12</c:v>
                </c:pt>
                <c:pt idx="2">
                  <c:v>-48</c:v>
                </c:pt>
                <c:pt idx="3">
                  <c:v>-37</c:v>
                </c:pt>
                <c:pt idx="4">
                  <c:v>-35</c:v>
                </c:pt>
                <c:pt idx="5">
                  <c:v>53</c:v>
                </c:pt>
                <c:pt idx="6">
                  <c:v>53</c:v>
                </c:pt>
                <c:pt idx="7">
                  <c:v>26</c:v>
                </c:pt>
                <c:pt idx="8">
                  <c:v>56</c:v>
                </c:pt>
                <c:pt idx="9">
                  <c:v>46</c:v>
                </c:pt>
                <c:pt idx="10">
                  <c:v>39</c:v>
                </c:pt>
                <c:pt idx="11">
                  <c:v>56</c:v>
                </c:pt>
                <c:pt idx="12">
                  <c:v>47</c:v>
                </c:pt>
                <c:pt idx="13">
                  <c:v>118</c:v>
                </c:pt>
                <c:pt idx="14">
                  <c:v>223</c:v>
                </c:pt>
                <c:pt idx="15">
                  <c:v>46</c:v>
                </c:pt>
                <c:pt idx="16">
                  <c:v>135</c:v>
                </c:pt>
                <c:pt idx="17">
                  <c:v>98</c:v>
                </c:pt>
                <c:pt idx="18">
                  <c:v>46</c:v>
                </c:pt>
                <c:pt idx="19">
                  <c:v>68</c:v>
                </c:pt>
                <c:pt idx="20">
                  <c:v>54</c:v>
                </c:pt>
                <c:pt idx="21">
                  <c:v>48</c:v>
                </c:pt>
                <c:pt idx="22">
                  <c:v>44</c:v>
                </c:pt>
                <c:pt idx="23">
                  <c:v>35</c:v>
                </c:pt>
                <c:pt idx="24">
                  <c:v>24</c:v>
                </c:pt>
                <c:pt idx="25">
                  <c:v>71</c:v>
                </c:pt>
                <c:pt idx="26">
                  <c:v>54</c:v>
                </c:pt>
                <c:pt idx="27">
                  <c:v>35</c:v>
                </c:pt>
                <c:pt idx="28">
                  <c:v>48</c:v>
                </c:pt>
                <c:pt idx="29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59-4909-BD42-49CD7D321EBC}"/>
            </c:ext>
          </c:extLst>
        </c:ser>
        <c:ser>
          <c:idx val="6"/>
          <c:order val="6"/>
          <c:tx>
            <c:strRef>
              <c:f>'SEPT 01 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5503</c:v>
                </c:pt>
                <c:pt idx="5">
                  <c:v>-6316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59-4909-BD42-49CD7D321EBC}"/>
            </c:ext>
          </c:extLst>
        </c:ser>
        <c:ser>
          <c:idx val="7"/>
          <c:order val="7"/>
          <c:tx>
            <c:strRef>
              <c:f>'SEPT 01 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'!$AF$5:$AF$34</c:f>
              <c:numCache>
                <c:formatCode>#,##0_);[Red]\(#,##0\)</c:formatCode>
                <c:ptCount val="30"/>
                <c:pt idx="0">
                  <c:v>-406</c:v>
                </c:pt>
                <c:pt idx="1">
                  <c:v>-551</c:v>
                </c:pt>
                <c:pt idx="2">
                  <c:v>-677</c:v>
                </c:pt>
                <c:pt idx="3">
                  <c:v>-668</c:v>
                </c:pt>
                <c:pt idx="4">
                  <c:v>-788</c:v>
                </c:pt>
                <c:pt idx="5">
                  <c:v>-804</c:v>
                </c:pt>
                <c:pt idx="6">
                  <c:v>-648</c:v>
                </c:pt>
                <c:pt idx="7">
                  <c:v>-777</c:v>
                </c:pt>
                <c:pt idx="8">
                  <c:v>-1016</c:v>
                </c:pt>
                <c:pt idx="9">
                  <c:v>-1634</c:v>
                </c:pt>
                <c:pt idx="10">
                  <c:v>46</c:v>
                </c:pt>
                <c:pt idx="11">
                  <c:v>-482</c:v>
                </c:pt>
                <c:pt idx="12">
                  <c:v>-447</c:v>
                </c:pt>
                <c:pt idx="13">
                  <c:v>-464</c:v>
                </c:pt>
                <c:pt idx="14">
                  <c:v>-631</c:v>
                </c:pt>
                <c:pt idx="15">
                  <c:v>-732</c:v>
                </c:pt>
                <c:pt idx="16">
                  <c:v>-1132</c:v>
                </c:pt>
                <c:pt idx="17">
                  <c:v>-1565</c:v>
                </c:pt>
                <c:pt idx="18">
                  <c:v>-3285</c:v>
                </c:pt>
                <c:pt idx="19">
                  <c:v>-1401</c:v>
                </c:pt>
                <c:pt idx="20">
                  <c:v>-1054</c:v>
                </c:pt>
                <c:pt idx="21">
                  <c:v>-642</c:v>
                </c:pt>
                <c:pt idx="22">
                  <c:v>-707</c:v>
                </c:pt>
                <c:pt idx="23">
                  <c:v>-771</c:v>
                </c:pt>
                <c:pt idx="24">
                  <c:v>-604</c:v>
                </c:pt>
                <c:pt idx="25">
                  <c:v>-648</c:v>
                </c:pt>
                <c:pt idx="26">
                  <c:v>315</c:v>
                </c:pt>
                <c:pt idx="27">
                  <c:v>393</c:v>
                </c:pt>
                <c:pt idx="28">
                  <c:v>352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59-4909-BD42-49CD7D321EBC}"/>
            </c:ext>
          </c:extLst>
        </c:ser>
        <c:ser>
          <c:idx val="8"/>
          <c:order val="8"/>
          <c:tx>
            <c:strRef>
              <c:f>'SEPT 01 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'!$AG$5:$AG$34</c:f>
              <c:numCache>
                <c:formatCode>#,##0_);[Red]\(#,##0\)</c:formatCode>
                <c:ptCount val="30"/>
                <c:pt idx="0">
                  <c:v>-358</c:v>
                </c:pt>
                <c:pt idx="1">
                  <c:v>-298</c:v>
                </c:pt>
                <c:pt idx="2">
                  <c:v>-320</c:v>
                </c:pt>
                <c:pt idx="3">
                  <c:v>-380</c:v>
                </c:pt>
                <c:pt idx="4">
                  <c:v>-432</c:v>
                </c:pt>
                <c:pt idx="5">
                  <c:v>-71</c:v>
                </c:pt>
                <c:pt idx="6">
                  <c:v>-253</c:v>
                </c:pt>
                <c:pt idx="7">
                  <c:v>-263</c:v>
                </c:pt>
                <c:pt idx="8">
                  <c:v>-283</c:v>
                </c:pt>
                <c:pt idx="9">
                  <c:v>-230</c:v>
                </c:pt>
                <c:pt idx="10">
                  <c:v>0</c:v>
                </c:pt>
                <c:pt idx="11">
                  <c:v>-202</c:v>
                </c:pt>
                <c:pt idx="12">
                  <c:v>-414</c:v>
                </c:pt>
                <c:pt idx="13">
                  <c:v>-335</c:v>
                </c:pt>
                <c:pt idx="14">
                  <c:v>-24</c:v>
                </c:pt>
                <c:pt idx="15">
                  <c:v>-189</c:v>
                </c:pt>
                <c:pt idx="16">
                  <c:v>-41</c:v>
                </c:pt>
                <c:pt idx="17">
                  <c:v>49</c:v>
                </c:pt>
                <c:pt idx="18">
                  <c:v>-253</c:v>
                </c:pt>
                <c:pt idx="19">
                  <c:v>-23</c:v>
                </c:pt>
                <c:pt idx="20">
                  <c:v>-327</c:v>
                </c:pt>
                <c:pt idx="21">
                  <c:v>-80</c:v>
                </c:pt>
                <c:pt idx="22">
                  <c:v>-124</c:v>
                </c:pt>
                <c:pt idx="23">
                  <c:v>-8</c:v>
                </c:pt>
                <c:pt idx="24">
                  <c:v>315</c:v>
                </c:pt>
                <c:pt idx="25">
                  <c:v>-68</c:v>
                </c:pt>
                <c:pt idx="26">
                  <c:v>-17</c:v>
                </c:pt>
                <c:pt idx="27">
                  <c:v>-113</c:v>
                </c:pt>
                <c:pt idx="28">
                  <c:v>-100</c:v>
                </c:pt>
                <c:pt idx="2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59-4909-BD42-49CD7D321EBC}"/>
            </c:ext>
          </c:extLst>
        </c:ser>
        <c:ser>
          <c:idx val="9"/>
          <c:order val="9"/>
          <c:tx>
            <c:strRef>
              <c:f>'SEPT 01 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'!$AH$5:$AH$34</c:f>
              <c:numCache>
                <c:formatCode>#,##0_);[Red]\(#,##0\)</c:formatCode>
                <c:ptCount val="30"/>
                <c:pt idx="0">
                  <c:v>502</c:v>
                </c:pt>
                <c:pt idx="1">
                  <c:v>395</c:v>
                </c:pt>
                <c:pt idx="2">
                  <c:v>493</c:v>
                </c:pt>
                <c:pt idx="3">
                  <c:v>106</c:v>
                </c:pt>
                <c:pt idx="4">
                  <c:v>28</c:v>
                </c:pt>
                <c:pt idx="5">
                  <c:v>205</c:v>
                </c:pt>
                <c:pt idx="6">
                  <c:v>417</c:v>
                </c:pt>
                <c:pt idx="7">
                  <c:v>387</c:v>
                </c:pt>
                <c:pt idx="8">
                  <c:v>342</c:v>
                </c:pt>
                <c:pt idx="9">
                  <c:v>350</c:v>
                </c:pt>
                <c:pt idx="10">
                  <c:v>377</c:v>
                </c:pt>
                <c:pt idx="11">
                  <c:v>49</c:v>
                </c:pt>
                <c:pt idx="12">
                  <c:v>322</c:v>
                </c:pt>
                <c:pt idx="13">
                  <c:v>388</c:v>
                </c:pt>
                <c:pt idx="14">
                  <c:v>383</c:v>
                </c:pt>
                <c:pt idx="15">
                  <c:v>418</c:v>
                </c:pt>
                <c:pt idx="16">
                  <c:v>216</c:v>
                </c:pt>
                <c:pt idx="17">
                  <c:v>162</c:v>
                </c:pt>
                <c:pt idx="18">
                  <c:v>149</c:v>
                </c:pt>
                <c:pt idx="19">
                  <c:v>72</c:v>
                </c:pt>
                <c:pt idx="20">
                  <c:v>373</c:v>
                </c:pt>
                <c:pt idx="21">
                  <c:v>-134</c:v>
                </c:pt>
                <c:pt idx="22">
                  <c:v>-145</c:v>
                </c:pt>
                <c:pt idx="23">
                  <c:v>-153</c:v>
                </c:pt>
                <c:pt idx="24">
                  <c:v>-343</c:v>
                </c:pt>
                <c:pt idx="25">
                  <c:v>-180</c:v>
                </c:pt>
                <c:pt idx="26">
                  <c:v>-272</c:v>
                </c:pt>
                <c:pt idx="27">
                  <c:v>-112</c:v>
                </c:pt>
                <c:pt idx="28">
                  <c:v>-124</c:v>
                </c:pt>
                <c:pt idx="29">
                  <c:v>-296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59-4909-BD42-49CD7D321EBC}"/>
            </c:ext>
          </c:extLst>
        </c:ser>
        <c:ser>
          <c:idx val="10"/>
          <c:order val="10"/>
          <c:tx>
            <c:strRef>
              <c:f>'SEPT 01 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'SEPT 01 '!$X$5:$X$34</c:f>
              <c:numCache>
                <c:formatCode>m/d/yy</c:formatCode>
                <c:ptCount val="30"/>
                <c:pt idx="0">
                  <c:v>37135</c:v>
                </c:pt>
                <c:pt idx="1">
                  <c:v>37136</c:v>
                </c:pt>
                <c:pt idx="2">
                  <c:v>37137</c:v>
                </c:pt>
                <c:pt idx="3">
                  <c:v>37138</c:v>
                </c:pt>
                <c:pt idx="4">
                  <c:v>37139</c:v>
                </c:pt>
                <c:pt idx="5">
                  <c:v>37140</c:v>
                </c:pt>
                <c:pt idx="6">
                  <c:v>37141</c:v>
                </c:pt>
                <c:pt idx="7">
                  <c:v>37142</c:v>
                </c:pt>
                <c:pt idx="8">
                  <c:v>37143</c:v>
                </c:pt>
                <c:pt idx="9">
                  <c:v>37144</c:v>
                </c:pt>
                <c:pt idx="10">
                  <c:v>37145</c:v>
                </c:pt>
                <c:pt idx="11">
                  <c:v>37146</c:v>
                </c:pt>
                <c:pt idx="12">
                  <c:v>37147</c:v>
                </c:pt>
                <c:pt idx="13">
                  <c:v>37148</c:v>
                </c:pt>
                <c:pt idx="14">
                  <c:v>37149</c:v>
                </c:pt>
                <c:pt idx="15">
                  <c:v>37150</c:v>
                </c:pt>
                <c:pt idx="16">
                  <c:v>37151</c:v>
                </c:pt>
                <c:pt idx="17">
                  <c:v>37152</c:v>
                </c:pt>
                <c:pt idx="18">
                  <c:v>37153</c:v>
                </c:pt>
                <c:pt idx="19">
                  <c:v>37154</c:v>
                </c:pt>
                <c:pt idx="20">
                  <c:v>37155</c:v>
                </c:pt>
                <c:pt idx="21">
                  <c:v>37156</c:v>
                </c:pt>
                <c:pt idx="22">
                  <c:v>37157</c:v>
                </c:pt>
                <c:pt idx="23">
                  <c:v>37158</c:v>
                </c:pt>
                <c:pt idx="24">
                  <c:v>37159</c:v>
                </c:pt>
                <c:pt idx="25">
                  <c:v>37160</c:v>
                </c:pt>
                <c:pt idx="26">
                  <c:v>37161</c:v>
                </c:pt>
                <c:pt idx="27">
                  <c:v>37162</c:v>
                </c:pt>
                <c:pt idx="28">
                  <c:v>37163</c:v>
                </c:pt>
                <c:pt idx="29">
                  <c:v>37164</c:v>
                </c:pt>
              </c:numCache>
            </c:numRef>
          </c:cat>
          <c:val>
            <c:numRef>
              <c:f>'SEPT 01 '!$AI$5:$AI$34</c:f>
              <c:numCache>
                <c:formatCode>#,##0_);[Red]\(#,##0\)</c:formatCode>
                <c:ptCount val="30"/>
                <c:pt idx="0">
                  <c:v>945</c:v>
                </c:pt>
                <c:pt idx="1">
                  <c:v>741</c:v>
                </c:pt>
                <c:pt idx="2">
                  <c:v>605</c:v>
                </c:pt>
                <c:pt idx="3">
                  <c:v>95</c:v>
                </c:pt>
                <c:pt idx="4">
                  <c:v>-492</c:v>
                </c:pt>
                <c:pt idx="5">
                  <c:v>-369</c:v>
                </c:pt>
                <c:pt idx="6">
                  <c:v>158</c:v>
                </c:pt>
                <c:pt idx="7">
                  <c:v>245</c:v>
                </c:pt>
                <c:pt idx="8">
                  <c:v>125</c:v>
                </c:pt>
                <c:pt idx="9">
                  <c:v>-149</c:v>
                </c:pt>
                <c:pt idx="10">
                  <c:v>-239</c:v>
                </c:pt>
                <c:pt idx="11">
                  <c:v>-361</c:v>
                </c:pt>
                <c:pt idx="12">
                  <c:v>-196</c:v>
                </c:pt>
                <c:pt idx="13">
                  <c:v>183</c:v>
                </c:pt>
                <c:pt idx="14">
                  <c:v>412</c:v>
                </c:pt>
                <c:pt idx="15">
                  <c:v>630</c:v>
                </c:pt>
                <c:pt idx="16">
                  <c:v>516</c:v>
                </c:pt>
                <c:pt idx="17">
                  <c:v>503</c:v>
                </c:pt>
                <c:pt idx="18">
                  <c:v>293</c:v>
                </c:pt>
                <c:pt idx="19">
                  <c:v>155</c:v>
                </c:pt>
                <c:pt idx="20">
                  <c:v>447</c:v>
                </c:pt>
                <c:pt idx="21">
                  <c:v>550</c:v>
                </c:pt>
                <c:pt idx="22">
                  <c:v>456</c:v>
                </c:pt>
                <c:pt idx="23">
                  <c:v>208</c:v>
                </c:pt>
                <c:pt idx="24">
                  <c:v>-769</c:v>
                </c:pt>
                <c:pt idx="25">
                  <c:v>799</c:v>
                </c:pt>
                <c:pt idx="26">
                  <c:v>-699</c:v>
                </c:pt>
                <c:pt idx="27">
                  <c:v>987</c:v>
                </c:pt>
                <c:pt idx="28">
                  <c:v>482</c:v>
                </c:pt>
                <c:pt idx="29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359-4909-BD42-49CD7D321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68960"/>
        <c:axId val="1"/>
      </c:lineChart>
      <c:dateAx>
        <c:axId val="1816689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68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'OCT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01'!$Y$5:$Y$34</c:f>
              <c:numCache>
                <c:formatCode>#,##0_);\(#,##0\)</c:formatCode>
                <c:ptCount val="30"/>
                <c:pt idx="0">
                  <c:v>2341</c:v>
                </c:pt>
                <c:pt idx="1">
                  <c:v>-25844</c:v>
                </c:pt>
                <c:pt idx="2">
                  <c:v>7101</c:v>
                </c:pt>
                <c:pt idx="3">
                  <c:v>4128</c:v>
                </c:pt>
                <c:pt idx="4">
                  <c:v>5877</c:v>
                </c:pt>
                <c:pt idx="5">
                  <c:v>3235</c:v>
                </c:pt>
                <c:pt idx="6">
                  <c:v>3023</c:v>
                </c:pt>
                <c:pt idx="7">
                  <c:v>6224</c:v>
                </c:pt>
                <c:pt idx="8">
                  <c:v>7933</c:v>
                </c:pt>
                <c:pt idx="9">
                  <c:v>12779</c:v>
                </c:pt>
                <c:pt idx="10">
                  <c:v>20140</c:v>
                </c:pt>
                <c:pt idx="11">
                  <c:v>8086</c:v>
                </c:pt>
                <c:pt idx="12">
                  <c:v>7226</c:v>
                </c:pt>
                <c:pt idx="13">
                  <c:v>3467</c:v>
                </c:pt>
                <c:pt idx="14">
                  <c:v>12136</c:v>
                </c:pt>
                <c:pt idx="15">
                  <c:v>13020</c:v>
                </c:pt>
                <c:pt idx="16">
                  <c:v>10030</c:v>
                </c:pt>
                <c:pt idx="17">
                  <c:v>7533</c:v>
                </c:pt>
                <c:pt idx="18">
                  <c:v>2993</c:v>
                </c:pt>
                <c:pt idx="19">
                  <c:v>5120</c:v>
                </c:pt>
                <c:pt idx="20">
                  <c:v>3191</c:v>
                </c:pt>
                <c:pt idx="21">
                  <c:v>10294</c:v>
                </c:pt>
                <c:pt idx="22">
                  <c:v>4557</c:v>
                </c:pt>
                <c:pt idx="23">
                  <c:v>8305</c:v>
                </c:pt>
                <c:pt idx="24">
                  <c:v>604</c:v>
                </c:pt>
                <c:pt idx="25">
                  <c:v>-7801</c:v>
                </c:pt>
                <c:pt idx="26">
                  <c:v>2713</c:v>
                </c:pt>
                <c:pt idx="27">
                  <c:v>-6292</c:v>
                </c:pt>
                <c:pt idx="28">
                  <c:v>1595</c:v>
                </c:pt>
                <c:pt idx="29">
                  <c:v>-15719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9D-4D2A-8369-B8DE15367933}"/>
            </c:ext>
          </c:extLst>
        </c:ser>
        <c:ser>
          <c:idx val="1"/>
          <c:order val="1"/>
          <c:tx>
            <c:strRef>
              <c:f>'OCT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01'!$Z$5:$Z$34</c:f>
              <c:numCache>
                <c:formatCode>#,##0_);\(#,##0\)</c:formatCode>
                <c:ptCount val="30"/>
                <c:pt idx="0">
                  <c:v>1283</c:v>
                </c:pt>
                <c:pt idx="1">
                  <c:v>2805</c:v>
                </c:pt>
                <c:pt idx="2">
                  <c:v>341</c:v>
                </c:pt>
                <c:pt idx="3">
                  <c:v>740</c:v>
                </c:pt>
                <c:pt idx="4">
                  <c:v>887</c:v>
                </c:pt>
                <c:pt idx="5">
                  <c:v>-666</c:v>
                </c:pt>
                <c:pt idx="6">
                  <c:v>-1769</c:v>
                </c:pt>
                <c:pt idx="7">
                  <c:v>-1558</c:v>
                </c:pt>
                <c:pt idx="8">
                  <c:v>-1151</c:v>
                </c:pt>
                <c:pt idx="9">
                  <c:v>-387</c:v>
                </c:pt>
                <c:pt idx="10">
                  <c:v>-4281</c:v>
                </c:pt>
                <c:pt idx="11">
                  <c:v>19</c:v>
                </c:pt>
                <c:pt idx="12">
                  <c:v>-1867</c:v>
                </c:pt>
                <c:pt idx="13">
                  <c:v>-501</c:v>
                </c:pt>
                <c:pt idx="14">
                  <c:v>1680</c:v>
                </c:pt>
                <c:pt idx="15">
                  <c:v>-4696</c:v>
                </c:pt>
                <c:pt idx="16">
                  <c:v>116</c:v>
                </c:pt>
                <c:pt idx="17">
                  <c:v>-119</c:v>
                </c:pt>
                <c:pt idx="18">
                  <c:v>-2813</c:v>
                </c:pt>
                <c:pt idx="19">
                  <c:v>-4218</c:v>
                </c:pt>
                <c:pt idx="20">
                  <c:v>-4399</c:v>
                </c:pt>
                <c:pt idx="21">
                  <c:v>-630</c:v>
                </c:pt>
                <c:pt idx="22">
                  <c:v>695</c:v>
                </c:pt>
                <c:pt idx="23">
                  <c:v>738</c:v>
                </c:pt>
                <c:pt idx="24">
                  <c:v>206</c:v>
                </c:pt>
                <c:pt idx="25">
                  <c:v>-3817</c:v>
                </c:pt>
                <c:pt idx="26">
                  <c:v>-1546</c:v>
                </c:pt>
                <c:pt idx="27">
                  <c:v>-4589</c:v>
                </c:pt>
                <c:pt idx="28">
                  <c:v>-575</c:v>
                </c:pt>
                <c:pt idx="29">
                  <c:v>-1289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9D-4D2A-8369-B8DE15367933}"/>
            </c:ext>
          </c:extLst>
        </c:ser>
        <c:ser>
          <c:idx val="2"/>
          <c:order val="2"/>
          <c:tx>
            <c:strRef>
              <c:f>'OCT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01'!$AA$5:$AA$34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D-4D2A-8369-B8DE15367933}"/>
            </c:ext>
          </c:extLst>
        </c:ser>
        <c:ser>
          <c:idx val="3"/>
          <c:order val="3"/>
          <c:tx>
            <c:strRef>
              <c:f>'OCT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01'!$AB$5:$AB$34</c:f>
              <c:numCache>
                <c:formatCode>#,##0_);\(#,##0\)</c:formatCode>
                <c:ptCount val="30"/>
                <c:pt idx="0">
                  <c:v>789</c:v>
                </c:pt>
                <c:pt idx="1">
                  <c:v>6289</c:v>
                </c:pt>
                <c:pt idx="2">
                  <c:v>-1816</c:v>
                </c:pt>
                <c:pt idx="3">
                  <c:v>-2673</c:v>
                </c:pt>
                <c:pt idx="4">
                  <c:v>6272</c:v>
                </c:pt>
                <c:pt idx="5">
                  <c:v>-321</c:v>
                </c:pt>
                <c:pt idx="6">
                  <c:v>-597</c:v>
                </c:pt>
                <c:pt idx="7">
                  <c:v>397</c:v>
                </c:pt>
                <c:pt idx="8">
                  <c:v>916</c:v>
                </c:pt>
                <c:pt idx="9">
                  <c:v>-2046</c:v>
                </c:pt>
                <c:pt idx="10">
                  <c:v>-5473</c:v>
                </c:pt>
                <c:pt idx="11">
                  <c:v>-3489</c:v>
                </c:pt>
                <c:pt idx="12">
                  <c:v>2234</c:v>
                </c:pt>
                <c:pt idx="13">
                  <c:v>6343</c:v>
                </c:pt>
                <c:pt idx="14">
                  <c:v>115</c:v>
                </c:pt>
                <c:pt idx="15">
                  <c:v>4291</c:v>
                </c:pt>
                <c:pt idx="16">
                  <c:v>-5981</c:v>
                </c:pt>
                <c:pt idx="17">
                  <c:v>-443</c:v>
                </c:pt>
                <c:pt idx="18">
                  <c:v>2363</c:v>
                </c:pt>
                <c:pt idx="19">
                  <c:v>-1653</c:v>
                </c:pt>
                <c:pt idx="20">
                  <c:v>-1503</c:v>
                </c:pt>
                <c:pt idx="21">
                  <c:v>-754</c:v>
                </c:pt>
                <c:pt idx="22">
                  <c:v>-1314</c:v>
                </c:pt>
                <c:pt idx="23">
                  <c:v>-3462</c:v>
                </c:pt>
                <c:pt idx="24">
                  <c:v>-3385</c:v>
                </c:pt>
                <c:pt idx="25">
                  <c:v>-2480</c:v>
                </c:pt>
                <c:pt idx="26">
                  <c:v>-8211</c:v>
                </c:pt>
                <c:pt idx="27">
                  <c:v>-1412</c:v>
                </c:pt>
                <c:pt idx="28">
                  <c:v>-1600</c:v>
                </c:pt>
                <c:pt idx="29">
                  <c:v>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9D-4D2A-8369-B8DE15367933}"/>
            </c:ext>
          </c:extLst>
        </c:ser>
        <c:ser>
          <c:idx val="4"/>
          <c:order val="4"/>
          <c:tx>
            <c:strRef>
              <c:f>'OCT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01'!$AC$5:$AC$34</c:f>
              <c:numCache>
                <c:formatCode>#,##0_);\(#,##0\)</c:formatCode>
                <c:ptCount val="30"/>
                <c:pt idx="0">
                  <c:v>34</c:v>
                </c:pt>
                <c:pt idx="1">
                  <c:v>32</c:v>
                </c:pt>
                <c:pt idx="2">
                  <c:v>35</c:v>
                </c:pt>
                <c:pt idx="3">
                  <c:v>142</c:v>
                </c:pt>
                <c:pt idx="4">
                  <c:v>218</c:v>
                </c:pt>
                <c:pt idx="5">
                  <c:v>231</c:v>
                </c:pt>
                <c:pt idx="6">
                  <c:v>231</c:v>
                </c:pt>
                <c:pt idx="7">
                  <c:v>230</c:v>
                </c:pt>
                <c:pt idx="8">
                  <c:v>231</c:v>
                </c:pt>
                <c:pt idx="9">
                  <c:v>230</c:v>
                </c:pt>
                <c:pt idx="10">
                  <c:v>232</c:v>
                </c:pt>
                <c:pt idx="11">
                  <c:v>231</c:v>
                </c:pt>
                <c:pt idx="12">
                  <c:v>231</c:v>
                </c:pt>
                <c:pt idx="13">
                  <c:v>232</c:v>
                </c:pt>
                <c:pt idx="14">
                  <c:v>232</c:v>
                </c:pt>
                <c:pt idx="15">
                  <c:v>231</c:v>
                </c:pt>
                <c:pt idx="16">
                  <c:v>231</c:v>
                </c:pt>
                <c:pt idx="17">
                  <c:v>234</c:v>
                </c:pt>
                <c:pt idx="18">
                  <c:v>231</c:v>
                </c:pt>
                <c:pt idx="19">
                  <c:v>232</c:v>
                </c:pt>
                <c:pt idx="20">
                  <c:v>231</c:v>
                </c:pt>
                <c:pt idx="21">
                  <c:v>-38</c:v>
                </c:pt>
                <c:pt idx="22">
                  <c:v>-36</c:v>
                </c:pt>
                <c:pt idx="23">
                  <c:v>-37</c:v>
                </c:pt>
                <c:pt idx="24">
                  <c:v>-37</c:v>
                </c:pt>
                <c:pt idx="25">
                  <c:v>-37</c:v>
                </c:pt>
                <c:pt idx="26">
                  <c:v>-5</c:v>
                </c:pt>
                <c:pt idx="27">
                  <c:v>-37</c:v>
                </c:pt>
                <c:pt idx="28">
                  <c:v>-38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9D-4D2A-8369-B8DE15367933}"/>
            </c:ext>
          </c:extLst>
        </c:ser>
        <c:ser>
          <c:idx val="5"/>
          <c:order val="5"/>
          <c:tx>
            <c:strRef>
              <c:f>'OCT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01'!$AD$5:$AD$34</c:f>
              <c:numCache>
                <c:formatCode>#,##0_);\(#,##0\)</c:formatCode>
                <c:ptCount val="30"/>
                <c:pt idx="0">
                  <c:v>-41</c:v>
                </c:pt>
                <c:pt idx="1">
                  <c:v>-21</c:v>
                </c:pt>
                <c:pt idx="2">
                  <c:v>-30</c:v>
                </c:pt>
                <c:pt idx="3">
                  <c:v>-16</c:v>
                </c:pt>
                <c:pt idx="4">
                  <c:v>-2</c:v>
                </c:pt>
                <c:pt idx="5">
                  <c:v>10</c:v>
                </c:pt>
                <c:pt idx="6">
                  <c:v>11</c:v>
                </c:pt>
                <c:pt idx="7">
                  <c:v>-13</c:v>
                </c:pt>
                <c:pt idx="8">
                  <c:v>17</c:v>
                </c:pt>
                <c:pt idx="9">
                  <c:v>-4</c:v>
                </c:pt>
                <c:pt idx="10">
                  <c:v>-12</c:v>
                </c:pt>
                <c:pt idx="11">
                  <c:v>23</c:v>
                </c:pt>
                <c:pt idx="12">
                  <c:v>-4</c:v>
                </c:pt>
                <c:pt idx="13">
                  <c:v>-8</c:v>
                </c:pt>
                <c:pt idx="14">
                  <c:v>22</c:v>
                </c:pt>
                <c:pt idx="15">
                  <c:v>14</c:v>
                </c:pt>
                <c:pt idx="16">
                  <c:v>2</c:v>
                </c:pt>
                <c:pt idx="17">
                  <c:v>31</c:v>
                </c:pt>
                <c:pt idx="18">
                  <c:v>4</c:v>
                </c:pt>
                <c:pt idx="19">
                  <c:v>-35</c:v>
                </c:pt>
                <c:pt idx="20">
                  <c:v>-22</c:v>
                </c:pt>
                <c:pt idx="21">
                  <c:v>-16</c:v>
                </c:pt>
                <c:pt idx="22">
                  <c:v>-23</c:v>
                </c:pt>
                <c:pt idx="23">
                  <c:v>-27</c:v>
                </c:pt>
                <c:pt idx="24">
                  <c:v>-726</c:v>
                </c:pt>
                <c:pt idx="25">
                  <c:v>-14</c:v>
                </c:pt>
                <c:pt idx="26">
                  <c:v>-16</c:v>
                </c:pt>
                <c:pt idx="27">
                  <c:v>-36</c:v>
                </c:pt>
                <c:pt idx="28">
                  <c:v>-54</c:v>
                </c:pt>
                <c:pt idx="29">
                  <c:v>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9D-4D2A-8369-B8DE15367933}"/>
            </c:ext>
          </c:extLst>
        </c:ser>
        <c:ser>
          <c:idx val="6"/>
          <c:order val="6"/>
          <c:tx>
            <c:strRef>
              <c:f>'OCT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9D-4D2A-8369-B8DE15367933}"/>
            </c:ext>
          </c:extLst>
        </c:ser>
        <c:ser>
          <c:idx val="7"/>
          <c:order val="7"/>
          <c:tx>
            <c:strRef>
              <c:f>'OCT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01'!$AF$5:$AF$34</c:f>
              <c:numCache>
                <c:formatCode>#,##0_);[Red]\(#,##0\)</c:formatCode>
                <c:ptCount val="30"/>
                <c:pt idx="0">
                  <c:v>2232</c:v>
                </c:pt>
                <c:pt idx="1">
                  <c:v>2510</c:v>
                </c:pt>
                <c:pt idx="2">
                  <c:v>2549</c:v>
                </c:pt>
                <c:pt idx="3">
                  <c:v>2525</c:v>
                </c:pt>
                <c:pt idx="4">
                  <c:v>452</c:v>
                </c:pt>
                <c:pt idx="5">
                  <c:v>319</c:v>
                </c:pt>
                <c:pt idx="6">
                  <c:v>448</c:v>
                </c:pt>
                <c:pt idx="7">
                  <c:v>458</c:v>
                </c:pt>
                <c:pt idx="8">
                  <c:v>825</c:v>
                </c:pt>
                <c:pt idx="9">
                  <c:v>705</c:v>
                </c:pt>
                <c:pt idx="10">
                  <c:v>621</c:v>
                </c:pt>
                <c:pt idx="11">
                  <c:v>528</c:v>
                </c:pt>
                <c:pt idx="12">
                  <c:v>491</c:v>
                </c:pt>
                <c:pt idx="13">
                  <c:v>199</c:v>
                </c:pt>
                <c:pt idx="14">
                  <c:v>353</c:v>
                </c:pt>
                <c:pt idx="15">
                  <c:v>259</c:v>
                </c:pt>
                <c:pt idx="16">
                  <c:v>486</c:v>
                </c:pt>
                <c:pt idx="17">
                  <c:v>-637</c:v>
                </c:pt>
                <c:pt idx="18">
                  <c:v>-389</c:v>
                </c:pt>
                <c:pt idx="19">
                  <c:v>-284</c:v>
                </c:pt>
                <c:pt idx="20">
                  <c:v>-258</c:v>
                </c:pt>
                <c:pt idx="21">
                  <c:v>-133</c:v>
                </c:pt>
                <c:pt idx="22">
                  <c:v>-39</c:v>
                </c:pt>
                <c:pt idx="23">
                  <c:v>-314</c:v>
                </c:pt>
                <c:pt idx="24">
                  <c:v>-397</c:v>
                </c:pt>
                <c:pt idx="25">
                  <c:v>-598</c:v>
                </c:pt>
                <c:pt idx="26">
                  <c:v>-851</c:v>
                </c:pt>
                <c:pt idx="27">
                  <c:v>-1047</c:v>
                </c:pt>
                <c:pt idx="28">
                  <c:v>-977</c:v>
                </c:pt>
                <c:pt idx="29">
                  <c:v>-2839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9D-4D2A-8369-B8DE15367933}"/>
            </c:ext>
          </c:extLst>
        </c:ser>
        <c:ser>
          <c:idx val="8"/>
          <c:order val="8"/>
          <c:tx>
            <c:strRef>
              <c:f>'OCT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01'!$AG$5:$AG$34</c:f>
              <c:numCache>
                <c:formatCode>#,##0_);[Red]\(#,##0\)</c:formatCode>
                <c:ptCount val="30"/>
                <c:pt idx="0">
                  <c:v>168</c:v>
                </c:pt>
                <c:pt idx="1">
                  <c:v>107</c:v>
                </c:pt>
                <c:pt idx="2">
                  <c:v>144</c:v>
                </c:pt>
                <c:pt idx="3">
                  <c:v>76</c:v>
                </c:pt>
                <c:pt idx="4">
                  <c:v>-61</c:v>
                </c:pt>
                <c:pt idx="5">
                  <c:v>47</c:v>
                </c:pt>
                <c:pt idx="6">
                  <c:v>-13</c:v>
                </c:pt>
                <c:pt idx="7">
                  <c:v>66</c:v>
                </c:pt>
                <c:pt idx="8">
                  <c:v>27</c:v>
                </c:pt>
                <c:pt idx="9">
                  <c:v>26</c:v>
                </c:pt>
                <c:pt idx="10">
                  <c:v>-121</c:v>
                </c:pt>
                <c:pt idx="11">
                  <c:v>-108</c:v>
                </c:pt>
                <c:pt idx="12">
                  <c:v>-179</c:v>
                </c:pt>
                <c:pt idx="13">
                  <c:v>-72</c:v>
                </c:pt>
                <c:pt idx="14">
                  <c:v>-38</c:v>
                </c:pt>
                <c:pt idx="15">
                  <c:v>-31</c:v>
                </c:pt>
                <c:pt idx="16">
                  <c:v>-157</c:v>
                </c:pt>
                <c:pt idx="17">
                  <c:v>-51</c:v>
                </c:pt>
                <c:pt idx="18">
                  <c:v>-82</c:v>
                </c:pt>
                <c:pt idx="19">
                  <c:v>-12</c:v>
                </c:pt>
                <c:pt idx="20">
                  <c:v>-175</c:v>
                </c:pt>
                <c:pt idx="21">
                  <c:v>-125</c:v>
                </c:pt>
                <c:pt idx="22">
                  <c:v>-34</c:v>
                </c:pt>
                <c:pt idx="23">
                  <c:v>34</c:v>
                </c:pt>
                <c:pt idx="24">
                  <c:v>-140</c:v>
                </c:pt>
                <c:pt idx="25">
                  <c:v>-430</c:v>
                </c:pt>
                <c:pt idx="26">
                  <c:v>-298</c:v>
                </c:pt>
                <c:pt idx="27">
                  <c:v>-290</c:v>
                </c:pt>
                <c:pt idx="28">
                  <c:v>-390</c:v>
                </c:pt>
                <c:pt idx="29">
                  <c:v>-186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9D-4D2A-8369-B8DE15367933}"/>
            </c:ext>
          </c:extLst>
        </c:ser>
        <c:ser>
          <c:idx val="9"/>
          <c:order val="9"/>
          <c:tx>
            <c:strRef>
              <c:f>'OCT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01'!$AH$5:$AH$34</c:f>
              <c:numCache>
                <c:formatCode>#,##0_);[Red]\(#,##0\)</c:formatCode>
                <c:ptCount val="30"/>
                <c:pt idx="0">
                  <c:v>263</c:v>
                </c:pt>
                <c:pt idx="1">
                  <c:v>390</c:v>
                </c:pt>
                <c:pt idx="2">
                  <c:v>267</c:v>
                </c:pt>
                <c:pt idx="3">
                  <c:v>62</c:v>
                </c:pt>
                <c:pt idx="4">
                  <c:v>77</c:v>
                </c:pt>
                <c:pt idx="5">
                  <c:v>429</c:v>
                </c:pt>
                <c:pt idx="6">
                  <c:v>382</c:v>
                </c:pt>
                <c:pt idx="7">
                  <c:v>308</c:v>
                </c:pt>
                <c:pt idx="8">
                  <c:v>-144</c:v>
                </c:pt>
                <c:pt idx="9">
                  <c:v>-92</c:v>
                </c:pt>
                <c:pt idx="10">
                  <c:v>-124</c:v>
                </c:pt>
                <c:pt idx="11">
                  <c:v>-140</c:v>
                </c:pt>
                <c:pt idx="12">
                  <c:v>-129</c:v>
                </c:pt>
                <c:pt idx="13">
                  <c:v>-155</c:v>
                </c:pt>
                <c:pt idx="14">
                  <c:v>-190</c:v>
                </c:pt>
                <c:pt idx="15">
                  <c:v>-162</c:v>
                </c:pt>
                <c:pt idx="16">
                  <c:v>-250</c:v>
                </c:pt>
                <c:pt idx="17">
                  <c:v>-296</c:v>
                </c:pt>
                <c:pt idx="18">
                  <c:v>-177</c:v>
                </c:pt>
                <c:pt idx="19">
                  <c:v>-199</c:v>
                </c:pt>
                <c:pt idx="20">
                  <c:v>-200</c:v>
                </c:pt>
                <c:pt idx="21">
                  <c:v>-173</c:v>
                </c:pt>
                <c:pt idx="22">
                  <c:v>-197</c:v>
                </c:pt>
                <c:pt idx="23">
                  <c:v>-211</c:v>
                </c:pt>
                <c:pt idx="24">
                  <c:v>-407</c:v>
                </c:pt>
                <c:pt idx="25">
                  <c:v>-268</c:v>
                </c:pt>
                <c:pt idx="26">
                  <c:v>-205</c:v>
                </c:pt>
                <c:pt idx="27">
                  <c:v>-320</c:v>
                </c:pt>
                <c:pt idx="28">
                  <c:v>-288</c:v>
                </c:pt>
                <c:pt idx="29">
                  <c:v>-309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9D-4D2A-8369-B8DE15367933}"/>
            </c:ext>
          </c:extLst>
        </c:ser>
        <c:ser>
          <c:idx val="10"/>
          <c:order val="10"/>
          <c:tx>
            <c:strRef>
              <c:f>'OCT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'OCT 01'!$X$5:$X$34</c:f>
              <c:numCache>
                <c:formatCode>m/d/yy</c:formatCode>
                <c:ptCount val="30"/>
                <c:pt idx="0">
                  <c:v>37165</c:v>
                </c:pt>
                <c:pt idx="1">
                  <c:v>37166</c:v>
                </c:pt>
                <c:pt idx="2">
                  <c:v>37167</c:v>
                </c:pt>
                <c:pt idx="3">
                  <c:v>37168</c:v>
                </c:pt>
                <c:pt idx="4">
                  <c:v>37169</c:v>
                </c:pt>
                <c:pt idx="5">
                  <c:v>37170</c:v>
                </c:pt>
                <c:pt idx="6">
                  <c:v>37171</c:v>
                </c:pt>
                <c:pt idx="7">
                  <c:v>37172</c:v>
                </c:pt>
                <c:pt idx="8">
                  <c:v>37173</c:v>
                </c:pt>
                <c:pt idx="9">
                  <c:v>37174</c:v>
                </c:pt>
                <c:pt idx="10">
                  <c:v>37175</c:v>
                </c:pt>
                <c:pt idx="11">
                  <c:v>37176</c:v>
                </c:pt>
                <c:pt idx="12">
                  <c:v>37177</c:v>
                </c:pt>
                <c:pt idx="13">
                  <c:v>37178</c:v>
                </c:pt>
                <c:pt idx="14">
                  <c:v>37179</c:v>
                </c:pt>
                <c:pt idx="15">
                  <c:v>37180</c:v>
                </c:pt>
                <c:pt idx="16">
                  <c:v>37181</c:v>
                </c:pt>
                <c:pt idx="17">
                  <c:v>37182</c:v>
                </c:pt>
                <c:pt idx="18">
                  <c:v>37183</c:v>
                </c:pt>
                <c:pt idx="19">
                  <c:v>37184</c:v>
                </c:pt>
                <c:pt idx="20">
                  <c:v>37185</c:v>
                </c:pt>
                <c:pt idx="21">
                  <c:v>37186</c:v>
                </c:pt>
                <c:pt idx="22">
                  <c:v>37187</c:v>
                </c:pt>
                <c:pt idx="23">
                  <c:v>37188</c:v>
                </c:pt>
                <c:pt idx="24">
                  <c:v>37189</c:v>
                </c:pt>
                <c:pt idx="25">
                  <c:v>37190</c:v>
                </c:pt>
                <c:pt idx="26">
                  <c:v>37191</c:v>
                </c:pt>
                <c:pt idx="27">
                  <c:v>37192</c:v>
                </c:pt>
                <c:pt idx="28">
                  <c:v>37193</c:v>
                </c:pt>
                <c:pt idx="29">
                  <c:v>37194</c:v>
                </c:pt>
              </c:numCache>
            </c:numRef>
          </c:cat>
          <c:val>
            <c:numRef>
              <c:f>'OCT 01'!$AI$5:$AI$34</c:f>
              <c:numCache>
                <c:formatCode>#,##0_);[Red]\(#,##0\)</c:formatCode>
                <c:ptCount val="30"/>
                <c:pt idx="0">
                  <c:v>-2458</c:v>
                </c:pt>
                <c:pt idx="1">
                  <c:v>627</c:v>
                </c:pt>
                <c:pt idx="2">
                  <c:v>-2856</c:v>
                </c:pt>
                <c:pt idx="3">
                  <c:v>-4494</c:v>
                </c:pt>
                <c:pt idx="4">
                  <c:v>850</c:v>
                </c:pt>
                <c:pt idx="5">
                  <c:v>282</c:v>
                </c:pt>
                <c:pt idx="6">
                  <c:v>13</c:v>
                </c:pt>
                <c:pt idx="7">
                  <c:v>-137</c:v>
                </c:pt>
                <c:pt idx="8">
                  <c:v>277</c:v>
                </c:pt>
                <c:pt idx="9">
                  <c:v>-17</c:v>
                </c:pt>
                <c:pt idx="10">
                  <c:v>-255</c:v>
                </c:pt>
                <c:pt idx="11">
                  <c:v>11</c:v>
                </c:pt>
                <c:pt idx="12">
                  <c:v>28</c:v>
                </c:pt>
                <c:pt idx="13">
                  <c:v>-225</c:v>
                </c:pt>
                <c:pt idx="14">
                  <c:v>-394</c:v>
                </c:pt>
                <c:pt idx="15">
                  <c:v>-562</c:v>
                </c:pt>
                <c:pt idx="16">
                  <c:v>-659</c:v>
                </c:pt>
                <c:pt idx="17">
                  <c:v>132</c:v>
                </c:pt>
                <c:pt idx="18">
                  <c:v>575</c:v>
                </c:pt>
                <c:pt idx="19">
                  <c:v>507</c:v>
                </c:pt>
                <c:pt idx="20">
                  <c:v>-441</c:v>
                </c:pt>
                <c:pt idx="21">
                  <c:v>-459</c:v>
                </c:pt>
                <c:pt idx="22">
                  <c:v>-402</c:v>
                </c:pt>
                <c:pt idx="23">
                  <c:v>-1996</c:v>
                </c:pt>
                <c:pt idx="24">
                  <c:v>-1067</c:v>
                </c:pt>
                <c:pt idx="25">
                  <c:v>106</c:v>
                </c:pt>
                <c:pt idx="26">
                  <c:v>-781</c:v>
                </c:pt>
                <c:pt idx="27">
                  <c:v>-1106</c:v>
                </c:pt>
                <c:pt idx="28">
                  <c:v>286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99D-4D2A-8369-B8DE15367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69288"/>
        <c:axId val="1"/>
      </c:lineChart>
      <c:dateAx>
        <c:axId val="1816692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69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'NOV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01'!$Y$5:$Y$34</c:f>
              <c:numCache>
                <c:formatCode>#,##0_);\(#,##0\)</c:formatCode>
                <c:ptCount val="30"/>
                <c:pt idx="0">
                  <c:v>16461</c:v>
                </c:pt>
                <c:pt idx="1">
                  <c:v>5496</c:v>
                </c:pt>
                <c:pt idx="2">
                  <c:v>-78</c:v>
                </c:pt>
                <c:pt idx="3">
                  <c:v>-1438</c:v>
                </c:pt>
                <c:pt idx="4">
                  <c:v>1826</c:v>
                </c:pt>
                <c:pt idx="5">
                  <c:v>-3186</c:v>
                </c:pt>
                <c:pt idx="6">
                  <c:v>-1987</c:v>
                </c:pt>
                <c:pt idx="7">
                  <c:v>-2731</c:v>
                </c:pt>
                <c:pt idx="8">
                  <c:v>1832</c:v>
                </c:pt>
                <c:pt idx="9">
                  <c:v>-2631</c:v>
                </c:pt>
                <c:pt idx="10">
                  <c:v>657</c:v>
                </c:pt>
                <c:pt idx="11">
                  <c:v>-2444</c:v>
                </c:pt>
                <c:pt idx="12">
                  <c:v>-5379</c:v>
                </c:pt>
                <c:pt idx="13">
                  <c:v>5178</c:v>
                </c:pt>
                <c:pt idx="14">
                  <c:v>-7481</c:v>
                </c:pt>
                <c:pt idx="15">
                  <c:v>6775</c:v>
                </c:pt>
                <c:pt idx="16">
                  <c:v>-560</c:v>
                </c:pt>
                <c:pt idx="17">
                  <c:v>-2380</c:v>
                </c:pt>
                <c:pt idx="18">
                  <c:v>4711</c:v>
                </c:pt>
                <c:pt idx="19">
                  <c:v>-328</c:v>
                </c:pt>
                <c:pt idx="20">
                  <c:v>-2726</c:v>
                </c:pt>
                <c:pt idx="21">
                  <c:v>1678</c:v>
                </c:pt>
                <c:pt idx="22">
                  <c:v>-6300</c:v>
                </c:pt>
                <c:pt idx="23">
                  <c:v>-10397</c:v>
                </c:pt>
                <c:pt idx="24">
                  <c:v>-17008</c:v>
                </c:pt>
                <c:pt idx="25">
                  <c:v>-9969</c:v>
                </c:pt>
                <c:pt idx="26">
                  <c:v>-14468</c:v>
                </c:pt>
                <c:pt idx="27">
                  <c:v>-6316</c:v>
                </c:pt>
                <c:pt idx="28">
                  <c:v>-1362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7-4C9A-B2F8-3970CCCA0928}"/>
            </c:ext>
          </c:extLst>
        </c:ser>
        <c:ser>
          <c:idx val="1"/>
          <c:order val="1"/>
          <c:tx>
            <c:strRef>
              <c:f>'NOV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01'!$Z$5:$Z$34</c:f>
              <c:numCache>
                <c:formatCode>#,##0_);\(#,##0\)</c:formatCode>
                <c:ptCount val="30"/>
                <c:pt idx="0">
                  <c:v>4220</c:v>
                </c:pt>
                <c:pt idx="1">
                  <c:v>2503</c:v>
                </c:pt>
                <c:pt idx="2">
                  <c:v>1747</c:v>
                </c:pt>
                <c:pt idx="3">
                  <c:v>1289</c:v>
                </c:pt>
                <c:pt idx="4">
                  <c:v>3314</c:v>
                </c:pt>
                <c:pt idx="5">
                  <c:v>2200</c:v>
                </c:pt>
                <c:pt idx="6">
                  <c:v>2399</c:v>
                </c:pt>
                <c:pt idx="7">
                  <c:v>6488</c:v>
                </c:pt>
                <c:pt idx="8">
                  <c:v>1893</c:v>
                </c:pt>
                <c:pt idx="9">
                  <c:v>2850</c:v>
                </c:pt>
                <c:pt idx="10">
                  <c:v>713</c:v>
                </c:pt>
                <c:pt idx="11">
                  <c:v>400</c:v>
                </c:pt>
                <c:pt idx="12">
                  <c:v>4022</c:v>
                </c:pt>
                <c:pt idx="13">
                  <c:v>10665</c:v>
                </c:pt>
                <c:pt idx="14">
                  <c:v>4808</c:v>
                </c:pt>
                <c:pt idx="15">
                  <c:v>6480</c:v>
                </c:pt>
                <c:pt idx="16">
                  <c:v>3032</c:v>
                </c:pt>
                <c:pt idx="17">
                  <c:v>1403</c:v>
                </c:pt>
                <c:pt idx="18">
                  <c:v>4278</c:v>
                </c:pt>
                <c:pt idx="19">
                  <c:v>2862</c:v>
                </c:pt>
                <c:pt idx="20">
                  <c:v>1652</c:v>
                </c:pt>
                <c:pt idx="21">
                  <c:v>4040</c:v>
                </c:pt>
                <c:pt idx="22">
                  <c:v>-1979</c:v>
                </c:pt>
                <c:pt idx="23">
                  <c:v>-195</c:v>
                </c:pt>
                <c:pt idx="24">
                  <c:v>-368</c:v>
                </c:pt>
                <c:pt idx="25">
                  <c:v>899</c:v>
                </c:pt>
                <c:pt idx="26">
                  <c:v>1076</c:v>
                </c:pt>
                <c:pt idx="27">
                  <c:v>-308</c:v>
                </c:pt>
                <c:pt idx="28">
                  <c:v>331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7-4C9A-B2F8-3970CCCA0928}"/>
            </c:ext>
          </c:extLst>
        </c:ser>
        <c:ser>
          <c:idx val="2"/>
          <c:order val="2"/>
          <c:tx>
            <c:strRef>
              <c:f>'NOV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01'!$AA$5:$AA$34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7-4C9A-B2F8-3970CCCA0928}"/>
            </c:ext>
          </c:extLst>
        </c:ser>
        <c:ser>
          <c:idx val="3"/>
          <c:order val="3"/>
          <c:tx>
            <c:strRef>
              <c:f>'NOV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01'!$AB$5:$AB$34</c:f>
              <c:numCache>
                <c:formatCode>#,##0_);\(#,##0\)</c:formatCode>
                <c:ptCount val="30"/>
                <c:pt idx="0">
                  <c:v>3063</c:v>
                </c:pt>
                <c:pt idx="1">
                  <c:v>-3338</c:v>
                </c:pt>
                <c:pt idx="2">
                  <c:v>1518</c:v>
                </c:pt>
                <c:pt idx="3">
                  <c:v>1711</c:v>
                </c:pt>
                <c:pt idx="4">
                  <c:v>4747</c:v>
                </c:pt>
                <c:pt idx="5">
                  <c:v>2491</c:v>
                </c:pt>
                <c:pt idx="6">
                  <c:v>1156</c:v>
                </c:pt>
                <c:pt idx="7">
                  <c:v>-2692</c:v>
                </c:pt>
                <c:pt idx="8">
                  <c:v>-514</c:v>
                </c:pt>
                <c:pt idx="9">
                  <c:v>1264</c:v>
                </c:pt>
                <c:pt idx="10">
                  <c:v>-1511</c:v>
                </c:pt>
                <c:pt idx="11">
                  <c:v>-10</c:v>
                </c:pt>
                <c:pt idx="12">
                  <c:v>1380</c:v>
                </c:pt>
                <c:pt idx="13">
                  <c:v>-2394</c:v>
                </c:pt>
                <c:pt idx="14">
                  <c:v>695</c:v>
                </c:pt>
                <c:pt idx="15">
                  <c:v>5100</c:v>
                </c:pt>
                <c:pt idx="16">
                  <c:v>942</c:v>
                </c:pt>
                <c:pt idx="17">
                  <c:v>2279</c:v>
                </c:pt>
                <c:pt idx="18">
                  <c:v>-8227</c:v>
                </c:pt>
                <c:pt idx="19">
                  <c:v>-67</c:v>
                </c:pt>
                <c:pt idx="20">
                  <c:v>2267</c:v>
                </c:pt>
                <c:pt idx="21">
                  <c:v>5220</c:v>
                </c:pt>
                <c:pt idx="22">
                  <c:v>4331</c:v>
                </c:pt>
                <c:pt idx="23">
                  <c:v>5572</c:v>
                </c:pt>
                <c:pt idx="24">
                  <c:v>7984</c:v>
                </c:pt>
                <c:pt idx="25">
                  <c:v>4434</c:v>
                </c:pt>
                <c:pt idx="26">
                  <c:v>1108</c:v>
                </c:pt>
                <c:pt idx="27">
                  <c:v>-6995</c:v>
                </c:pt>
                <c:pt idx="28">
                  <c:v>1599</c:v>
                </c:pt>
                <c:pt idx="29">
                  <c:v>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17-4C9A-B2F8-3970CCCA0928}"/>
            </c:ext>
          </c:extLst>
        </c:ser>
        <c:ser>
          <c:idx val="4"/>
          <c:order val="4"/>
          <c:tx>
            <c:strRef>
              <c:f>'NOV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01'!$AC$5:$AC$34</c:f>
              <c:numCache>
                <c:formatCode>#,##0_);\(#,##0\)</c:formatCode>
                <c:ptCount val="30"/>
                <c:pt idx="0">
                  <c:v>-21</c:v>
                </c:pt>
                <c:pt idx="1">
                  <c:v>-12</c:v>
                </c:pt>
                <c:pt idx="2">
                  <c:v>-11</c:v>
                </c:pt>
                <c:pt idx="3">
                  <c:v>-11</c:v>
                </c:pt>
                <c:pt idx="4">
                  <c:v>-11</c:v>
                </c:pt>
                <c:pt idx="5">
                  <c:v>-12</c:v>
                </c:pt>
                <c:pt idx="6">
                  <c:v>-330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-12</c:v>
                </c:pt>
                <c:pt idx="11">
                  <c:v>-11</c:v>
                </c:pt>
                <c:pt idx="12">
                  <c:v>-42</c:v>
                </c:pt>
                <c:pt idx="13">
                  <c:v>-31</c:v>
                </c:pt>
                <c:pt idx="14">
                  <c:v>-16</c:v>
                </c:pt>
                <c:pt idx="15">
                  <c:v>-11</c:v>
                </c:pt>
                <c:pt idx="16">
                  <c:v>-11</c:v>
                </c:pt>
                <c:pt idx="17">
                  <c:v>-11</c:v>
                </c:pt>
                <c:pt idx="18">
                  <c:v>-11</c:v>
                </c:pt>
                <c:pt idx="19">
                  <c:v>-62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-4</c:v>
                </c:pt>
                <c:pt idx="27">
                  <c:v>-47</c:v>
                </c:pt>
                <c:pt idx="28">
                  <c:v>-8</c:v>
                </c:pt>
                <c:pt idx="29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17-4C9A-B2F8-3970CCCA0928}"/>
            </c:ext>
          </c:extLst>
        </c:ser>
        <c:ser>
          <c:idx val="5"/>
          <c:order val="5"/>
          <c:tx>
            <c:strRef>
              <c:f>'NOV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01'!$AD$5:$AD$34</c:f>
              <c:numCache>
                <c:formatCode>#,##0_);\(#,##0\)</c:formatCode>
                <c:ptCount val="30"/>
                <c:pt idx="0">
                  <c:v>-18</c:v>
                </c:pt>
                <c:pt idx="1">
                  <c:v>19</c:v>
                </c:pt>
                <c:pt idx="2">
                  <c:v>10</c:v>
                </c:pt>
                <c:pt idx="3">
                  <c:v>2</c:v>
                </c:pt>
                <c:pt idx="4">
                  <c:v>-1</c:v>
                </c:pt>
                <c:pt idx="5">
                  <c:v>-1</c:v>
                </c:pt>
                <c:pt idx="6">
                  <c:v>-2</c:v>
                </c:pt>
                <c:pt idx="7">
                  <c:v>2</c:v>
                </c:pt>
                <c:pt idx="8">
                  <c:v>-15</c:v>
                </c:pt>
                <c:pt idx="9">
                  <c:v>-7</c:v>
                </c:pt>
                <c:pt idx="10">
                  <c:v>-15</c:v>
                </c:pt>
                <c:pt idx="11">
                  <c:v>-12</c:v>
                </c:pt>
                <c:pt idx="12">
                  <c:v>-13</c:v>
                </c:pt>
                <c:pt idx="13">
                  <c:v>35</c:v>
                </c:pt>
                <c:pt idx="14">
                  <c:v>28</c:v>
                </c:pt>
                <c:pt idx="15">
                  <c:v>23</c:v>
                </c:pt>
                <c:pt idx="16">
                  <c:v>31</c:v>
                </c:pt>
                <c:pt idx="17">
                  <c:v>24</c:v>
                </c:pt>
                <c:pt idx="18">
                  <c:v>51</c:v>
                </c:pt>
                <c:pt idx="19">
                  <c:v>7</c:v>
                </c:pt>
                <c:pt idx="20">
                  <c:v>98</c:v>
                </c:pt>
                <c:pt idx="21">
                  <c:v>106</c:v>
                </c:pt>
                <c:pt idx="22">
                  <c:v>87</c:v>
                </c:pt>
                <c:pt idx="23">
                  <c:v>63</c:v>
                </c:pt>
                <c:pt idx="24">
                  <c:v>39</c:v>
                </c:pt>
                <c:pt idx="25">
                  <c:v>-25</c:v>
                </c:pt>
                <c:pt idx="26">
                  <c:v>-66</c:v>
                </c:pt>
                <c:pt idx="27">
                  <c:v>-60</c:v>
                </c:pt>
                <c:pt idx="28">
                  <c:v>-66</c:v>
                </c:pt>
                <c:pt idx="29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17-4C9A-B2F8-3970CCCA0928}"/>
            </c:ext>
          </c:extLst>
        </c:ser>
        <c:ser>
          <c:idx val="6"/>
          <c:order val="6"/>
          <c:tx>
            <c:strRef>
              <c:f>'NOV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-11000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17-4C9A-B2F8-3970CCCA0928}"/>
            </c:ext>
          </c:extLst>
        </c:ser>
        <c:ser>
          <c:idx val="7"/>
          <c:order val="7"/>
          <c:tx>
            <c:strRef>
              <c:f>'NOV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01'!$AF$5:$AF$34</c:f>
              <c:numCache>
                <c:formatCode>#,##0_);[Red]\(#,##0\)</c:formatCode>
                <c:ptCount val="30"/>
                <c:pt idx="0">
                  <c:v>-496</c:v>
                </c:pt>
                <c:pt idx="1">
                  <c:v>-379</c:v>
                </c:pt>
                <c:pt idx="2">
                  <c:v>-538</c:v>
                </c:pt>
                <c:pt idx="3">
                  <c:v>-781</c:v>
                </c:pt>
                <c:pt idx="4">
                  <c:v>-749</c:v>
                </c:pt>
                <c:pt idx="5">
                  <c:v>-842</c:v>
                </c:pt>
                <c:pt idx="6">
                  <c:v>-595</c:v>
                </c:pt>
                <c:pt idx="7">
                  <c:v>-267</c:v>
                </c:pt>
                <c:pt idx="8">
                  <c:v>688</c:v>
                </c:pt>
                <c:pt idx="9">
                  <c:v>676</c:v>
                </c:pt>
                <c:pt idx="10">
                  <c:v>255</c:v>
                </c:pt>
                <c:pt idx="11">
                  <c:v>142</c:v>
                </c:pt>
                <c:pt idx="12">
                  <c:v>346</c:v>
                </c:pt>
                <c:pt idx="13">
                  <c:v>294</c:v>
                </c:pt>
                <c:pt idx="14">
                  <c:v>260</c:v>
                </c:pt>
                <c:pt idx="15">
                  <c:v>493</c:v>
                </c:pt>
                <c:pt idx="16">
                  <c:v>462</c:v>
                </c:pt>
                <c:pt idx="17">
                  <c:v>336</c:v>
                </c:pt>
                <c:pt idx="18">
                  <c:v>128</c:v>
                </c:pt>
                <c:pt idx="19">
                  <c:v>217</c:v>
                </c:pt>
                <c:pt idx="20">
                  <c:v>118</c:v>
                </c:pt>
                <c:pt idx="21">
                  <c:v>107</c:v>
                </c:pt>
                <c:pt idx="22">
                  <c:v>-37</c:v>
                </c:pt>
                <c:pt idx="23">
                  <c:v>-173</c:v>
                </c:pt>
                <c:pt idx="24">
                  <c:v>-293</c:v>
                </c:pt>
                <c:pt idx="25">
                  <c:v>-211</c:v>
                </c:pt>
                <c:pt idx="26">
                  <c:v>-783</c:v>
                </c:pt>
                <c:pt idx="27">
                  <c:v>-1461</c:v>
                </c:pt>
                <c:pt idx="28">
                  <c:v>-1027</c:v>
                </c:pt>
                <c:pt idx="29">
                  <c:v>-576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17-4C9A-B2F8-3970CCCA0928}"/>
            </c:ext>
          </c:extLst>
        </c:ser>
        <c:ser>
          <c:idx val="8"/>
          <c:order val="8"/>
          <c:tx>
            <c:strRef>
              <c:f>'NOV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01'!$AG$5:$AG$34</c:f>
              <c:numCache>
                <c:formatCode>#,##0_);[Red]\(#,##0\)</c:formatCode>
                <c:ptCount val="30"/>
                <c:pt idx="0">
                  <c:v>-97</c:v>
                </c:pt>
                <c:pt idx="1">
                  <c:v>-14</c:v>
                </c:pt>
                <c:pt idx="2">
                  <c:v>-105</c:v>
                </c:pt>
                <c:pt idx="3">
                  <c:v>-169</c:v>
                </c:pt>
                <c:pt idx="4">
                  <c:v>31</c:v>
                </c:pt>
                <c:pt idx="5">
                  <c:v>158</c:v>
                </c:pt>
                <c:pt idx="6">
                  <c:v>121</c:v>
                </c:pt>
                <c:pt idx="7">
                  <c:v>138</c:v>
                </c:pt>
                <c:pt idx="8">
                  <c:v>109</c:v>
                </c:pt>
                <c:pt idx="9">
                  <c:v>144</c:v>
                </c:pt>
                <c:pt idx="10">
                  <c:v>99</c:v>
                </c:pt>
                <c:pt idx="11">
                  <c:v>64</c:v>
                </c:pt>
                <c:pt idx="12">
                  <c:v>50</c:v>
                </c:pt>
                <c:pt idx="13">
                  <c:v>71</c:v>
                </c:pt>
                <c:pt idx="14">
                  <c:v>35</c:v>
                </c:pt>
                <c:pt idx="15">
                  <c:v>46</c:v>
                </c:pt>
                <c:pt idx="16">
                  <c:v>28</c:v>
                </c:pt>
                <c:pt idx="17">
                  <c:v>62</c:v>
                </c:pt>
                <c:pt idx="18">
                  <c:v>45</c:v>
                </c:pt>
                <c:pt idx="19">
                  <c:v>-206</c:v>
                </c:pt>
                <c:pt idx="20">
                  <c:v>13</c:v>
                </c:pt>
                <c:pt idx="21">
                  <c:v>41</c:v>
                </c:pt>
                <c:pt idx="22">
                  <c:v>43</c:v>
                </c:pt>
                <c:pt idx="23">
                  <c:v>41</c:v>
                </c:pt>
                <c:pt idx="24">
                  <c:v>41</c:v>
                </c:pt>
                <c:pt idx="25">
                  <c:v>-47</c:v>
                </c:pt>
                <c:pt idx="26">
                  <c:v>-351</c:v>
                </c:pt>
                <c:pt idx="27">
                  <c:v>-202</c:v>
                </c:pt>
                <c:pt idx="28">
                  <c:v>132</c:v>
                </c:pt>
                <c:pt idx="2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17-4C9A-B2F8-3970CCCA0928}"/>
            </c:ext>
          </c:extLst>
        </c:ser>
        <c:ser>
          <c:idx val="9"/>
          <c:order val="9"/>
          <c:tx>
            <c:strRef>
              <c:f>'NOV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01'!$AH$5:$AH$34</c:f>
              <c:numCache>
                <c:formatCode>#,##0_);[Red]\(#,##0\)</c:formatCode>
                <c:ptCount val="30"/>
                <c:pt idx="0">
                  <c:v>-263</c:v>
                </c:pt>
                <c:pt idx="1">
                  <c:v>-253</c:v>
                </c:pt>
                <c:pt idx="2">
                  <c:v>-257</c:v>
                </c:pt>
                <c:pt idx="3">
                  <c:v>-270</c:v>
                </c:pt>
                <c:pt idx="4">
                  <c:v>-316</c:v>
                </c:pt>
                <c:pt idx="5">
                  <c:v>-213</c:v>
                </c:pt>
                <c:pt idx="6">
                  <c:v>-394</c:v>
                </c:pt>
                <c:pt idx="7">
                  <c:v>-278</c:v>
                </c:pt>
                <c:pt idx="8">
                  <c:v>-231</c:v>
                </c:pt>
                <c:pt idx="9">
                  <c:v>-322</c:v>
                </c:pt>
                <c:pt idx="10">
                  <c:v>-309</c:v>
                </c:pt>
                <c:pt idx="11">
                  <c:v>-294</c:v>
                </c:pt>
                <c:pt idx="12">
                  <c:v>-245</c:v>
                </c:pt>
                <c:pt idx="13">
                  <c:v>-296</c:v>
                </c:pt>
                <c:pt idx="14">
                  <c:v>-303</c:v>
                </c:pt>
                <c:pt idx="15">
                  <c:v>-283</c:v>
                </c:pt>
                <c:pt idx="16">
                  <c:v>-263</c:v>
                </c:pt>
                <c:pt idx="17">
                  <c:v>-295</c:v>
                </c:pt>
                <c:pt idx="18">
                  <c:v>-314</c:v>
                </c:pt>
                <c:pt idx="19">
                  <c:v>-438</c:v>
                </c:pt>
                <c:pt idx="20">
                  <c:v>-437</c:v>
                </c:pt>
                <c:pt idx="21">
                  <c:v>-386</c:v>
                </c:pt>
                <c:pt idx="22">
                  <c:v>-397</c:v>
                </c:pt>
                <c:pt idx="23">
                  <c:v>-390</c:v>
                </c:pt>
                <c:pt idx="24">
                  <c:v>-352</c:v>
                </c:pt>
                <c:pt idx="25">
                  <c:v>-393</c:v>
                </c:pt>
                <c:pt idx="26">
                  <c:v>-558</c:v>
                </c:pt>
                <c:pt idx="27">
                  <c:v>-553</c:v>
                </c:pt>
                <c:pt idx="28">
                  <c:v>230</c:v>
                </c:pt>
                <c:pt idx="2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17-4C9A-B2F8-3970CCCA0928}"/>
            </c:ext>
          </c:extLst>
        </c:ser>
        <c:ser>
          <c:idx val="10"/>
          <c:order val="10"/>
          <c:tx>
            <c:strRef>
              <c:f>'NOV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'NOV 01'!$X$5:$X$34</c:f>
              <c:numCache>
                <c:formatCode>m/d/yy</c:formatCode>
                <c:ptCount val="30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</c:numCache>
            </c:numRef>
          </c:cat>
          <c:val>
            <c:numRef>
              <c:f>'NOV 01'!$AI$5:$AI$34</c:f>
              <c:numCache>
                <c:formatCode>#,##0_);[Red]\(#,##0\)</c:formatCode>
                <c:ptCount val="30"/>
                <c:pt idx="0">
                  <c:v>429</c:v>
                </c:pt>
                <c:pt idx="1">
                  <c:v>369</c:v>
                </c:pt>
                <c:pt idx="2">
                  <c:v>470</c:v>
                </c:pt>
                <c:pt idx="3">
                  <c:v>-1400</c:v>
                </c:pt>
                <c:pt idx="4">
                  <c:v>629</c:v>
                </c:pt>
                <c:pt idx="5">
                  <c:v>-488</c:v>
                </c:pt>
                <c:pt idx="6">
                  <c:v>-279</c:v>
                </c:pt>
                <c:pt idx="7">
                  <c:v>-113</c:v>
                </c:pt>
                <c:pt idx="8">
                  <c:v>-183</c:v>
                </c:pt>
                <c:pt idx="9">
                  <c:v>-131</c:v>
                </c:pt>
                <c:pt idx="10">
                  <c:v>-113</c:v>
                </c:pt>
                <c:pt idx="11">
                  <c:v>-100</c:v>
                </c:pt>
                <c:pt idx="12">
                  <c:v>-221</c:v>
                </c:pt>
                <c:pt idx="13">
                  <c:v>-527</c:v>
                </c:pt>
                <c:pt idx="14">
                  <c:v>-502</c:v>
                </c:pt>
                <c:pt idx="15">
                  <c:v>-330</c:v>
                </c:pt>
                <c:pt idx="16">
                  <c:v>-350</c:v>
                </c:pt>
                <c:pt idx="17">
                  <c:v>38</c:v>
                </c:pt>
                <c:pt idx="18">
                  <c:v>33</c:v>
                </c:pt>
                <c:pt idx="19">
                  <c:v>-143</c:v>
                </c:pt>
                <c:pt idx="20">
                  <c:v>-327</c:v>
                </c:pt>
                <c:pt idx="21">
                  <c:v>-564</c:v>
                </c:pt>
                <c:pt idx="22">
                  <c:v>-631</c:v>
                </c:pt>
                <c:pt idx="23">
                  <c:v>-314</c:v>
                </c:pt>
                <c:pt idx="24">
                  <c:v>-388</c:v>
                </c:pt>
                <c:pt idx="25">
                  <c:v>-516</c:v>
                </c:pt>
                <c:pt idx="26">
                  <c:v>-115</c:v>
                </c:pt>
                <c:pt idx="27">
                  <c:v>132</c:v>
                </c:pt>
                <c:pt idx="28">
                  <c:v>49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17-4C9A-B2F8-3970CCCA0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72240"/>
        <c:axId val="1"/>
      </c:lineChart>
      <c:dateAx>
        <c:axId val="18167224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72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'Dec 01'!$AB$4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01'!$AB$5:$AB$34</c:f>
              <c:numCache>
                <c:formatCode>#,##0_);\(#,##0\)</c:formatCode>
                <c:ptCount val="30"/>
                <c:pt idx="0">
                  <c:v>2959</c:v>
                </c:pt>
                <c:pt idx="1">
                  <c:v>4831</c:v>
                </c:pt>
                <c:pt idx="2">
                  <c:v>14504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6968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3766</c:v>
                </c:pt>
                <c:pt idx="13">
                  <c:v>-459</c:v>
                </c:pt>
                <c:pt idx="14">
                  <c:v>-878</c:v>
                </c:pt>
                <c:pt idx="15">
                  <c:v>-4097</c:v>
                </c:pt>
                <c:pt idx="16">
                  <c:v>-23844</c:v>
                </c:pt>
                <c:pt idx="17">
                  <c:v>-5273</c:v>
                </c:pt>
                <c:pt idx="18">
                  <c:v>-18237</c:v>
                </c:pt>
                <c:pt idx="19">
                  <c:v>5071</c:v>
                </c:pt>
                <c:pt idx="20">
                  <c:v>1318</c:v>
                </c:pt>
                <c:pt idx="21">
                  <c:v>1371</c:v>
                </c:pt>
                <c:pt idx="22">
                  <c:v>-4112</c:v>
                </c:pt>
                <c:pt idx="23">
                  <c:v>-6102</c:v>
                </c:pt>
                <c:pt idx="24">
                  <c:v>-9250</c:v>
                </c:pt>
                <c:pt idx="25">
                  <c:v>2547</c:v>
                </c:pt>
                <c:pt idx="26">
                  <c:v>-19078</c:v>
                </c:pt>
                <c:pt idx="27">
                  <c:v>1424</c:v>
                </c:pt>
                <c:pt idx="28">
                  <c:v>-1217</c:v>
                </c:pt>
                <c:pt idx="29">
                  <c:v>-8070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22-478C-B8E6-F7E18BEFAEB1}"/>
            </c:ext>
          </c:extLst>
        </c:ser>
        <c:ser>
          <c:idx val="1"/>
          <c:order val="1"/>
          <c:tx>
            <c:strRef>
              <c:f>'Dec 01'!$AC$4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01'!$AC$5:$AC$34</c:f>
              <c:numCache>
                <c:formatCode>#,##0_);\(#,##0\)</c:formatCode>
                <c:ptCount val="30"/>
                <c:pt idx="0">
                  <c:v>-479</c:v>
                </c:pt>
                <c:pt idx="1">
                  <c:v>-1964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-981</c:v>
                </c:pt>
                <c:pt idx="15">
                  <c:v>-1548</c:v>
                </c:pt>
                <c:pt idx="16">
                  <c:v>2834</c:v>
                </c:pt>
                <c:pt idx="17">
                  <c:v>6727</c:v>
                </c:pt>
                <c:pt idx="18">
                  <c:v>-625</c:v>
                </c:pt>
                <c:pt idx="19">
                  <c:v>239</c:v>
                </c:pt>
                <c:pt idx="20">
                  <c:v>1006</c:v>
                </c:pt>
                <c:pt idx="21">
                  <c:v>764</c:v>
                </c:pt>
                <c:pt idx="22">
                  <c:v>472</c:v>
                </c:pt>
                <c:pt idx="23">
                  <c:v>181</c:v>
                </c:pt>
                <c:pt idx="24">
                  <c:v>-104</c:v>
                </c:pt>
                <c:pt idx="25">
                  <c:v>322</c:v>
                </c:pt>
                <c:pt idx="26">
                  <c:v>58</c:v>
                </c:pt>
                <c:pt idx="27">
                  <c:v>826</c:v>
                </c:pt>
                <c:pt idx="28">
                  <c:v>-14</c:v>
                </c:pt>
                <c:pt idx="29">
                  <c:v>-103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22-478C-B8E6-F7E18BEFAEB1}"/>
            </c:ext>
          </c:extLst>
        </c:ser>
        <c:ser>
          <c:idx val="2"/>
          <c:order val="2"/>
          <c:tx>
            <c:strRef>
              <c:f>'Dec 01'!$AD$4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22-478C-B8E6-F7E18BEFAEB1}"/>
            </c:ext>
          </c:extLst>
        </c:ser>
        <c:ser>
          <c:idx val="3"/>
          <c:order val="3"/>
          <c:tx>
            <c:strRef>
              <c:f>'Dec 01'!$AE$4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-2462</c:v>
                </c:pt>
                <c:pt idx="18">
                  <c:v>5374</c:v>
                </c:pt>
                <c:pt idx="19">
                  <c:v>7889</c:v>
                </c:pt>
                <c:pt idx="20">
                  <c:v>5718</c:v>
                </c:pt>
                <c:pt idx="21">
                  <c:v>9632</c:v>
                </c:pt>
                <c:pt idx="22">
                  <c:v>12413</c:v>
                </c:pt>
                <c:pt idx="23">
                  <c:v>15530</c:v>
                </c:pt>
                <c:pt idx="24">
                  <c:v>15826</c:v>
                </c:pt>
                <c:pt idx="25">
                  <c:v>16326</c:v>
                </c:pt>
                <c:pt idx="26">
                  <c:v>590</c:v>
                </c:pt>
                <c:pt idx="27">
                  <c:v>-4369</c:v>
                </c:pt>
                <c:pt idx="28">
                  <c:v>-8609</c:v>
                </c:pt>
                <c:pt idx="29">
                  <c:v>-6151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22-478C-B8E6-F7E18BEFAEB1}"/>
            </c:ext>
          </c:extLst>
        </c:ser>
        <c:ser>
          <c:idx val="4"/>
          <c:order val="4"/>
          <c:tx>
            <c:strRef>
              <c:f>'Dec 01'!$AF$4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01'!$AF$5:$AF$34</c:f>
              <c:numCache>
                <c:formatCode>#,##0_);\(#,##0\)</c:formatCode>
                <c:ptCount val="30"/>
                <c:pt idx="0">
                  <c:v>-8</c:v>
                </c:pt>
                <c:pt idx="1">
                  <c:v>-2</c:v>
                </c:pt>
                <c:pt idx="2">
                  <c:v>-2</c:v>
                </c:pt>
                <c:pt idx="3">
                  <c:v>-6</c:v>
                </c:pt>
                <c:pt idx="4">
                  <c:v>-157</c:v>
                </c:pt>
                <c:pt idx="5">
                  <c:v>-9</c:v>
                </c:pt>
                <c:pt idx="6">
                  <c:v>-4</c:v>
                </c:pt>
                <c:pt idx="7">
                  <c:v>-301</c:v>
                </c:pt>
                <c:pt idx="8">
                  <c:v>16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-54</c:v>
                </c:pt>
                <c:pt idx="18">
                  <c:v>-10</c:v>
                </c:pt>
                <c:pt idx="19">
                  <c:v>-3</c:v>
                </c:pt>
                <c:pt idx="20">
                  <c:v>-3</c:v>
                </c:pt>
                <c:pt idx="21">
                  <c:v>-19</c:v>
                </c:pt>
                <c:pt idx="22">
                  <c:v>-4</c:v>
                </c:pt>
                <c:pt idx="23">
                  <c:v>-3</c:v>
                </c:pt>
                <c:pt idx="24">
                  <c:v>-3</c:v>
                </c:pt>
                <c:pt idx="25">
                  <c:v>-147</c:v>
                </c:pt>
                <c:pt idx="26">
                  <c:v>-26</c:v>
                </c:pt>
                <c:pt idx="27">
                  <c:v>-4</c:v>
                </c:pt>
                <c:pt idx="28">
                  <c:v>-3</c:v>
                </c:pt>
                <c:pt idx="29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22-478C-B8E6-F7E18BEFAEB1}"/>
            </c:ext>
          </c:extLst>
        </c:ser>
        <c:ser>
          <c:idx val="5"/>
          <c:order val="5"/>
          <c:tx>
            <c:strRef>
              <c:f>'Dec 01'!$AG$4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59</c:v>
                </c:pt>
                <c:pt idx="18">
                  <c:v>-738</c:v>
                </c:pt>
                <c:pt idx="19">
                  <c:v>37</c:v>
                </c:pt>
                <c:pt idx="20">
                  <c:v>21</c:v>
                </c:pt>
                <c:pt idx="21">
                  <c:v>0</c:v>
                </c:pt>
                <c:pt idx="22">
                  <c:v>6</c:v>
                </c:pt>
                <c:pt idx="23">
                  <c:v>-37</c:v>
                </c:pt>
                <c:pt idx="24">
                  <c:v>-103</c:v>
                </c:pt>
                <c:pt idx="25">
                  <c:v>-280</c:v>
                </c:pt>
                <c:pt idx="26">
                  <c:v>-273</c:v>
                </c:pt>
                <c:pt idx="27">
                  <c:v>-8</c:v>
                </c:pt>
                <c:pt idx="28">
                  <c:v>45</c:v>
                </c:pt>
                <c:pt idx="2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22-478C-B8E6-F7E18BEFAEB1}"/>
            </c:ext>
          </c:extLst>
        </c:ser>
        <c:ser>
          <c:idx val="6"/>
          <c:order val="6"/>
          <c:tx>
            <c:strRef>
              <c:f>'Dec 01'!$AH$4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-12000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22-478C-B8E6-F7E18BEFAEB1}"/>
            </c:ext>
          </c:extLst>
        </c:ser>
        <c:ser>
          <c:idx val="7"/>
          <c:order val="7"/>
          <c:tx>
            <c:strRef>
              <c:f>'Dec 01'!$AI$4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01'!$AI$5:$AI$34</c:f>
              <c:numCache>
                <c:formatCode>#,##0_);[Red]\(#,##0\)</c:formatCode>
                <c:ptCount val="30"/>
                <c:pt idx="0">
                  <c:v>146</c:v>
                </c:pt>
                <c:pt idx="1">
                  <c:v>178</c:v>
                </c:pt>
                <c:pt idx="2">
                  <c:v>276</c:v>
                </c:pt>
                <c:pt idx="3">
                  <c:v>898</c:v>
                </c:pt>
                <c:pt idx="4">
                  <c:v>-376</c:v>
                </c:pt>
                <c:pt idx="5">
                  <c:v>504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95</c:v>
                </c:pt>
                <c:pt idx="18">
                  <c:v>-60</c:v>
                </c:pt>
                <c:pt idx="19">
                  <c:v>224</c:v>
                </c:pt>
                <c:pt idx="20">
                  <c:v>130</c:v>
                </c:pt>
                <c:pt idx="21">
                  <c:v>243</c:v>
                </c:pt>
                <c:pt idx="22">
                  <c:v>-259</c:v>
                </c:pt>
                <c:pt idx="23">
                  <c:v>-575</c:v>
                </c:pt>
                <c:pt idx="24">
                  <c:v>-1172</c:v>
                </c:pt>
                <c:pt idx="25">
                  <c:v>-744</c:v>
                </c:pt>
                <c:pt idx="26">
                  <c:v>-775</c:v>
                </c:pt>
                <c:pt idx="27">
                  <c:v>-669</c:v>
                </c:pt>
                <c:pt idx="28">
                  <c:v>-1056</c:v>
                </c:pt>
                <c:pt idx="29">
                  <c:v>-1540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22-478C-B8E6-F7E18BEFAEB1}"/>
            </c:ext>
          </c:extLst>
        </c:ser>
        <c:ser>
          <c:idx val="8"/>
          <c:order val="8"/>
          <c:tx>
            <c:strRef>
              <c:f>'Dec 01'!$AJ$4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-69</c:v>
                </c:pt>
                <c:pt idx="18">
                  <c:v>-32</c:v>
                </c:pt>
                <c:pt idx="19">
                  <c:v>-57</c:v>
                </c:pt>
                <c:pt idx="20">
                  <c:v>-37</c:v>
                </c:pt>
                <c:pt idx="21">
                  <c:v>-87</c:v>
                </c:pt>
                <c:pt idx="22">
                  <c:v>-129</c:v>
                </c:pt>
                <c:pt idx="23">
                  <c:v>-301</c:v>
                </c:pt>
                <c:pt idx="24">
                  <c:v>-494</c:v>
                </c:pt>
                <c:pt idx="25">
                  <c:v>-181</c:v>
                </c:pt>
                <c:pt idx="26">
                  <c:v>-77</c:v>
                </c:pt>
                <c:pt idx="27">
                  <c:v>-22</c:v>
                </c:pt>
                <c:pt idx="28">
                  <c:v>-51</c:v>
                </c:pt>
                <c:pt idx="29">
                  <c:v>-126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22-478C-B8E6-F7E18BEFAEB1}"/>
            </c:ext>
          </c:extLst>
        </c:ser>
        <c:ser>
          <c:idx val="9"/>
          <c:order val="9"/>
          <c:tx>
            <c:strRef>
              <c:f>'Dec 01'!$AK$4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103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-7</c:v>
                </c:pt>
                <c:pt idx="18">
                  <c:v>-33</c:v>
                </c:pt>
                <c:pt idx="19">
                  <c:v>-18</c:v>
                </c:pt>
                <c:pt idx="20">
                  <c:v>19</c:v>
                </c:pt>
                <c:pt idx="21">
                  <c:v>32</c:v>
                </c:pt>
                <c:pt idx="22">
                  <c:v>17</c:v>
                </c:pt>
                <c:pt idx="23">
                  <c:v>17</c:v>
                </c:pt>
                <c:pt idx="24">
                  <c:v>-67</c:v>
                </c:pt>
                <c:pt idx="25">
                  <c:v>17</c:v>
                </c:pt>
                <c:pt idx="26">
                  <c:v>36</c:v>
                </c:pt>
                <c:pt idx="27">
                  <c:v>31</c:v>
                </c:pt>
                <c:pt idx="28">
                  <c:v>-78</c:v>
                </c:pt>
                <c:pt idx="29">
                  <c:v>-156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22-478C-B8E6-F7E18BEFAEB1}"/>
            </c:ext>
          </c:extLst>
        </c:ser>
        <c:ser>
          <c:idx val="10"/>
          <c:order val="10"/>
          <c:tx>
            <c:strRef>
              <c:f>'Dec 01'!$AL$4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'Dec 01'!$AA$5:$AA$34</c:f>
              <c:numCache>
                <c:formatCode>m/d/yy</c:formatCode>
                <c:ptCount val="30"/>
                <c:pt idx="0">
                  <c:v>37226</c:v>
                </c:pt>
                <c:pt idx="1">
                  <c:v>37227</c:v>
                </c:pt>
                <c:pt idx="2">
                  <c:v>37228</c:v>
                </c:pt>
                <c:pt idx="3">
                  <c:v>37229</c:v>
                </c:pt>
                <c:pt idx="4">
                  <c:v>37230</c:v>
                </c:pt>
                <c:pt idx="5">
                  <c:v>37231</c:v>
                </c:pt>
                <c:pt idx="6">
                  <c:v>37232</c:v>
                </c:pt>
                <c:pt idx="7">
                  <c:v>37233</c:v>
                </c:pt>
                <c:pt idx="8">
                  <c:v>37234</c:v>
                </c:pt>
                <c:pt idx="9">
                  <c:v>37235</c:v>
                </c:pt>
                <c:pt idx="10">
                  <c:v>37236</c:v>
                </c:pt>
                <c:pt idx="11">
                  <c:v>37237</c:v>
                </c:pt>
                <c:pt idx="12">
                  <c:v>37238</c:v>
                </c:pt>
                <c:pt idx="13">
                  <c:v>37239</c:v>
                </c:pt>
                <c:pt idx="14">
                  <c:v>37240</c:v>
                </c:pt>
                <c:pt idx="15">
                  <c:v>37241</c:v>
                </c:pt>
                <c:pt idx="16">
                  <c:v>37242</c:v>
                </c:pt>
                <c:pt idx="17">
                  <c:v>37243</c:v>
                </c:pt>
                <c:pt idx="18">
                  <c:v>37244</c:v>
                </c:pt>
                <c:pt idx="19">
                  <c:v>37245</c:v>
                </c:pt>
                <c:pt idx="20">
                  <c:v>37246</c:v>
                </c:pt>
                <c:pt idx="21">
                  <c:v>37247</c:v>
                </c:pt>
                <c:pt idx="22">
                  <c:v>37248</c:v>
                </c:pt>
                <c:pt idx="23">
                  <c:v>37249</c:v>
                </c:pt>
                <c:pt idx="24">
                  <c:v>37250</c:v>
                </c:pt>
                <c:pt idx="25">
                  <c:v>37251</c:v>
                </c:pt>
                <c:pt idx="26">
                  <c:v>37252</c:v>
                </c:pt>
                <c:pt idx="27">
                  <c:v>37253</c:v>
                </c:pt>
                <c:pt idx="28">
                  <c:v>37254</c:v>
                </c:pt>
                <c:pt idx="29">
                  <c:v>37255</c:v>
                </c:pt>
              </c:numCache>
            </c:numRef>
          </c:cat>
          <c:val>
            <c:numRef>
              <c:f>'Dec 01'!$AL$5:$AL$34</c:f>
              <c:numCache>
                <c:formatCode>#,##0_);[Red]\(#,##0\)</c:formatCode>
                <c:ptCount val="30"/>
                <c:pt idx="0">
                  <c:v>519</c:v>
                </c:pt>
                <c:pt idx="1">
                  <c:v>292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-66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-39</c:v>
                </c:pt>
                <c:pt idx="18">
                  <c:v>-34</c:v>
                </c:pt>
                <c:pt idx="19">
                  <c:v>-160</c:v>
                </c:pt>
                <c:pt idx="20">
                  <c:v>-787</c:v>
                </c:pt>
                <c:pt idx="21">
                  <c:v>-519</c:v>
                </c:pt>
                <c:pt idx="22">
                  <c:v>97</c:v>
                </c:pt>
                <c:pt idx="23">
                  <c:v>-203</c:v>
                </c:pt>
                <c:pt idx="24">
                  <c:v>-309</c:v>
                </c:pt>
                <c:pt idx="25">
                  <c:v>-201</c:v>
                </c:pt>
                <c:pt idx="26">
                  <c:v>-160</c:v>
                </c:pt>
                <c:pt idx="27">
                  <c:v>-565</c:v>
                </c:pt>
                <c:pt idx="28">
                  <c:v>-842</c:v>
                </c:pt>
                <c:pt idx="29">
                  <c:v>-1182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22-478C-B8E6-F7E18BEF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35768"/>
        <c:axId val="1"/>
      </c:lineChart>
      <c:dateAx>
        <c:axId val="1797357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735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016891883165023E-2"/>
          <c:y val="5.6011031707821832E-2"/>
          <c:w val="0.82257260192730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Jan.2002!$AB$4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Jan.2002!$AB$5:$AB$34</c:f>
              <c:numCache>
                <c:formatCode>#,##0_);\(#,##0\)</c:formatCode>
                <c:ptCount val="30"/>
                <c:pt idx="0">
                  <c:v>2693</c:v>
                </c:pt>
                <c:pt idx="1">
                  <c:v>4548</c:v>
                </c:pt>
                <c:pt idx="2">
                  <c:v>14489</c:v>
                </c:pt>
                <c:pt idx="3">
                  <c:v>18395</c:v>
                </c:pt>
                <c:pt idx="4">
                  <c:v>12005</c:v>
                </c:pt>
                <c:pt idx="5">
                  <c:v>11283</c:v>
                </c:pt>
                <c:pt idx="6">
                  <c:v>-670</c:v>
                </c:pt>
                <c:pt idx="7">
                  <c:v>-1213</c:v>
                </c:pt>
                <c:pt idx="8">
                  <c:v>7729</c:v>
                </c:pt>
                <c:pt idx="9">
                  <c:v>-4589</c:v>
                </c:pt>
                <c:pt idx="10">
                  <c:v>3714</c:v>
                </c:pt>
                <c:pt idx="11">
                  <c:v>4070</c:v>
                </c:pt>
                <c:pt idx="12">
                  <c:v>2244</c:v>
                </c:pt>
                <c:pt idx="13">
                  <c:v>-459</c:v>
                </c:pt>
                <c:pt idx="14">
                  <c:v>11385</c:v>
                </c:pt>
                <c:pt idx="15">
                  <c:v>-4097</c:v>
                </c:pt>
                <c:pt idx="16">
                  <c:v>-23844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C-4A13-8EF4-37EBC3348674}"/>
            </c:ext>
          </c:extLst>
        </c:ser>
        <c:ser>
          <c:idx val="1"/>
          <c:order val="1"/>
          <c:tx>
            <c:strRef>
              <c:f>Jan.2002!$AC$4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Jan.2002!$AC$5:$AC$34</c:f>
              <c:numCache>
                <c:formatCode>#,##0_);\(#,##0\)</c:formatCode>
                <c:ptCount val="30"/>
                <c:pt idx="0">
                  <c:v>-444</c:v>
                </c:pt>
                <c:pt idx="1">
                  <c:v>-1927</c:v>
                </c:pt>
                <c:pt idx="2">
                  <c:v>-848</c:v>
                </c:pt>
                <c:pt idx="3">
                  <c:v>-523</c:v>
                </c:pt>
                <c:pt idx="4">
                  <c:v>-88</c:v>
                </c:pt>
                <c:pt idx="5">
                  <c:v>-96</c:v>
                </c:pt>
                <c:pt idx="6">
                  <c:v>-3503</c:v>
                </c:pt>
                <c:pt idx="7">
                  <c:v>-5066</c:v>
                </c:pt>
                <c:pt idx="8">
                  <c:v>-10502</c:v>
                </c:pt>
                <c:pt idx="9">
                  <c:v>15082</c:v>
                </c:pt>
                <c:pt idx="10">
                  <c:v>2271</c:v>
                </c:pt>
                <c:pt idx="11">
                  <c:v>1171</c:v>
                </c:pt>
                <c:pt idx="12">
                  <c:v>744</c:v>
                </c:pt>
                <c:pt idx="13">
                  <c:v>-81</c:v>
                </c:pt>
                <c:pt idx="14">
                  <c:v>-439</c:v>
                </c:pt>
                <c:pt idx="15">
                  <c:v>-1548</c:v>
                </c:pt>
                <c:pt idx="16">
                  <c:v>2834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C-4A13-8EF4-37EBC3348674}"/>
            </c:ext>
          </c:extLst>
        </c:ser>
        <c:ser>
          <c:idx val="2"/>
          <c:order val="2"/>
          <c:tx>
            <c:strRef>
              <c:f>Jan.2002!$AD$4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Jan.2002!$AD$5:$AD$34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C-4A13-8EF4-37EBC3348674}"/>
            </c:ext>
          </c:extLst>
        </c:ser>
        <c:ser>
          <c:idx val="3"/>
          <c:order val="3"/>
          <c:tx>
            <c:strRef>
              <c:f>Jan.2002!$AE$4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Jan.2002!$AE$5:$AE$34</c:f>
              <c:numCache>
                <c:formatCode>#,##0_);\(#,##0\)</c:formatCode>
                <c:ptCount val="30"/>
                <c:pt idx="0">
                  <c:v>-12005</c:v>
                </c:pt>
                <c:pt idx="1">
                  <c:v>-13624</c:v>
                </c:pt>
                <c:pt idx="2">
                  <c:v>-13309</c:v>
                </c:pt>
                <c:pt idx="3">
                  <c:v>-2176</c:v>
                </c:pt>
                <c:pt idx="4">
                  <c:v>783</c:v>
                </c:pt>
                <c:pt idx="5">
                  <c:v>-1572</c:v>
                </c:pt>
                <c:pt idx="6">
                  <c:v>-999</c:v>
                </c:pt>
                <c:pt idx="7">
                  <c:v>1283</c:v>
                </c:pt>
                <c:pt idx="8">
                  <c:v>5134</c:v>
                </c:pt>
                <c:pt idx="9">
                  <c:v>5903</c:v>
                </c:pt>
                <c:pt idx="10">
                  <c:v>2055</c:v>
                </c:pt>
                <c:pt idx="11">
                  <c:v>-3679</c:v>
                </c:pt>
                <c:pt idx="12">
                  <c:v>-6284</c:v>
                </c:pt>
                <c:pt idx="13">
                  <c:v>-3295</c:v>
                </c:pt>
                <c:pt idx="14">
                  <c:v>-4119</c:v>
                </c:pt>
                <c:pt idx="15">
                  <c:v>-5613</c:v>
                </c:pt>
                <c:pt idx="16">
                  <c:v>-278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CC-4A13-8EF4-37EBC3348674}"/>
            </c:ext>
          </c:extLst>
        </c:ser>
        <c:ser>
          <c:idx val="4"/>
          <c:order val="4"/>
          <c:tx>
            <c:strRef>
              <c:f>Jan.2002!$AF$4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Jan.2002!$AF$5:$AF$34</c:f>
              <c:numCache>
                <c:formatCode>#,##0_);\(#,##0\)</c:formatCode>
                <c:ptCount val="30"/>
                <c:pt idx="0">
                  <c:v>-10</c:v>
                </c:pt>
                <c:pt idx="1">
                  <c:v>-32</c:v>
                </c:pt>
                <c:pt idx="2">
                  <c:v>-4</c:v>
                </c:pt>
                <c:pt idx="3">
                  <c:v>-8</c:v>
                </c:pt>
                <c:pt idx="4">
                  <c:v>-158</c:v>
                </c:pt>
                <c:pt idx="5">
                  <c:v>-11</c:v>
                </c:pt>
                <c:pt idx="6">
                  <c:v>-6</c:v>
                </c:pt>
                <c:pt idx="7">
                  <c:v>-302</c:v>
                </c:pt>
                <c:pt idx="8">
                  <c:v>14</c:v>
                </c:pt>
                <c:pt idx="9">
                  <c:v>-77</c:v>
                </c:pt>
                <c:pt idx="10">
                  <c:v>-19</c:v>
                </c:pt>
                <c:pt idx="11">
                  <c:v>-11</c:v>
                </c:pt>
                <c:pt idx="12">
                  <c:v>-4</c:v>
                </c:pt>
                <c:pt idx="13">
                  <c:v>-8</c:v>
                </c:pt>
                <c:pt idx="14">
                  <c:v>-21</c:v>
                </c:pt>
                <c:pt idx="15">
                  <c:v>-4</c:v>
                </c:pt>
                <c:pt idx="16">
                  <c:v>-123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CC-4A13-8EF4-37EBC3348674}"/>
            </c:ext>
          </c:extLst>
        </c:ser>
        <c:ser>
          <c:idx val="5"/>
          <c:order val="5"/>
          <c:tx>
            <c:strRef>
              <c:f>Jan.2002!$AG$4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Jan.2002!$AG$5:$AG$34</c:f>
              <c:numCache>
                <c:formatCode>#,##0_);\(#,##0\)</c:formatCode>
                <c:ptCount val="30"/>
                <c:pt idx="0">
                  <c:v>-15</c:v>
                </c:pt>
                <c:pt idx="1">
                  <c:v>-32</c:v>
                </c:pt>
                <c:pt idx="2">
                  <c:v>-76</c:v>
                </c:pt>
                <c:pt idx="3">
                  <c:v>25</c:v>
                </c:pt>
                <c:pt idx="4">
                  <c:v>28</c:v>
                </c:pt>
                <c:pt idx="5">
                  <c:v>14</c:v>
                </c:pt>
                <c:pt idx="6">
                  <c:v>31</c:v>
                </c:pt>
                <c:pt idx="7">
                  <c:v>27</c:v>
                </c:pt>
                <c:pt idx="8">
                  <c:v>29</c:v>
                </c:pt>
                <c:pt idx="9">
                  <c:v>27</c:v>
                </c:pt>
                <c:pt idx="10">
                  <c:v>7</c:v>
                </c:pt>
                <c:pt idx="11">
                  <c:v>15</c:v>
                </c:pt>
                <c:pt idx="12">
                  <c:v>-3</c:v>
                </c:pt>
                <c:pt idx="13">
                  <c:v>-17</c:v>
                </c:pt>
                <c:pt idx="14">
                  <c:v>-14</c:v>
                </c:pt>
                <c:pt idx="15">
                  <c:v>-5</c:v>
                </c:pt>
                <c:pt idx="16">
                  <c:v>42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CC-4A13-8EF4-37EBC3348674}"/>
            </c:ext>
          </c:extLst>
        </c:ser>
        <c:ser>
          <c:idx val="6"/>
          <c:order val="6"/>
          <c:tx>
            <c:strRef>
              <c:f>Jan.2002!$AH$4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CC-4A13-8EF4-37EBC3348674}"/>
            </c:ext>
          </c:extLst>
        </c:ser>
        <c:ser>
          <c:idx val="7"/>
          <c:order val="7"/>
          <c:tx>
            <c:strRef>
              <c:f>Jan.2002!$AI$4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Jan.2002!$AI$5:$AI$34</c:f>
              <c:numCache>
                <c:formatCode>#,##0_);[Red]\(#,##0\)</c:formatCode>
                <c:ptCount val="30"/>
                <c:pt idx="0">
                  <c:v>111</c:v>
                </c:pt>
                <c:pt idx="1">
                  <c:v>143</c:v>
                </c:pt>
                <c:pt idx="2">
                  <c:v>241</c:v>
                </c:pt>
                <c:pt idx="3">
                  <c:v>856</c:v>
                </c:pt>
                <c:pt idx="4">
                  <c:v>-406</c:v>
                </c:pt>
                <c:pt idx="5">
                  <c:v>467</c:v>
                </c:pt>
                <c:pt idx="6">
                  <c:v>328</c:v>
                </c:pt>
                <c:pt idx="7">
                  <c:v>327</c:v>
                </c:pt>
                <c:pt idx="8">
                  <c:v>-1072</c:v>
                </c:pt>
                <c:pt idx="9">
                  <c:v>-689</c:v>
                </c:pt>
                <c:pt idx="10">
                  <c:v>1173</c:v>
                </c:pt>
                <c:pt idx="11">
                  <c:v>166</c:v>
                </c:pt>
                <c:pt idx="12">
                  <c:v>-320</c:v>
                </c:pt>
                <c:pt idx="13">
                  <c:v>100</c:v>
                </c:pt>
                <c:pt idx="14">
                  <c:v>62</c:v>
                </c:pt>
                <c:pt idx="15">
                  <c:v>90</c:v>
                </c:pt>
                <c:pt idx="16">
                  <c:v>229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CC-4A13-8EF4-37EBC3348674}"/>
            </c:ext>
          </c:extLst>
        </c:ser>
        <c:ser>
          <c:idx val="8"/>
          <c:order val="8"/>
          <c:tx>
            <c:strRef>
              <c:f>Jan.2002!$AJ$4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Jan.2002!$AJ$5:$AJ$34</c:f>
              <c:numCache>
                <c:formatCode>#,##0_);[Red]\(#,##0\)</c:formatCode>
                <c:ptCount val="30"/>
                <c:pt idx="0">
                  <c:v>-4</c:v>
                </c:pt>
                <c:pt idx="1">
                  <c:v>56</c:v>
                </c:pt>
                <c:pt idx="2">
                  <c:v>-13</c:v>
                </c:pt>
                <c:pt idx="3">
                  <c:v>4</c:v>
                </c:pt>
                <c:pt idx="4">
                  <c:v>-7</c:v>
                </c:pt>
                <c:pt idx="5">
                  <c:v>-21</c:v>
                </c:pt>
                <c:pt idx="6">
                  <c:v>-10</c:v>
                </c:pt>
                <c:pt idx="7">
                  <c:v>-342</c:v>
                </c:pt>
                <c:pt idx="8">
                  <c:v>-1</c:v>
                </c:pt>
                <c:pt idx="9">
                  <c:v>-16</c:v>
                </c:pt>
                <c:pt idx="10">
                  <c:v>-61</c:v>
                </c:pt>
                <c:pt idx="11">
                  <c:v>-88</c:v>
                </c:pt>
                <c:pt idx="12">
                  <c:v>-80</c:v>
                </c:pt>
                <c:pt idx="13">
                  <c:v>-214</c:v>
                </c:pt>
                <c:pt idx="14">
                  <c:v>-73</c:v>
                </c:pt>
                <c:pt idx="15">
                  <c:v>-8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6CC-4A13-8EF4-37EBC3348674}"/>
            </c:ext>
          </c:extLst>
        </c:ser>
        <c:ser>
          <c:idx val="9"/>
          <c:order val="9"/>
          <c:tx>
            <c:strRef>
              <c:f>Jan.2002!$AK$4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Jan.2002!$AK$5:$AK$34</c:f>
              <c:numCache>
                <c:formatCode>#,##0_);[Red]\(#,##0\)</c:formatCode>
                <c:ptCount val="30"/>
                <c:pt idx="0">
                  <c:v>123</c:v>
                </c:pt>
                <c:pt idx="1">
                  <c:v>19</c:v>
                </c:pt>
                <c:pt idx="2">
                  <c:v>30</c:v>
                </c:pt>
                <c:pt idx="3">
                  <c:v>52</c:v>
                </c:pt>
                <c:pt idx="4">
                  <c:v>105</c:v>
                </c:pt>
                <c:pt idx="5">
                  <c:v>78</c:v>
                </c:pt>
                <c:pt idx="6">
                  <c:v>74</c:v>
                </c:pt>
                <c:pt idx="7">
                  <c:v>21</c:v>
                </c:pt>
                <c:pt idx="8">
                  <c:v>-79</c:v>
                </c:pt>
                <c:pt idx="9">
                  <c:v>57</c:v>
                </c:pt>
                <c:pt idx="10">
                  <c:v>35</c:v>
                </c:pt>
                <c:pt idx="11">
                  <c:v>34</c:v>
                </c:pt>
                <c:pt idx="12">
                  <c:v>70</c:v>
                </c:pt>
                <c:pt idx="13">
                  <c:v>17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CC-4A13-8EF4-37EBC3348674}"/>
            </c:ext>
          </c:extLst>
        </c:ser>
        <c:ser>
          <c:idx val="10"/>
          <c:order val="10"/>
          <c:tx>
            <c:strRef>
              <c:f>Jan.2002!$AL$4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Jan.2002!$AA$5:$AA$34</c:f>
              <c:numCache>
                <c:formatCode>m/d/yy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Jan.2002!$AL$5:$AL$34</c:f>
              <c:numCache>
                <c:formatCode>#,##0_);[Red]\(#,##0\)</c:formatCode>
                <c:ptCount val="30"/>
                <c:pt idx="0">
                  <c:v>509</c:v>
                </c:pt>
                <c:pt idx="1">
                  <c:v>291</c:v>
                </c:pt>
                <c:pt idx="2">
                  <c:v>156</c:v>
                </c:pt>
                <c:pt idx="3">
                  <c:v>24</c:v>
                </c:pt>
                <c:pt idx="4">
                  <c:v>-164</c:v>
                </c:pt>
                <c:pt idx="5">
                  <c:v>-70</c:v>
                </c:pt>
                <c:pt idx="6">
                  <c:v>66</c:v>
                </c:pt>
                <c:pt idx="7">
                  <c:v>-68</c:v>
                </c:pt>
                <c:pt idx="8">
                  <c:v>469</c:v>
                </c:pt>
                <c:pt idx="9">
                  <c:v>830</c:v>
                </c:pt>
                <c:pt idx="10">
                  <c:v>820</c:v>
                </c:pt>
                <c:pt idx="11">
                  <c:v>713</c:v>
                </c:pt>
                <c:pt idx="12">
                  <c:v>716</c:v>
                </c:pt>
                <c:pt idx="13">
                  <c:v>620</c:v>
                </c:pt>
                <c:pt idx="14">
                  <c:v>536</c:v>
                </c:pt>
                <c:pt idx="15">
                  <c:v>288</c:v>
                </c:pt>
                <c:pt idx="16">
                  <c:v>225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CC-4A13-8EF4-37EBC3348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63856"/>
        <c:axId val="1"/>
      </c:lineChart>
      <c:dateAx>
        <c:axId val="1804638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63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64321665021952"/>
          <c:y val="0.20765065413631512"/>
          <c:w val="8.1931703753973323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'Jan01'!$Q$4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'Jan01'!$Q$5:$Q$34</c:f>
              <c:numCache>
                <c:formatCode>#,##0_);\(#,##0\)</c:formatCode>
                <c:ptCount val="30"/>
                <c:pt idx="0">
                  <c:v>1910</c:v>
                </c:pt>
                <c:pt idx="1">
                  <c:v>6345</c:v>
                </c:pt>
                <c:pt idx="2">
                  <c:v>4037</c:v>
                </c:pt>
                <c:pt idx="3">
                  <c:v>6764</c:v>
                </c:pt>
                <c:pt idx="4">
                  <c:v>14894</c:v>
                </c:pt>
                <c:pt idx="5">
                  <c:v>5019</c:v>
                </c:pt>
                <c:pt idx="6">
                  <c:v>1328</c:v>
                </c:pt>
                <c:pt idx="7">
                  <c:v>-198</c:v>
                </c:pt>
                <c:pt idx="8">
                  <c:v>-8848</c:v>
                </c:pt>
                <c:pt idx="9">
                  <c:v>-1935</c:v>
                </c:pt>
                <c:pt idx="10">
                  <c:v>-3689</c:v>
                </c:pt>
                <c:pt idx="11">
                  <c:v>-3949</c:v>
                </c:pt>
                <c:pt idx="12">
                  <c:v>-2996</c:v>
                </c:pt>
                <c:pt idx="13">
                  <c:v>-9753</c:v>
                </c:pt>
                <c:pt idx="14">
                  <c:v>-5592</c:v>
                </c:pt>
                <c:pt idx="15">
                  <c:v>-10170</c:v>
                </c:pt>
                <c:pt idx="16">
                  <c:v>-19816</c:v>
                </c:pt>
                <c:pt idx="17">
                  <c:v>-20920</c:v>
                </c:pt>
                <c:pt idx="18">
                  <c:v>-13759</c:v>
                </c:pt>
                <c:pt idx="19">
                  <c:v>-11229</c:v>
                </c:pt>
                <c:pt idx="20">
                  <c:v>-11307</c:v>
                </c:pt>
                <c:pt idx="21">
                  <c:v>-1690</c:v>
                </c:pt>
                <c:pt idx="22">
                  <c:v>-1948</c:v>
                </c:pt>
                <c:pt idx="23">
                  <c:v>-4519</c:v>
                </c:pt>
                <c:pt idx="24">
                  <c:v>20298</c:v>
                </c:pt>
                <c:pt idx="25">
                  <c:v>10354</c:v>
                </c:pt>
                <c:pt idx="26">
                  <c:v>6157</c:v>
                </c:pt>
                <c:pt idx="27">
                  <c:v>903</c:v>
                </c:pt>
                <c:pt idx="28">
                  <c:v>7604</c:v>
                </c:pt>
                <c:pt idx="29">
                  <c:v>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5-4894-99D8-CC451A44EDF3}"/>
            </c:ext>
          </c:extLst>
        </c:ser>
        <c:ser>
          <c:idx val="1"/>
          <c:order val="1"/>
          <c:tx>
            <c:strRef>
              <c:f>'Jan01'!$R$4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'Jan01'!$R$5:$R$34</c:f>
              <c:numCache>
                <c:formatCode>#,##0_);\(#,##0\)</c:formatCode>
                <c:ptCount val="30"/>
                <c:pt idx="0">
                  <c:v>994</c:v>
                </c:pt>
                <c:pt idx="1">
                  <c:v>2120</c:v>
                </c:pt>
                <c:pt idx="2">
                  <c:v>184</c:v>
                </c:pt>
                <c:pt idx="3">
                  <c:v>1823</c:v>
                </c:pt>
                <c:pt idx="4">
                  <c:v>1858</c:v>
                </c:pt>
                <c:pt idx="5">
                  <c:v>1692</c:v>
                </c:pt>
                <c:pt idx="6">
                  <c:v>1265</c:v>
                </c:pt>
                <c:pt idx="7">
                  <c:v>903</c:v>
                </c:pt>
                <c:pt idx="8">
                  <c:v>585</c:v>
                </c:pt>
                <c:pt idx="9">
                  <c:v>-1394</c:v>
                </c:pt>
                <c:pt idx="10">
                  <c:v>950</c:v>
                </c:pt>
                <c:pt idx="11">
                  <c:v>825</c:v>
                </c:pt>
                <c:pt idx="12">
                  <c:v>735</c:v>
                </c:pt>
                <c:pt idx="13">
                  <c:v>498</c:v>
                </c:pt>
                <c:pt idx="14">
                  <c:v>999</c:v>
                </c:pt>
                <c:pt idx="15">
                  <c:v>803</c:v>
                </c:pt>
                <c:pt idx="16">
                  <c:v>-733</c:v>
                </c:pt>
                <c:pt idx="17">
                  <c:v>-1020</c:v>
                </c:pt>
                <c:pt idx="18">
                  <c:v>751</c:v>
                </c:pt>
                <c:pt idx="19">
                  <c:v>1785</c:v>
                </c:pt>
                <c:pt idx="20">
                  <c:v>3134</c:v>
                </c:pt>
                <c:pt idx="21">
                  <c:v>2922</c:v>
                </c:pt>
                <c:pt idx="22">
                  <c:v>-96</c:v>
                </c:pt>
                <c:pt idx="23">
                  <c:v>-463</c:v>
                </c:pt>
                <c:pt idx="24">
                  <c:v>-480</c:v>
                </c:pt>
                <c:pt idx="25">
                  <c:v>-529</c:v>
                </c:pt>
                <c:pt idx="26">
                  <c:v>-1518</c:v>
                </c:pt>
                <c:pt idx="27">
                  <c:v>-121</c:v>
                </c:pt>
                <c:pt idx="28">
                  <c:v>-776</c:v>
                </c:pt>
                <c:pt idx="29">
                  <c:v>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5-4894-99D8-CC451A44EDF3}"/>
            </c:ext>
          </c:extLst>
        </c:ser>
        <c:ser>
          <c:idx val="2"/>
          <c:order val="2"/>
          <c:tx>
            <c:strRef>
              <c:f>'Jan01'!$S$4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-211</c:v>
                </c:pt>
                <c:pt idx="2">
                  <c:v>-207</c:v>
                </c:pt>
                <c:pt idx="3">
                  <c:v>-191</c:v>
                </c:pt>
                <c:pt idx="4">
                  <c:v>-197</c:v>
                </c:pt>
                <c:pt idx="5">
                  <c:v>-167</c:v>
                </c:pt>
                <c:pt idx="6">
                  <c:v>-220</c:v>
                </c:pt>
                <c:pt idx="7">
                  <c:v>-491</c:v>
                </c:pt>
                <c:pt idx="8">
                  <c:v>-531</c:v>
                </c:pt>
                <c:pt idx="9">
                  <c:v>-326</c:v>
                </c:pt>
                <c:pt idx="10">
                  <c:v>-318</c:v>
                </c:pt>
                <c:pt idx="11">
                  <c:v>-320</c:v>
                </c:pt>
                <c:pt idx="12">
                  <c:v>-316</c:v>
                </c:pt>
                <c:pt idx="13">
                  <c:v>-322</c:v>
                </c:pt>
                <c:pt idx="14">
                  <c:v>-497</c:v>
                </c:pt>
                <c:pt idx="15">
                  <c:v>-497</c:v>
                </c:pt>
                <c:pt idx="16">
                  <c:v>-497</c:v>
                </c:pt>
                <c:pt idx="17">
                  <c:v>75</c:v>
                </c:pt>
                <c:pt idx="18">
                  <c:v>-497</c:v>
                </c:pt>
                <c:pt idx="19">
                  <c:v>-497</c:v>
                </c:pt>
                <c:pt idx="20">
                  <c:v>-497</c:v>
                </c:pt>
                <c:pt idx="21">
                  <c:v>-497</c:v>
                </c:pt>
                <c:pt idx="22">
                  <c:v>101</c:v>
                </c:pt>
                <c:pt idx="23">
                  <c:v>89</c:v>
                </c:pt>
                <c:pt idx="24">
                  <c:v>109</c:v>
                </c:pt>
                <c:pt idx="25">
                  <c:v>-24</c:v>
                </c:pt>
                <c:pt idx="26">
                  <c:v>36</c:v>
                </c:pt>
                <c:pt idx="27">
                  <c:v>41</c:v>
                </c:pt>
                <c:pt idx="28">
                  <c:v>41</c:v>
                </c:pt>
                <c:pt idx="2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5-4894-99D8-CC451A44EDF3}"/>
            </c:ext>
          </c:extLst>
        </c:ser>
        <c:ser>
          <c:idx val="3"/>
          <c:order val="3"/>
          <c:tx>
            <c:strRef>
              <c:f>'Jan01'!$T$4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'Jan01'!$T$5:$T$34</c:f>
              <c:numCache>
                <c:formatCode>#,##0_);\(#,##0\)</c:formatCode>
                <c:ptCount val="30"/>
                <c:pt idx="0">
                  <c:v>-38477</c:v>
                </c:pt>
                <c:pt idx="1">
                  <c:v>-34546</c:v>
                </c:pt>
                <c:pt idx="2">
                  <c:v>4844</c:v>
                </c:pt>
                <c:pt idx="3">
                  <c:v>7914</c:v>
                </c:pt>
                <c:pt idx="4">
                  <c:v>-2533</c:v>
                </c:pt>
                <c:pt idx="5">
                  <c:v>18305</c:v>
                </c:pt>
                <c:pt idx="6">
                  <c:v>23094</c:v>
                </c:pt>
                <c:pt idx="7">
                  <c:v>17199</c:v>
                </c:pt>
                <c:pt idx="8">
                  <c:v>14902</c:v>
                </c:pt>
                <c:pt idx="9">
                  <c:v>24063</c:v>
                </c:pt>
                <c:pt idx="10">
                  <c:v>8193</c:v>
                </c:pt>
                <c:pt idx="11">
                  <c:v>2816</c:v>
                </c:pt>
                <c:pt idx="12">
                  <c:v>7849</c:v>
                </c:pt>
                <c:pt idx="13">
                  <c:v>5414</c:v>
                </c:pt>
                <c:pt idx="14">
                  <c:v>7770</c:v>
                </c:pt>
                <c:pt idx="15">
                  <c:v>4801</c:v>
                </c:pt>
                <c:pt idx="16">
                  <c:v>1867</c:v>
                </c:pt>
                <c:pt idx="17">
                  <c:v>1120</c:v>
                </c:pt>
                <c:pt idx="18">
                  <c:v>-15686</c:v>
                </c:pt>
                <c:pt idx="19">
                  <c:v>-563</c:v>
                </c:pt>
                <c:pt idx="20">
                  <c:v>-1472</c:v>
                </c:pt>
                <c:pt idx="21">
                  <c:v>643</c:v>
                </c:pt>
                <c:pt idx="22">
                  <c:v>-7661</c:v>
                </c:pt>
                <c:pt idx="23">
                  <c:v>-13834</c:v>
                </c:pt>
                <c:pt idx="24">
                  <c:v>-5277</c:v>
                </c:pt>
                <c:pt idx="25">
                  <c:v>-10706</c:v>
                </c:pt>
                <c:pt idx="26">
                  <c:v>-9836</c:v>
                </c:pt>
                <c:pt idx="27">
                  <c:v>-12983</c:v>
                </c:pt>
                <c:pt idx="28">
                  <c:v>-15022</c:v>
                </c:pt>
                <c:pt idx="29">
                  <c:v>-7297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B5-4894-99D8-CC451A44EDF3}"/>
            </c:ext>
          </c:extLst>
        </c:ser>
        <c:ser>
          <c:idx val="4"/>
          <c:order val="4"/>
          <c:tx>
            <c:strRef>
              <c:f>'Jan01'!$U$4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'Jan01'!$U$5:$U$34</c:f>
              <c:numCache>
                <c:formatCode>#,##0_);\(#,##0\)</c:formatCode>
                <c:ptCount val="30"/>
                <c:pt idx="0">
                  <c:v>-234</c:v>
                </c:pt>
                <c:pt idx="1">
                  <c:v>-238</c:v>
                </c:pt>
                <c:pt idx="2">
                  <c:v>594</c:v>
                </c:pt>
                <c:pt idx="3">
                  <c:v>860</c:v>
                </c:pt>
                <c:pt idx="4">
                  <c:v>155</c:v>
                </c:pt>
                <c:pt idx="5">
                  <c:v>-1</c:v>
                </c:pt>
                <c:pt idx="6">
                  <c:v>-264</c:v>
                </c:pt>
                <c:pt idx="7">
                  <c:v>-294</c:v>
                </c:pt>
                <c:pt idx="8">
                  <c:v>-278</c:v>
                </c:pt>
                <c:pt idx="9">
                  <c:v>844</c:v>
                </c:pt>
                <c:pt idx="10">
                  <c:v>998</c:v>
                </c:pt>
                <c:pt idx="11">
                  <c:v>217</c:v>
                </c:pt>
                <c:pt idx="12">
                  <c:v>129</c:v>
                </c:pt>
                <c:pt idx="13">
                  <c:v>114</c:v>
                </c:pt>
                <c:pt idx="14">
                  <c:v>-264</c:v>
                </c:pt>
                <c:pt idx="15">
                  <c:v>-221</c:v>
                </c:pt>
                <c:pt idx="16">
                  <c:v>-210</c:v>
                </c:pt>
                <c:pt idx="17">
                  <c:v>122</c:v>
                </c:pt>
                <c:pt idx="18">
                  <c:v>-231</c:v>
                </c:pt>
                <c:pt idx="19">
                  <c:v>-252</c:v>
                </c:pt>
                <c:pt idx="20">
                  <c:v>-263</c:v>
                </c:pt>
                <c:pt idx="21">
                  <c:v>-194</c:v>
                </c:pt>
                <c:pt idx="22">
                  <c:v>-173</c:v>
                </c:pt>
                <c:pt idx="23">
                  <c:v>-184</c:v>
                </c:pt>
                <c:pt idx="24">
                  <c:v>-3</c:v>
                </c:pt>
                <c:pt idx="25">
                  <c:v>128</c:v>
                </c:pt>
                <c:pt idx="26">
                  <c:v>127</c:v>
                </c:pt>
                <c:pt idx="27">
                  <c:v>109</c:v>
                </c:pt>
                <c:pt idx="28">
                  <c:v>93</c:v>
                </c:pt>
                <c:pt idx="2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B5-4894-99D8-CC451A44EDF3}"/>
            </c:ext>
          </c:extLst>
        </c:ser>
        <c:ser>
          <c:idx val="5"/>
          <c:order val="5"/>
          <c:tx>
            <c:strRef>
              <c:f>'Jan01'!$V$4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'Jan01'!$V$5:$V$34</c:f>
              <c:numCache>
                <c:formatCode>#,##0_);\(#,##0\)</c:formatCode>
                <c:ptCount val="30"/>
                <c:pt idx="0">
                  <c:v>-470</c:v>
                </c:pt>
                <c:pt idx="1">
                  <c:v>-952</c:v>
                </c:pt>
                <c:pt idx="2">
                  <c:v>-48</c:v>
                </c:pt>
                <c:pt idx="3">
                  <c:v>68</c:v>
                </c:pt>
                <c:pt idx="4">
                  <c:v>177</c:v>
                </c:pt>
                <c:pt idx="5">
                  <c:v>703</c:v>
                </c:pt>
                <c:pt idx="6">
                  <c:v>469</c:v>
                </c:pt>
                <c:pt idx="7">
                  <c:v>764</c:v>
                </c:pt>
                <c:pt idx="8">
                  <c:v>757</c:v>
                </c:pt>
                <c:pt idx="9">
                  <c:v>420</c:v>
                </c:pt>
                <c:pt idx="10">
                  <c:v>1090</c:v>
                </c:pt>
                <c:pt idx="11">
                  <c:v>1380</c:v>
                </c:pt>
                <c:pt idx="12">
                  <c:v>1269</c:v>
                </c:pt>
                <c:pt idx="13">
                  <c:v>964</c:v>
                </c:pt>
                <c:pt idx="14">
                  <c:v>1204</c:v>
                </c:pt>
                <c:pt idx="15">
                  <c:v>1082</c:v>
                </c:pt>
                <c:pt idx="16">
                  <c:v>792</c:v>
                </c:pt>
                <c:pt idx="17">
                  <c:v>1032</c:v>
                </c:pt>
                <c:pt idx="18">
                  <c:v>953</c:v>
                </c:pt>
                <c:pt idx="19">
                  <c:v>1296</c:v>
                </c:pt>
                <c:pt idx="20">
                  <c:v>1464</c:v>
                </c:pt>
                <c:pt idx="21">
                  <c:v>1614</c:v>
                </c:pt>
                <c:pt idx="22">
                  <c:v>2129</c:v>
                </c:pt>
                <c:pt idx="23">
                  <c:v>1957</c:v>
                </c:pt>
                <c:pt idx="24">
                  <c:v>1952</c:v>
                </c:pt>
                <c:pt idx="25">
                  <c:v>4146</c:v>
                </c:pt>
                <c:pt idx="26">
                  <c:v>1992</c:v>
                </c:pt>
                <c:pt idx="27">
                  <c:v>1940</c:v>
                </c:pt>
                <c:pt idx="28">
                  <c:v>1286</c:v>
                </c:pt>
                <c:pt idx="29">
                  <c:v>1196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B5-4894-99D8-CC451A44EDF3}"/>
            </c:ext>
          </c:extLst>
        </c:ser>
        <c:ser>
          <c:idx val="6"/>
          <c:order val="6"/>
          <c:tx>
            <c:strRef>
              <c:f>'Jan01'!$W$4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'Jan01'!$P$5:$P$34</c:f>
              <c:numCache>
                <c:formatCode>m/d/yyyy</c:formatCode>
                <c:ptCount val="30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</c:numCache>
            </c:numRef>
          </c:cat>
          <c:val>
            <c:numRef>
              <c:f>'Jan01'!$W$5:$W$34</c:f>
              <c:numCache>
                <c:formatCode>#,##0_);\(#,##0\)</c:formatCode>
                <c:ptCount val="30"/>
                <c:pt idx="0">
                  <c:v>-36606</c:v>
                </c:pt>
                <c:pt idx="1">
                  <c:v>-27482</c:v>
                </c:pt>
                <c:pt idx="2">
                  <c:v>9404</c:v>
                </c:pt>
                <c:pt idx="3">
                  <c:v>17238</c:v>
                </c:pt>
                <c:pt idx="4">
                  <c:v>14354</c:v>
                </c:pt>
                <c:pt idx="5">
                  <c:v>25551</c:v>
                </c:pt>
                <c:pt idx="6">
                  <c:v>25672</c:v>
                </c:pt>
                <c:pt idx="7">
                  <c:v>17883</c:v>
                </c:pt>
                <c:pt idx="8">
                  <c:v>6587</c:v>
                </c:pt>
                <c:pt idx="9">
                  <c:v>21672</c:v>
                </c:pt>
                <c:pt idx="10">
                  <c:v>7224</c:v>
                </c:pt>
                <c:pt idx="11">
                  <c:v>969</c:v>
                </c:pt>
                <c:pt idx="12">
                  <c:v>6670</c:v>
                </c:pt>
                <c:pt idx="13">
                  <c:v>-3085</c:v>
                </c:pt>
                <c:pt idx="14">
                  <c:v>3620</c:v>
                </c:pt>
                <c:pt idx="15">
                  <c:v>-4202</c:v>
                </c:pt>
                <c:pt idx="16">
                  <c:v>-18597</c:v>
                </c:pt>
                <c:pt idx="17">
                  <c:v>-19591</c:v>
                </c:pt>
                <c:pt idx="18">
                  <c:v>-28469</c:v>
                </c:pt>
                <c:pt idx="19">
                  <c:v>-9460</c:v>
                </c:pt>
                <c:pt idx="20">
                  <c:v>-8941</c:v>
                </c:pt>
                <c:pt idx="21">
                  <c:v>2798</c:v>
                </c:pt>
                <c:pt idx="22">
                  <c:v>-7648</c:v>
                </c:pt>
                <c:pt idx="23">
                  <c:v>-16954</c:v>
                </c:pt>
                <c:pt idx="24">
                  <c:v>16599</c:v>
                </c:pt>
                <c:pt idx="25">
                  <c:v>3369</c:v>
                </c:pt>
                <c:pt idx="26">
                  <c:v>-3042</c:v>
                </c:pt>
                <c:pt idx="27">
                  <c:v>-10111</c:v>
                </c:pt>
                <c:pt idx="28">
                  <c:v>-6774</c:v>
                </c:pt>
                <c:pt idx="29">
                  <c:v>-1166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B5-4894-99D8-CC451A44E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60248"/>
        <c:axId val="1"/>
      </c:lineChart>
      <c:dateAx>
        <c:axId val="18046024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60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836571766815128E-2"/>
          <c:y val="4.81586735339622E-2"/>
          <c:w val="0.77987503710336836"/>
          <c:h val="0.90509977612358383"/>
        </c:manualLayout>
      </c:layout>
      <c:lineChart>
        <c:grouping val="standard"/>
        <c:varyColors val="0"/>
        <c:ser>
          <c:idx val="0"/>
          <c:order val="0"/>
          <c:tx>
            <c:strRef>
              <c:f>'Feb01'!$Q$4</c:f>
              <c:strCache>
                <c:ptCount val="1"/>
                <c:pt idx="0">
                  <c:v>SUBL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'Feb01'!$Q$5:$Q$34</c:f>
              <c:numCache>
                <c:formatCode>#,##0_);\(#,##0\)</c:formatCode>
                <c:ptCount val="30"/>
                <c:pt idx="0">
                  <c:v>-5665</c:v>
                </c:pt>
                <c:pt idx="1">
                  <c:v>-3239</c:v>
                </c:pt>
                <c:pt idx="2">
                  <c:v>3468</c:v>
                </c:pt>
                <c:pt idx="3">
                  <c:v>2592</c:v>
                </c:pt>
                <c:pt idx="4">
                  <c:v>6200</c:v>
                </c:pt>
                <c:pt idx="5">
                  <c:v>-57</c:v>
                </c:pt>
                <c:pt idx="6">
                  <c:v>-2098</c:v>
                </c:pt>
                <c:pt idx="7">
                  <c:v>-9262</c:v>
                </c:pt>
                <c:pt idx="8">
                  <c:v>-24404</c:v>
                </c:pt>
                <c:pt idx="9">
                  <c:v>-13344</c:v>
                </c:pt>
                <c:pt idx="10">
                  <c:v>-5161</c:v>
                </c:pt>
                <c:pt idx="11">
                  <c:v>4733</c:v>
                </c:pt>
                <c:pt idx="12">
                  <c:v>10908</c:v>
                </c:pt>
                <c:pt idx="13">
                  <c:v>1044</c:v>
                </c:pt>
                <c:pt idx="14">
                  <c:v>1031</c:v>
                </c:pt>
                <c:pt idx="15">
                  <c:v>3177</c:v>
                </c:pt>
                <c:pt idx="16">
                  <c:v>-6806</c:v>
                </c:pt>
                <c:pt idx="17">
                  <c:v>-4774</c:v>
                </c:pt>
                <c:pt idx="18">
                  <c:v>950</c:v>
                </c:pt>
                <c:pt idx="19">
                  <c:v>3167</c:v>
                </c:pt>
                <c:pt idx="20">
                  <c:v>6541</c:v>
                </c:pt>
                <c:pt idx="21">
                  <c:v>-482</c:v>
                </c:pt>
                <c:pt idx="22">
                  <c:v>-1378</c:v>
                </c:pt>
                <c:pt idx="23">
                  <c:v>5563</c:v>
                </c:pt>
                <c:pt idx="24">
                  <c:v>4041</c:v>
                </c:pt>
                <c:pt idx="25">
                  <c:v>5580</c:v>
                </c:pt>
                <c:pt idx="26">
                  <c:v>-3373</c:v>
                </c:pt>
                <c:pt idx="27">
                  <c:v>1005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9-4456-BAAD-794F5907E770}"/>
            </c:ext>
          </c:extLst>
        </c:ser>
        <c:ser>
          <c:idx val="1"/>
          <c:order val="1"/>
          <c:tx>
            <c:strRef>
              <c:f>'Feb01'!$R$4</c:f>
              <c:strCache>
                <c:ptCount val="1"/>
                <c:pt idx="0">
                  <c:v>HOLC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'Feb01'!$R$5:$R$34</c:f>
              <c:numCache>
                <c:formatCode>#,##0_);\(#,##0\)</c:formatCode>
                <c:ptCount val="30"/>
                <c:pt idx="0">
                  <c:v>-2532</c:v>
                </c:pt>
                <c:pt idx="1">
                  <c:v>-2703</c:v>
                </c:pt>
                <c:pt idx="2">
                  <c:v>-4136</c:v>
                </c:pt>
                <c:pt idx="3">
                  <c:v>-4296</c:v>
                </c:pt>
                <c:pt idx="4">
                  <c:v>-3811</c:v>
                </c:pt>
                <c:pt idx="5">
                  <c:v>-3920</c:v>
                </c:pt>
                <c:pt idx="6">
                  <c:v>332</c:v>
                </c:pt>
                <c:pt idx="7">
                  <c:v>524</c:v>
                </c:pt>
                <c:pt idx="8">
                  <c:v>-2999</c:v>
                </c:pt>
                <c:pt idx="9">
                  <c:v>-5018</c:v>
                </c:pt>
                <c:pt idx="10">
                  <c:v>-1739</c:v>
                </c:pt>
                <c:pt idx="11">
                  <c:v>-3515</c:v>
                </c:pt>
                <c:pt idx="12">
                  <c:v>-3649</c:v>
                </c:pt>
                <c:pt idx="13">
                  <c:v>-1936</c:v>
                </c:pt>
                <c:pt idx="14">
                  <c:v>-1817</c:v>
                </c:pt>
                <c:pt idx="15">
                  <c:v>-959</c:v>
                </c:pt>
                <c:pt idx="16">
                  <c:v>-1888</c:v>
                </c:pt>
                <c:pt idx="17">
                  <c:v>-496</c:v>
                </c:pt>
                <c:pt idx="18">
                  <c:v>-1369</c:v>
                </c:pt>
                <c:pt idx="19">
                  <c:v>-1590</c:v>
                </c:pt>
                <c:pt idx="20">
                  <c:v>1237</c:v>
                </c:pt>
                <c:pt idx="21">
                  <c:v>1820</c:v>
                </c:pt>
                <c:pt idx="22">
                  <c:v>1605</c:v>
                </c:pt>
                <c:pt idx="23">
                  <c:v>1505</c:v>
                </c:pt>
                <c:pt idx="24">
                  <c:v>1020</c:v>
                </c:pt>
                <c:pt idx="25">
                  <c:v>759</c:v>
                </c:pt>
                <c:pt idx="26">
                  <c:v>104</c:v>
                </c:pt>
                <c:pt idx="27">
                  <c:v>1446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9-4456-BAAD-794F5907E770}"/>
            </c:ext>
          </c:extLst>
        </c:ser>
        <c:ser>
          <c:idx val="2"/>
          <c:order val="2"/>
          <c:tx>
            <c:strRef>
              <c:f>'Feb01'!$S$4</c:f>
              <c:strCache>
                <c:ptCount val="1"/>
                <c:pt idx="0">
                  <c:v>MULL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'Feb01'!$S$5:$S$34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-344</c:v>
                </c:pt>
                <c:pt idx="2">
                  <c:v>-357</c:v>
                </c:pt>
                <c:pt idx="3">
                  <c:v>-366</c:v>
                </c:pt>
                <c:pt idx="4">
                  <c:v>-383</c:v>
                </c:pt>
                <c:pt idx="5">
                  <c:v>-376</c:v>
                </c:pt>
                <c:pt idx="6">
                  <c:v>-385</c:v>
                </c:pt>
                <c:pt idx="7">
                  <c:v>-372</c:v>
                </c:pt>
                <c:pt idx="8">
                  <c:v>-383</c:v>
                </c:pt>
                <c:pt idx="9">
                  <c:v>-418</c:v>
                </c:pt>
                <c:pt idx="10">
                  <c:v>-690</c:v>
                </c:pt>
                <c:pt idx="11">
                  <c:v>-422</c:v>
                </c:pt>
                <c:pt idx="12">
                  <c:v>-404</c:v>
                </c:pt>
                <c:pt idx="13">
                  <c:v>-468</c:v>
                </c:pt>
                <c:pt idx="14">
                  <c:v>-495</c:v>
                </c:pt>
                <c:pt idx="15">
                  <c:v>-497</c:v>
                </c:pt>
                <c:pt idx="16">
                  <c:v>-497</c:v>
                </c:pt>
                <c:pt idx="17">
                  <c:v>-814</c:v>
                </c:pt>
                <c:pt idx="18">
                  <c:v>-497</c:v>
                </c:pt>
                <c:pt idx="19">
                  <c:v>-497</c:v>
                </c:pt>
                <c:pt idx="20">
                  <c:v>-196</c:v>
                </c:pt>
                <c:pt idx="21">
                  <c:v>-197</c:v>
                </c:pt>
                <c:pt idx="22">
                  <c:v>-197</c:v>
                </c:pt>
                <c:pt idx="23">
                  <c:v>-196</c:v>
                </c:pt>
                <c:pt idx="24">
                  <c:v>-197</c:v>
                </c:pt>
                <c:pt idx="25">
                  <c:v>-197</c:v>
                </c:pt>
                <c:pt idx="26">
                  <c:v>-338</c:v>
                </c:pt>
                <c:pt idx="27">
                  <c:v>-337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59-4456-BAAD-794F5907E770}"/>
            </c:ext>
          </c:extLst>
        </c:ser>
        <c:ser>
          <c:idx val="3"/>
          <c:order val="3"/>
          <c:tx>
            <c:strRef>
              <c:f>'Feb01'!$T$4</c:f>
              <c:strCache>
                <c:ptCount val="1"/>
                <c:pt idx="0">
                  <c:v>PVR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'Feb01'!$T$5:$T$34</c:f>
              <c:numCache>
                <c:formatCode>#,##0_);\(#,##0\)</c:formatCode>
                <c:ptCount val="30"/>
                <c:pt idx="0">
                  <c:v>15476</c:v>
                </c:pt>
                <c:pt idx="1">
                  <c:v>10497</c:v>
                </c:pt>
                <c:pt idx="2">
                  <c:v>8676</c:v>
                </c:pt>
                <c:pt idx="3">
                  <c:v>6927</c:v>
                </c:pt>
                <c:pt idx="4">
                  <c:v>8640</c:v>
                </c:pt>
                <c:pt idx="5">
                  <c:v>5626</c:v>
                </c:pt>
                <c:pt idx="6">
                  <c:v>-3165</c:v>
                </c:pt>
                <c:pt idx="7">
                  <c:v>-8428</c:v>
                </c:pt>
                <c:pt idx="8">
                  <c:v>-10658</c:v>
                </c:pt>
                <c:pt idx="9">
                  <c:v>-5479</c:v>
                </c:pt>
                <c:pt idx="10">
                  <c:v>-1238</c:v>
                </c:pt>
                <c:pt idx="11">
                  <c:v>-323</c:v>
                </c:pt>
                <c:pt idx="12">
                  <c:v>838</c:v>
                </c:pt>
                <c:pt idx="13">
                  <c:v>2566</c:v>
                </c:pt>
                <c:pt idx="14">
                  <c:v>5308</c:v>
                </c:pt>
                <c:pt idx="15">
                  <c:v>-4763</c:v>
                </c:pt>
                <c:pt idx="16">
                  <c:v>468</c:v>
                </c:pt>
                <c:pt idx="17">
                  <c:v>6134</c:v>
                </c:pt>
                <c:pt idx="18">
                  <c:v>5651</c:v>
                </c:pt>
                <c:pt idx="19">
                  <c:v>-10061</c:v>
                </c:pt>
                <c:pt idx="20">
                  <c:v>-17456</c:v>
                </c:pt>
                <c:pt idx="21">
                  <c:v>-9506</c:v>
                </c:pt>
                <c:pt idx="22">
                  <c:v>-6660</c:v>
                </c:pt>
                <c:pt idx="23">
                  <c:v>6223</c:v>
                </c:pt>
                <c:pt idx="24">
                  <c:v>4980</c:v>
                </c:pt>
                <c:pt idx="25">
                  <c:v>6920</c:v>
                </c:pt>
                <c:pt idx="26">
                  <c:v>593</c:v>
                </c:pt>
                <c:pt idx="27">
                  <c:v>-4408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59-4456-BAAD-794F5907E770}"/>
            </c:ext>
          </c:extLst>
        </c:ser>
        <c:ser>
          <c:idx val="4"/>
          <c:order val="4"/>
          <c:tx>
            <c:strRef>
              <c:f>'Feb01'!$U$4</c:f>
              <c:strCache>
                <c:ptCount val="1"/>
                <c:pt idx="0">
                  <c:v>BUSHTON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'Feb01'!$U$5:$U$34</c:f>
              <c:numCache>
                <c:formatCode>#,##0_);\(#,##0\)</c:formatCode>
                <c:ptCount val="30"/>
                <c:pt idx="0">
                  <c:v>104</c:v>
                </c:pt>
                <c:pt idx="1">
                  <c:v>84</c:v>
                </c:pt>
                <c:pt idx="2">
                  <c:v>107</c:v>
                </c:pt>
                <c:pt idx="3">
                  <c:v>48</c:v>
                </c:pt>
                <c:pt idx="4">
                  <c:v>105</c:v>
                </c:pt>
                <c:pt idx="5">
                  <c:v>94</c:v>
                </c:pt>
                <c:pt idx="6">
                  <c:v>85</c:v>
                </c:pt>
                <c:pt idx="7">
                  <c:v>75</c:v>
                </c:pt>
                <c:pt idx="8">
                  <c:v>21</c:v>
                </c:pt>
                <c:pt idx="9">
                  <c:v>22</c:v>
                </c:pt>
                <c:pt idx="10">
                  <c:v>47</c:v>
                </c:pt>
                <c:pt idx="11">
                  <c:v>56</c:v>
                </c:pt>
                <c:pt idx="12">
                  <c:v>65</c:v>
                </c:pt>
                <c:pt idx="13">
                  <c:v>41</c:v>
                </c:pt>
                <c:pt idx="14">
                  <c:v>45</c:v>
                </c:pt>
                <c:pt idx="15">
                  <c:v>-54</c:v>
                </c:pt>
                <c:pt idx="16">
                  <c:v>-198</c:v>
                </c:pt>
                <c:pt idx="17">
                  <c:v>-176</c:v>
                </c:pt>
                <c:pt idx="18">
                  <c:v>1028</c:v>
                </c:pt>
                <c:pt idx="19">
                  <c:v>138</c:v>
                </c:pt>
                <c:pt idx="20">
                  <c:v>128</c:v>
                </c:pt>
                <c:pt idx="21">
                  <c:v>131</c:v>
                </c:pt>
                <c:pt idx="22">
                  <c:v>135</c:v>
                </c:pt>
                <c:pt idx="23">
                  <c:v>112</c:v>
                </c:pt>
                <c:pt idx="24">
                  <c:v>131</c:v>
                </c:pt>
                <c:pt idx="25">
                  <c:v>189</c:v>
                </c:pt>
                <c:pt idx="26">
                  <c:v>133</c:v>
                </c:pt>
                <c:pt idx="27">
                  <c:v>115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59-4456-BAAD-794F5907E770}"/>
            </c:ext>
          </c:extLst>
        </c:ser>
        <c:ser>
          <c:idx val="5"/>
          <c:order val="5"/>
          <c:tx>
            <c:strRef>
              <c:f>'Feb01'!$V$4</c:f>
              <c:strCache>
                <c:ptCount val="1"/>
                <c:pt idx="0">
                  <c:v>HEMP 3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'Feb01'!$V$5:$V$34</c:f>
              <c:numCache>
                <c:formatCode>#,##0_);\(#,##0\)</c:formatCode>
                <c:ptCount val="30"/>
                <c:pt idx="0">
                  <c:v>728</c:v>
                </c:pt>
                <c:pt idx="1">
                  <c:v>3370</c:v>
                </c:pt>
                <c:pt idx="2">
                  <c:v>492</c:v>
                </c:pt>
                <c:pt idx="3">
                  <c:v>846</c:v>
                </c:pt>
                <c:pt idx="4">
                  <c:v>481</c:v>
                </c:pt>
                <c:pt idx="5">
                  <c:v>217</c:v>
                </c:pt>
                <c:pt idx="6">
                  <c:v>631</c:v>
                </c:pt>
                <c:pt idx="7">
                  <c:v>330</c:v>
                </c:pt>
                <c:pt idx="8">
                  <c:v>-1820</c:v>
                </c:pt>
                <c:pt idx="9">
                  <c:v>-896</c:v>
                </c:pt>
                <c:pt idx="10">
                  <c:v>-187</c:v>
                </c:pt>
                <c:pt idx="11">
                  <c:v>-521</c:v>
                </c:pt>
                <c:pt idx="12">
                  <c:v>-421</c:v>
                </c:pt>
                <c:pt idx="13">
                  <c:v>-399</c:v>
                </c:pt>
                <c:pt idx="14">
                  <c:v>-2463</c:v>
                </c:pt>
                <c:pt idx="15">
                  <c:v>-3649</c:v>
                </c:pt>
                <c:pt idx="16">
                  <c:v>-2979</c:v>
                </c:pt>
                <c:pt idx="17">
                  <c:v>-705</c:v>
                </c:pt>
                <c:pt idx="18">
                  <c:v>483</c:v>
                </c:pt>
                <c:pt idx="19">
                  <c:v>-211</c:v>
                </c:pt>
                <c:pt idx="20">
                  <c:v>312</c:v>
                </c:pt>
                <c:pt idx="21">
                  <c:v>112</c:v>
                </c:pt>
                <c:pt idx="22">
                  <c:v>-188</c:v>
                </c:pt>
                <c:pt idx="23">
                  <c:v>-677</c:v>
                </c:pt>
                <c:pt idx="24">
                  <c:v>-809</c:v>
                </c:pt>
                <c:pt idx="25">
                  <c:v>-843</c:v>
                </c:pt>
                <c:pt idx="26">
                  <c:v>-933</c:v>
                </c:pt>
                <c:pt idx="27">
                  <c:v>-1319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59-4456-BAAD-794F5907E770}"/>
            </c:ext>
          </c:extLst>
        </c:ser>
        <c:ser>
          <c:idx val="6"/>
          <c:order val="6"/>
          <c:tx>
            <c:strRef>
              <c:f>'Feb01'!$W$4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'Feb01'!$P$5:$P$34</c:f>
              <c:numCache>
                <c:formatCode>m/d/yyyy</c:formatCode>
                <c:ptCount val="30"/>
                <c:pt idx="0">
                  <c:v>36923</c:v>
                </c:pt>
                <c:pt idx="1">
                  <c:v>36924</c:v>
                </c:pt>
                <c:pt idx="2">
                  <c:v>36925</c:v>
                </c:pt>
                <c:pt idx="3">
                  <c:v>36926</c:v>
                </c:pt>
                <c:pt idx="4">
                  <c:v>36927</c:v>
                </c:pt>
                <c:pt idx="5">
                  <c:v>36928</c:v>
                </c:pt>
                <c:pt idx="6">
                  <c:v>36929</c:v>
                </c:pt>
                <c:pt idx="7">
                  <c:v>36930</c:v>
                </c:pt>
                <c:pt idx="8">
                  <c:v>36931</c:v>
                </c:pt>
                <c:pt idx="9">
                  <c:v>36932</c:v>
                </c:pt>
                <c:pt idx="10">
                  <c:v>36933</c:v>
                </c:pt>
                <c:pt idx="11">
                  <c:v>36934</c:v>
                </c:pt>
                <c:pt idx="12">
                  <c:v>36935</c:v>
                </c:pt>
                <c:pt idx="13">
                  <c:v>36936</c:v>
                </c:pt>
                <c:pt idx="14">
                  <c:v>36937</c:v>
                </c:pt>
                <c:pt idx="15">
                  <c:v>36938</c:v>
                </c:pt>
                <c:pt idx="16">
                  <c:v>36939</c:v>
                </c:pt>
                <c:pt idx="17">
                  <c:v>36940</c:v>
                </c:pt>
                <c:pt idx="18">
                  <c:v>36941</c:v>
                </c:pt>
                <c:pt idx="19">
                  <c:v>36942</c:v>
                </c:pt>
                <c:pt idx="20">
                  <c:v>36943</c:v>
                </c:pt>
                <c:pt idx="21">
                  <c:v>36944</c:v>
                </c:pt>
                <c:pt idx="22">
                  <c:v>36945</c:v>
                </c:pt>
                <c:pt idx="23">
                  <c:v>36946</c:v>
                </c:pt>
                <c:pt idx="24">
                  <c:v>36947</c:v>
                </c:pt>
                <c:pt idx="25">
                  <c:v>36948</c:v>
                </c:pt>
                <c:pt idx="26">
                  <c:v>36949</c:v>
                </c:pt>
                <c:pt idx="27">
                  <c:v>36950</c:v>
                </c:pt>
                <c:pt idx="28">
                  <c:v>36951</c:v>
                </c:pt>
                <c:pt idx="29">
                  <c:v>36952</c:v>
                </c:pt>
              </c:numCache>
            </c:numRef>
          </c:cat>
          <c:val>
            <c:numRef>
              <c:f>'Feb01'!$W$5:$W$34</c:f>
              <c:numCache>
                <c:formatCode>#,##0_);\(#,##0\)</c:formatCode>
                <c:ptCount val="30"/>
                <c:pt idx="0">
                  <c:v>7782</c:v>
                </c:pt>
                <c:pt idx="1">
                  <c:v>7665</c:v>
                </c:pt>
                <c:pt idx="2">
                  <c:v>8250</c:v>
                </c:pt>
                <c:pt idx="3">
                  <c:v>5751</c:v>
                </c:pt>
                <c:pt idx="4">
                  <c:v>11232</c:v>
                </c:pt>
                <c:pt idx="5">
                  <c:v>1584</c:v>
                </c:pt>
                <c:pt idx="6">
                  <c:v>-4600</c:v>
                </c:pt>
                <c:pt idx="7">
                  <c:v>-17133</c:v>
                </c:pt>
                <c:pt idx="8">
                  <c:v>-40243</c:v>
                </c:pt>
                <c:pt idx="9">
                  <c:v>-25133</c:v>
                </c:pt>
                <c:pt idx="10">
                  <c:v>-8968</c:v>
                </c:pt>
                <c:pt idx="11">
                  <c:v>8</c:v>
                </c:pt>
                <c:pt idx="12">
                  <c:v>7337</c:v>
                </c:pt>
                <c:pt idx="13">
                  <c:v>848</c:v>
                </c:pt>
                <c:pt idx="14">
                  <c:v>1609</c:v>
                </c:pt>
                <c:pt idx="15">
                  <c:v>-6745</c:v>
                </c:pt>
                <c:pt idx="16">
                  <c:v>-11900</c:v>
                </c:pt>
                <c:pt idx="17">
                  <c:v>-831</c:v>
                </c:pt>
                <c:pt idx="18">
                  <c:v>6246</c:v>
                </c:pt>
                <c:pt idx="19">
                  <c:v>-9054</c:v>
                </c:pt>
                <c:pt idx="20">
                  <c:v>-9434</c:v>
                </c:pt>
                <c:pt idx="21">
                  <c:v>-8122</c:v>
                </c:pt>
                <c:pt idx="22">
                  <c:v>-6683</c:v>
                </c:pt>
                <c:pt idx="23">
                  <c:v>12530</c:v>
                </c:pt>
                <c:pt idx="24">
                  <c:v>9166</c:v>
                </c:pt>
                <c:pt idx="25">
                  <c:v>12408</c:v>
                </c:pt>
                <c:pt idx="26">
                  <c:v>-3814</c:v>
                </c:pt>
                <c:pt idx="27">
                  <c:v>-3498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59-4456-BAAD-794F5907E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56968"/>
        <c:axId val="1"/>
      </c:lineChart>
      <c:dateAx>
        <c:axId val="18045696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456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893174544512664"/>
          <c:y val="0.3611900515047165"/>
          <c:w val="0.11320766667629538"/>
          <c:h val="0.27903702018207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'Mar01'!$Y$5:$Y$34</c:f>
              <c:numCache>
                <c:formatCode>#,##0_);\(#,##0\)</c:formatCode>
                <c:ptCount val="30"/>
                <c:pt idx="0">
                  <c:v>-1851</c:v>
                </c:pt>
                <c:pt idx="1">
                  <c:v>-4367</c:v>
                </c:pt>
                <c:pt idx="2">
                  <c:v>1514</c:v>
                </c:pt>
                <c:pt idx="3">
                  <c:v>350</c:v>
                </c:pt>
                <c:pt idx="4">
                  <c:v>1050</c:v>
                </c:pt>
                <c:pt idx="5">
                  <c:v>-1852</c:v>
                </c:pt>
                <c:pt idx="6">
                  <c:v>-24734</c:v>
                </c:pt>
                <c:pt idx="7">
                  <c:v>-42111</c:v>
                </c:pt>
                <c:pt idx="8">
                  <c:v>26081</c:v>
                </c:pt>
                <c:pt idx="9">
                  <c:v>24957</c:v>
                </c:pt>
                <c:pt idx="10">
                  <c:v>22061</c:v>
                </c:pt>
                <c:pt idx="11">
                  <c:v>21065</c:v>
                </c:pt>
                <c:pt idx="12">
                  <c:v>3962</c:v>
                </c:pt>
                <c:pt idx="13">
                  <c:v>9915</c:v>
                </c:pt>
                <c:pt idx="14">
                  <c:v>550</c:v>
                </c:pt>
                <c:pt idx="15">
                  <c:v>-1457</c:v>
                </c:pt>
                <c:pt idx="16">
                  <c:v>-1115</c:v>
                </c:pt>
                <c:pt idx="17">
                  <c:v>-2428</c:v>
                </c:pt>
                <c:pt idx="18">
                  <c:v>-1309</c:v>
                </c:pt>
                <c:pt idx="19">
                  <c:v>5119</c:v>
                </c:pt>
                <c:pt idx="20">
                  <c:v>2064</c:v>
                </c:pt>
                <c:pt idx="21">
                  <c:v>-5485</c:v>
                </c:pt>
                <c:pt idx="22">
                  <c:v>755</c:v>
                </c:pt>
                <c:pt idx="23">
                  <c:v>-1177</c:v>
                </c:pt>
                <c:pt idx="24">
                  <c:v>-1416</c:v>
                </c:pt>
                <c:pt idx="25">
                  <c:v>1091</c:v>
                </c:pt>
                <c:pt idx="26">
                  <c:v>2121</c:v>
                </c:pt>
                <c:pt idx="27">
                  <c:v>196</c:v>
                </c:pt>
                <c:pt idx="28">
                  <c:v>2123</c:v>
                </c:pt>
                <c:pt idx="29">
                  <c:v>-6041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5-48F2-A566-F96AEAE7CCED}"/>
            </c:ext>
          </c:extLst>
        </c:ser>
        <c:ser>
          <c:idx val="1"/>
          <c:order val="1"/>
          <c:tx>
            <c:strRef>
              <c:f>'Mar01'!$Z$4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'Mar01'!$Z$5:$Z$34</c:f>
              <c:numCache>
                <c:formatCode>#,##0_);\(#,##0\)</c:formatCode>
                <c:ptCount val="30"/>
                <c:pt idx="0">
                  <c:v>2474</c:v>
                </c:pt>
                <c:pt idx="1">
                  <c:v>32</c:v>
                </c:pt>
                <c:pt idx="2">
                  <c:v>-95</c:v>
                </c:pt>
                <c:pt idx="3">
                  <c:v>-233</c:v>
                </c:pt>
                <c:pt idx="4">
                  <c:v>281</c:v>
                </c:pt>
                <c:pt idx="5">
                  <c:v>-918</c:v>
                </c:pt>
                <c:pt idx="6">
                  <c:v>666</c:v>
                </c:pt>
                <c:pt idx="7">
                  <c:v>1436</c:v>
                </c:pt>
                <c:pt idx="8">
                  <c:v>1000</c:v>
                </c:pt>
                <c:pt idx="9">
                  <c:v>-521</c:v>
                </c:pt>
                <c:pt idx="10">
                  <c:v>-660</c:v>
                </c:pt>
                <c:pt idx="11">
                  <c:v>-51</c:v>
                </c:pt>
                <c:pt idx="12">
                  <c:v>-48</c:v>
                </c:pt>
                <c:pt idx="13">
                  <c:v>1558</c:v>
                </c:pt>
                <c:pt idx="14">
                  <c:v>1068</c:v>
                </c:pt>
                <c:pt idx="15">
                  <c:v>-1211</c:v>
                </c:pt>
                <c:pt idx="16">
                  <c:v>-930</c:v>
                </c:pt>
                <c:pt idx="17">
                  <c:v>-1466</c:v>
                </c:pt>
                <c:pt idx="18">
                  <c:v>-680</c:v>
                </c:pt>
                <c:pt idx="19">
                  <c:v>-2740</c:v>
                </c:pt>
                <c:pt idx="20">
                  <c:v>-2220</c:v>
                </c:pt>
                <c:pt idx="21">
                  <c:v>-1907</c:v>
                </c:pt>
                <c:pt idx="22">
                  <c:v>903</c:v>
                </c:pt>
                <c:pt idx="23">
                  <c:v>21</c:v>
                </c:pt>
                <c:pt idx="24">
                  <c:v>-179</c:v>
                </c:pt>
                <c:pt idx="25">
                  <c:v>54</c:v>
                </c:pt>
                <c:pt idx="26">
                  <c:v>-3054</c:v>
                </c:pt>
                <c:pt idx="27">
                  <c:v>-2851</c:v>
                </c:pt>
                <c:pt idx="28">
                  <c:v>-864</c:v>
                </c:pt>
                <c:pt idx="29">
                  <c:v>-2293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5-48F2-A566-F96AEAE7CCED}"/>
            </c:ext>
          </c:extLst>
        </c:ser>
        <c:ser>
          <c:idx val="2"/>
          <c:order val="2"/>
          <c:tx>
            <c:strRef>
              <c:f>'Mar01'!$AA$4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'Mar01'!$AA$5:$AA$34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3756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E5-48F2-A566-F96AEAE7CCED}"/>
            </c:ext>
          </c:extLst>
        </c:ser>
        <c:ser>
          <c:idx val="3"/>
          <c:order val="3"/>
          <c:tx>
            <c:strRef>
              <c:f>'Mar01'!$AB$4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'Mar01'!$AB$5:$AB$34</c:f>
              <c:numCache>
                <c:formatCode>#,##0_);\(#,##0\)</c:formatCode>
                <c:ptCount val="30"/>
                <c:pt idx="0">
                  <c:v>-4550</c:v>
                </c:pt>
                <c:pt idx="1">
                  <c:v>-1359</c:v>
                </c:pt>
                <c:pt idx="2">
                  <c:v>8974</c:v>
                </c:pt>
                <c:pt idx="3">
                  <c:v>-1026</c:v>
                </c:pt>
                <c:pt idx="4">
                  <c:v>-13233</c:v>
                </c:pt>
                <c:pt idx="5">
                  <c:v>-631</c:v>
                </c:pt>
                <c:pt idx="6">
                  <c:v>-330</c:v>
                </c:pt>
                <c:pt idx="7">
                  <c:v>2299</c:v>
                </c:pt>
                <c:pt idx="8">
                  <c:v>6923</c:v>
                </c:pt>
                <c:pt idx="9">
                  <c:v>4682</c:v>
                </c:pt>
                <c:pt idx="10">
                  <c:v>4129</c:v>
                </c:pt>
                <c:pt idx="11">
                  <c:v>4870</c:v>
                </c:pt>
                <c:pt idx="12">
                  <c:v>1594</c:v>
                </c:pt>
                <c:pt idx="13">
                  <c:v>12224</c:v>
                </c:pt>
                <c:pt idx="14">
                  <c:v>-11653</c:v>
                </c:pt>
                <c:pt idx="15">
                  <c:v>-807</c:v>
                </c:pt>
                <c:pt idx="16">
                  <c:v>-2212</c:v>
                </c:pt>
                <c:pt idx="17">
                  <c:v>-2398</c:v>
                </c:pt>
                <c:pt idx="18">
                  <c:v>7920</c:v>
                </c:pt>
                <c:pt idx="19">
                  <c:v>-10804</c:v>
                </c:pt>
                <c:pt idx="20">
                  <c:v>713</c:v>
                </c:pt>
                <c:pt idx="21">
                  <c:v>266</c:v>
                </c:pt>
                <c:pt idx="22">
                  <c:v>426</c:v>
                </c:pt>
                <c:pt idx="23">
                  <c:v>15</c:v>
                </c:pt>
                <c:pt idx="24">
                  <c:v>-176</c:v>
                </c:pt>
                <c:pt idx="25">
                  <c:v>-2544</c:v>
                </c:pt>
                <c:pt idx="26">
                  <c:v>-4424</c:v>
                </c:pt>
                <c:pt idx="27">
                  <c:v>-5149</c:v>
                </c:pt>
                <c:pt idx="28">
                  <c:v>-1483</c:v>
                </c:pt>
                <c:pt idx="29">
                  <c:v>2275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E5-48F2-A566-F96AEAE7CCED}"/>
            </c:ext>
          </c:extLst>
        </c:ser>
        <c:ser>
          <c:idx val="4"/>
          <c:order val="4"/>
          <c:tx>
            <c:strRef>
              <c:f>'Mar01'!$AC$4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'Mar01'!$AC$5:$AC$34</c:f>
              <c:numCache>
                <c:formatCode>#,##0_);\(#,##0\)</c:formatCode>
                <c:ptCount val="30"/>
                <c:pt idx="0">
                  <c:v>-327</c:v>
                </c:pt>
                <c:pt idx="1">
                  <c:v>-234</c:v>
                </c:pt>
                <c:pt idx="2">
                  <c:v>-325</c:v>
                </c:pt>
                <c:pt idx="3">
                  <c:v>-329</c:v>
                </c:pt>
                <c:pt idx="4">
                  <c:v>-262</c:v>
                </c:pt>
                <c:pt idx="5">
                  <c:v>-246</c:v>
                </c:pt>
                <c:pt idx="6">
                  <c:v>-255</c:v>
                </c:pt>
                <c:pt idx="7">
                  <c:v>-296</c:v>
                </c:pt>
                <c:pt idx="8">
                  <c:v>-235</c:v>
                </c:pt>
                <c:pt idx="9">
                  <c:v>-254</c:v>
                </c:pt>
                <c:pt idx="10">
                  <c:v>-244</c:v>
                </c:pt>
                <c:pt idx="11">
                  <c:v>-314</c:v>
                </c:pt>
                <c:pt idx="12">
                  <c:v>-365</c:v>
                </c:pt>
                <c:pt idx="13">
                  <c:v>135</c:v>
                </c:pt>
                <c:pt idx="14">
                  <c:v>176</c:v>
                </c:pt>
                <c:pt idx="15">
                  <c:v>164</c:v>
                </c:pt>
                <c:pt idx="16">
                  <c:v>170</c:v>
                </c:pt>
                <c:pt idx="17">
                  <c:v>173</c:v>
                </c:pt>
                <c:pt idx="18">
                  <c:v>168</c:v>
                </c:pt>
                <c:pt idx="19">
                  <c:v>168</c:v>
                </c:pt>
                <c:pt idx="20">
                  <c:v>176</c:v>
                </c:pt>
                <c:pt idx="21">
                  <c:v>167</c:v>
                </c:pt>
                <c:pt idx="22">
                  <c:v>177</c:v>
                </c:pt>
                <c:pt idx="23">
                  <c:v>178</c:v>
                </c:pt>
                <c:pt idx="24">
                  <c:v>175</c:v>
                </c:pt>
                <c:pt idx="25">
                  <c:v>170</c:v>
                </c:pt>
                <c:pt idx="26">
                  <c:v>169</c:v>
                </c:pt>
                <c:pt idx="27">
                  <c:v>153</c:v>
                </c:pt>
                <c:pt idx="28">
                  <c:v>159</c:v>
                </c:pt>
                <c:pt idx="2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E5-48F2-A566-F96AEAE7CCED}"/>
            </c:ext>
          </c:extLst>
        </c:ser>
        <c:ser>
          <c:idx val="5"/>
          <c:order val="5"/>
          <c:tx>
            <c:strRef>
              <c:f>'Mar01'!$AD$4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'Mar01'!$AD$5:$AD$34</c:f>
              <c:numCache>
                <c:formatCode>#,##0_);\(#,##0\)</c:formatCode>
                <c:ptCount val="30"/>
                <c:pt idx="0">
                  <c:v>112</c:v>
                </c:pt>
                <c:pt idx="1">
                  <c:v>93</c:v>
                </c:pt>
                <c:pt idx="2">
                  <c:v>108</c:v>
                </c:pt>
                <c:pt idx="3">
                  <c:v>105</c:v>
                </c:pt>
                <c:pt idx="4">
                  <c:v>110</c:v>
                </c:pt>
                <c:pt idx="5">
                  <c:v>3</c:v>
                </c:pt>
                <c:pt idx="6">
                  <c:v>30</c:v>
                </c:pt>
                <c:pt idx="7">
                  <c:v>48</c:v>
                </c:pt>
                <c:pt idx="8">
                  <c:v>64</c:v>
                </c:pt>
                <c:pt idx="9">
                  <c:v>66</c:v>
                </c:pt>
                <c:pt idx="10">
                  <c:v>58</c:v>
                </c:pt>
                <c:pt idx="11">
                  <c:v>52</c:v>
                </c:pt>
                <c:pt idx="12">
                  <c:v>145</c:v>
                </c:pt>
                <c:pt idx="13">
                  <c:v>104</c:v>
                </c:pt>
                <c:pt idx="14">
                  <c:v>102</c:v>
                </c:pt>
                <c:pt idx="15">
                  <c:v>92</c:v>
                </c:pt>
                <c:pt idx="16">
                  <c:v>80</c:v>
                </c:pt>
                <c:pt idx="17">
                  <c:v>87</c:v>
                </c:pt>
                <c:pt idx="18">
                  <c:v>54</c:v>
                </c:pt>
                <c:pt idx="19">
                  <c:v>40</c:v>
                </c:pt>
                <c:pt idx="20">
                  <c:v>51</c:v>
                </c:pt>
                <c:pt idx="21">
                  <c:v>-635</c:v>
                </c:pt>
                <c:pt idx="22">
                  <c:v>61</c:v>
                </c:pt>
                <c:pt idx="23">
                  <c:v>59</c:v>
                </c:pt>
                <c:pt idx="24">
                  <c:v>26</c:v>
                </c:pt>
                <c:pt idx="25">
                  <c:v>24</c:v>
                </c:pt>
                <c:pt idx="26">
                  <c:v>-2</c:v>
                </c:pt>
                <c:pt idx="27">
                  <c:v>50</c:v>
                </c:pt>
                <c:pt idx="28">
                  <c:v>57</c:v>
                </c:pt>
                <c:pt idx="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E5-48F2-A566-F96AEAE7CCED}"/>
            </c:ext>
          </c:extLst>
        </c:ser>
        <c:ser>
          <c:idx val="6"/>
          <c:order val="6"/>
          <c:tx>
            <c:strRef>
              <c:f>'Mar01'!$AE$4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'Mar01'!$AE$5:$AE$34</c:f>
              <c:numCache>
                <c:formatCode>#,##0_);\(#,##0\)</c:formatCode>
                <c:ptCount val="30"/>
                <c:pt idx="0">
                  <c:v>1030</c:v>
                </c:pt>
                <c:pt idx="1">
                  <c:v>936</c:v>
                </c:pt>
                <c:pt idx="2">
                  <c:v>862</c:v>
                </c:pt>
                <c:pt idx="3">
                  <c:v>1067</c:v>
                </c:pt>
                <c:pt idx="4">
                  <c:v>1025</c:v>
                </c:pt>
                <c:pt idx="5">
                  <c:v>819</c:v>
                </c:pt>
                <c:pt idx="6">
                  <c:v>243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-10000</c:v>
                </c:pt>
                <c:pt idx="15">
                  <c:v>0</c:v>
                </c:pt>
                <c:pt idx="16">
                  <c:v>0</c:v>
                </c:pt>
                <c:pt idx="17">
                  <c:v>36</c:v>
                </c:pt>
                <c:pt idx="18">
                  <c:v>816</c:v>
                </c:pt>
                <c:pt idx="19">
                  <c:v>1114</c:v>
                </c:pt>
                <c:pt idx="20">
                  <c:v>1024</c:v>
                </c:pt>
                <c:pt idx="21">
                  <c:v>924</c:v>
                </c:pt>
                <c:pt idx="22">
                  <c:v>757</c:v>
                </c:pt>
                <c:pt idx="23">
                  <c:v>583</c:v>
                </c:pt>
                <c:pt idx="24">
                  <c:v>522</c:v>
                </c:pt>
                <c:pt idx="25">
                  <c:v>451</c:v>
                </c:pt>
                <c:pt idx="26">
                  <c:v>47</c:v>
                </c:pt>
                <c:pt idx="27">
                  <c:v>7093</c:v>
                </c:pt>
                <c:pt idx="28">
                  <c:v>-4361</c:v>
                </c:pt>
                <c:pt idx="29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E5-48F2-A566-F96AEAE7CCED}"/>
            </c:ext>
          </c:extLst>
        </c:ser>
        <c:ser>
          <c:idx val="7"/>
          <c:order val="7"/>
          <c:tx>
            <c:strRef>
              <c:f>'Mar01'!$AF$4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'Mar01'!$AF$5:$AF$34</c:f>
              <c:numCache>
                <c:formatCode>#,##0_);[Red]\(#,##0\)</c:formatCode>
                <c:ptCount val="30"/>
                <c:pt idx="0">
                  <c:v>-1602</c:v>
                </c:pt>
                <c:pt idx="1">
                  <c:v>-1174</c:v>
                </c:pt>
                <c:pt idx="2">
                  <c:v>-1296</c:v>
                </c:pt>
                <c:pt idx="3">
                  <c:v>-1314</c:v>
                </c:pt>
                <c:pt idx="4">
                  <c:v>-1385</c:v>
                </c:pt>
                <c:pt idx="5">
                  <c:v>-1605</c:v>
                </c:pt>
                <c:pt idx="6">
                  <c:v>-1852</c:v>
                </c:pt>
                <c:pt idx="7">
                  <c:v>-1500</c:v>
                </c:pt>
                <c:pt idx="8">
                  <c:v>-1197</c:v>
                </c:pt>
                <c:pt idx="9">
                  <c:v>-1306</c:v>
                </c:pt>
                <c:pt idx="10">
                  <c:v>-1377</c:v>
                </c:pt>
                <c:pt idx="11">
                  <c:v>-1568</c:v>
                </c:pt>
                <c:pt idx="12">
                  <c:v>-1603</c:v>
                </c:pt>
                <c:pt idx="13">
                  <c:v>-205</c:v>
                </c:pt>
                <c:pt idx="14">
                  <c:v>-51</c:v>
                </c:pt>
                <c:pt idx="15">
                  <c:v>181</c:v>
                </c:pt>
                <c:pt idx="16">
                  <c:v>477</c:v>
                </c:pt>
                <c:pt idx="17">
                  <c:v>361</c:v>
                </c:pt>
                <c:pt idx="18">
                  <c:v>60</c:v>
                </c:pt>
                <c:pt idx="19">
                  <c:v>20</c:v>
                </c:pt>
                <c:pt idx="20">
                  <c:v>-155</c:v>
                </c:pt>
                <c:pt idx="21">
                  <c:v>360</c:v>
                </c:pt>
                <c:pt idx="22">
                  <c:v>710</c:v>
                </c:pt>
                <c:pt idx="23">
                  <c:v>2226</c:v>
                </c:pt>
                <c:pt idx="24">
                  <c:v>2172</c:v>
                </c:pt>
                <c:pt idx="25">
                  <c:v>1758</c:v>
                </c:pt>
                <c:pt idx="26">
                  <c:v>1937</c:v>
                </c:pt>
                <c:pt idx="27">
                  <c:v>1759</c:v>
                </c:pt>
                <c:pt idx="28">
                  <c:v>1486</c:v>
                </c:pt>
                <c:pt idx="29">
                  <c:v>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E5-48F2-A566-F96AEAE7CCED}"/>
            </c:ext>
          </c:extLst>
        </c:ser>
        <c:ser>
          <c:idx val="8"/>
          <c:order val="8"/>
          <c:tx>
            <c:strRef>
              <c:f>'Mar01'!$AG$4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'Mar01'!$AG$5:$AG$34</c:f>
              <c:numCache>
                <c:formatCode>#,##0_);[Red]\(#,##0\)</c:formatCode>
                <c:ptCount val="30"/>
                <c:pt idx="0">
                  <c:v>179</c:v>
                </c:pt>
                <c:pt idx="1">
                  <c:v>312</c:v>
                </c:pt>
                <c:pt idx="2">
                  <c:v>328</c:v>
                </c:pt>
                <c:pt idx="3">
                  <c:v>303</c:v>
                </c:pt>
                <c:pt idx="4">
                  <c:v>309</c:v>
                </c:pt>
                <c:pt idx="5">
                  <c:v>-108</c:v>
                </c:pt>
                <c:pt idx="6">
                  <c:v>307</c:v>
                </c:pt>
                <c:pt idx="7">
                  <c:v>307</c:v>
                </c:pt>
                <c:pt idx="8">
                  <c:v>74</c:v>
                </c:pt>
                <c:pt idx="9">
                  <c:v>326</c:v>
                </c:pt>
                <c:pt idx="10">
                  <c:v>377</c:v>
                </c:pt>
                <c:pt idx="11">
                  <c:v>288</c:v>
                </c:pt>
                <c:pt idx="12">
                  <c:v>300</c:v>
                </c:pt>
                <c:pt idx="13">
                  <c:v>272</c:v>
                </c:pt>
                <c:pt idx="14">
                  <c:v>224</c:v>
                </c:pt>
                <c:pt idx="15">
                  <c:v>208</c:v>
                </c:pt>
                <c:pt idx="16">
                  <c:v>50</c:v>
                </c:pt>
                <c:pt idx="17">
                  <c:v>-109</c:v>
                </c:pt>
                <c:pt idx="18">
                  <c:v>254</c:v>
                </c:pt>
                <c:pt idx="19">
                  <c:v>237</c:v>
                </c:pt>
                <c:pt idx="20">
                  <c:v>355</c:v>
                </c:pt>
                <c:pt idx="21">
                  <c:v>271</c:v>
                </c:pt>
                <c:pt idx="22">
                  <c:v>247</c:v>
                </c:pt>
                <c:pt idx="23">
                  <c:v>-169</c:v>
                </c:pt>
                <c:pt idx="24">
                  <c:v>-198</c:v>
                </c:pt>
                <c:pt idx="25">
                  <c:v>-244</c:v>
                </c:pt>
                <c:pt idx="26">
                  <c:v>-116</c:v>
                </c:pt>
                <c:pt idx="27">
                  <c:v>-134</c:v>
                </c:pt>
                <c:pt idx="28">
                  <c:v>-126</c:v>
                </c:pt>
                <c:pt idx="29">
                  <c:v>-147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E5-48F2-A566-F96AEAE7CCED}"/>
            </c:ext>
          </c:extLst>
        </c:ser>
        <c:ser>
          <c:idx val="9"/>
          <c:order val="9"/>
          <c:tx>
            <c:strRef>
              <c:f>'Mar01'!$AH$4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'Mar01'!$AH$5:$AH$34</c:f>
              <c:numCache>
                <c:formatCode>#,##0_);[Red]\(#,##0\)</c:formatCode>
                <c:ptCount val="30"/>
                <c:pt idx="0">
                  <c:v>-472</c:v>
                </c:pt>
                <c:pt idx="1">
                  <c:v>-310</c:v>
                </c:pt>
                <c:pt idx="2">
                  <c:v>-219</c:v>
                </c:pt>
                <c:pt idx="3">
                  <c:v>-196</c:v>
                </c:pt>
                <c:pt idx="4">
                  <c:v>-227</c:v>
                </c:pt>
                <c:pt idx="5">
                  <c:v>-165</c:v>
                </c:pt>
                <c:pt idx="6">
                  <c:v>-167</c:v>
                </c:pt>
                <c:pt idx="7">
                  <c:v>-196</c:v>
                </c:pt>
                <c:pt idx="8">
                  <c:v>-171</c:v>
                </c:pt>
                <c:pt idx="9">
                  <c:v>-175</c:v>
                </c:pt>
                <c:pt idx="10">
                  <c:v>-227</c:v>
                </c:pt>
                <c:pt idx="11">
                  <c:v>-204</c:v>
                </c:pt>
                <c:pt idx="12">
                  <c:v>-240</c:v>
                </c:pt>
                <c:pt idx="13">
                  <c:v>-260</c:v>
                </c:pt>
                <c:pt idx="14">
                  <c:v>-296</c:v>
                </c:pt>
                <c:pt idx="15">
                  <c:v>-165</c:v>
                </c:pt>
                <c:pt idx="16">
                  <c:v>-121</c:v>
                </c:pt>
                <c:pt idx="17">
                  <c:v>-198</c:v>
                </c:pt>
                <c:pt idx="18">
                  <c:v>-188</c:v>
                </c:pt>
                <c:pt idx="19">
                  <c:v>-237</c:v>
                </c:pt>
                <c:pt idx="20">
                  <c:v>-263</c:v>
                </c:pt>
                <c:pt idx="21">
                  <c:v>-144</c:v>
                </c:pt>
                <c:pt idx="22">
                  <c:v>-137</c:v>
                </c:pt>
                <c:pt idx="23">
                  <c:v>315</c:v>
                </c:pt>
                <c:pt idx="24">
                  <c:v>282</c:v>
                </c:pt>
                <c:pt idx="25">
                  <c:v>238</c:v>
                </c:pt>
                <c:pt idx="26">
                  <c:v>273</c:v>
                </c:pt>
                <c:pt idx="27">
                  <c:v>276</c:v>
                </c:pt>
                <c:pt idx="28">
                  <c:v>205</c:v>
                </c:pt>
                <c:pt idx="29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E5-48F2-A566-F96AEAE7CCED}"/>
            </c:ext>
          </c:extLst>
        </c:ser>
        <c:ser>
          <c:idx val="10"/>
          <c:order val="10"/>
          <c:tx>
            <c:strRef>
              <c:f>'Mar01'!$AI$4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'Mar01'!$X$5:$X$34</c:f>
              <c:numCache>
                <c:formatCode>m/d/yyyy</c:formatCode>
                <c:ptCount val="30"/>
                <c:pt idx="0">
                  <c:v>36951</c:v>
                </c:pt>
                <c:pt idx="1">
                  <c:v>36952</c:v>
                </c:pt>
                <c:pt idx="2">
                  <c:v>36953</c:v>
                </c:pt>
                <c:pt idx="3">
                  <c:v>36954</c:v>
                </c:pt>
                <c:pt idx="4">
                  <c:v>36955</c:v>
                </c:pt>
                <c:pt idx="5">
                  <c:v>36956</c:v>
                </c:pt>
                <c:pt idx="6">
                  <c:v>36957</c:v>
                </c:pt>
                <c:pt idx="7">
                  <c:v>36958</c:v>
                </c:pt>
                <c:pt idx="8">
                  <c:v>36959</c:v>
                </c:pt>
                <c:pt idx="9">
                  <c:v>36960</c:v>
                </c:pt>
                <c:pt idx="10">
                  <c:v>36961</c:v>
                </c:pt>
                <c:pt idx="11">
                  <c:v>36962</c:v>
                </c:pt>
                <c:pt idx="12">
                  <c:v>36963</c:v>
                </c:pt>
                <c:pt idx="13">
                  <c:v>36964</c:v>
                </c:pt>
                <c:pt idx="14">
                  <c:v>36965</c:v>
                </c:pt>
                <c:pt idx="15">
                  <c:v>36966</c:v>
                </c:pt>
                <c:pt idx="16">
                  <c:v>36967</c:v>
                </c:pt>
                <c:pt idx="17">
                  <c:v>36968</c:v>
                </c:pt>
                <c:pt idx="18">
                  <c:v>36969</c:v>
                </c:pt>
                <c:pt idx="19">
                  <c:v>36970</c:v>
                </c:pt>
                <c:pt idx="20">
                  <c:v>36971</c:v>
                </c:pt>
                <c:pt idx="21">
                  <c:v>36972</c:v>
                </c:pt>
                <c:pt idx="22">
                  <c:v>36973</c:v>
                </c:pt>
                <c:pt idx="23">
                  <c:v>36974</c:v>
                </c:pt>
                <c:pt idx="24">
                  <c:v>36975</c:v>
                </c:pt>
                <c:pt idx="25">
                  <c:v>36976</c:v>
                </c:pt>
                <c:pt idx="26">
                  <c:v>36977</c:v>
                </c:pt>
                <c:pt idx="27">
                  <c:v>36978</c:v>
                </c:pt>
                <c:pt idx="28">
                  <c:v>36979</c:v>
                </c:pt>
                <c:pt idx="29">
                  <c:v>36980</c:v>
                </c:pt>
              </c:numCache>
            </c:numRef>
          </c:cat>
          <c:val>
            <c:numRef>
              <c:f>'Mar01'!$AI$5:$AI$34</c:f>
              <c:numCache>
                <c:formatCode>#,##0_);[Red]\(#,##0\)</c:formatCode>
                <c:ptCount val="30"/>
                <c:pt idx="0">
                  <c:v>-609</c:v>
                </c:pt>
                <c:pt idx="1">
                  <c:v>123</c:v>
                </c:pt>
                <c:pt idx="2">
                  <c:v>561</c:v>
                </c:pt>
                <c:pt idx="3">
                  <c:v>289</c:v>
                </c:pt>
                <c:pt idx="4">
                  <c:v>864</c:v>
                </c:pt>
                <c:pt idx="5">
                  <c:v>1246</c:v>
                </c:pt>
                <c:pt idx="6">
                  <c:v>1046</c:v>
                </c:pt>
                <c:pt idx="7">
                  <c:v>153</c:v>
                </c:pt>
                <c:pt idx="8">
                  <c:v>434</c:v>
                </c:pt>
                <c:pt idx="9">
                  <c:v>-376</c:v>
                </c:pt>
                <c:pt idx="10">
                  <c:v>-596</c:v>
                </c:pt>
                <c:pt idx="11">
                  <c:v>-1912</c:v>
                </c:pt>
                <c:pt idx="12">
                  <c:v>-158</c:v>
                </c:pt>
                <c:pt idx="13">
                  <c:v>344</c:v>
                </c:pt>
                <c:pt idx="14">
                  <c:v>121</c:v>
                </c:pt>
                <c:pt idx="15">
                  <c:v>-339</c:v>
                </c:pt>
                <c:pt idx="16">
                  <c:v>241</c:v>
                </c:pt>
                <c:pt idx="17">
                  <c:v>-266</c:v>
                </c:pt>
                <c:pt idx="18">
                  <c:v>-1027</c:v>
                </c:pt>
                <c:pt idx="19">
                  <c:v>-481</c:v>
                </c:pt>
                <c:pt idx="20">
                  <c:v>112</c:v>
                </c:pt>
                <c:pt idx="21">
                  <c:v>56</c:v>
                </c:pt>
                <c:pt idx="22">
                  <c:v>207</c:v>
                </c:pt>
                <c:pt idx="23">
                  <c:v>52</c:v>
                </c:pt>
                <c:pt idx="24">
                  <c:v>-162</c:v>
                </c:pt>
                <c:pt idx="25">
                  <c:v>-720</c:v>
                </c:pt>
                <c:pt idx="26">
                  <c:v>224</c:v>
                </c:pt>
                <c:pt idx="27">
                  <c:v>-1</c:v>
                </c:pt>
                <c:pt idx="28">
                  <c:v>290</c:v>
                </c:pt>
                <c:pt idx="2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E5-48F2-A566-F96AEAE7C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65680"/>
        <c:axId val="1"/>
      </c:lineChart>
      <c:dateAx>
        <c:axId val="1816656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65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'Apr01'!$Y$4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'Apr01'!$Y$5:$Y$34</c:f>
              <c:numCache>
                <c:formatCode>#,##0_);\(#,##0\)</c:formatCode>
                <c:ptCount val="30"/>
                <c:pt idx="0">
                  <c:v>1603</c:v>
                </c:pt>
                <c:pt idx="1">
                  <c:v>1730</c:v>
                </c:pt>
                <c:pt idx="2">
                  <c:v>4111</c:v>
                </c:pt>
                <c:pt idx="3">
                  <c:v>4390</c:v>
                </c:pt>
                <c:pt idx="4">
                  <c:v>3924</c:v>
                </c:pt>
                <c:pt idx="5">
                  <c:v>-13172</c:v>
                </c:pt>
                <c:pt idx="6">
                  <c:v>-5695</c:v>
                </c:pt>
                <c:pt idx="7">
                  <c:v>-3281</c:v>
                </c:pt>
                <c:pt idx="8">
                  <c:v>-3877</c:v>
                </c:pt>
                <c:pt idx="9">
                  <c:v>-8043</c:v>
                </c:pt>
                <c:pt idx="10">
                  <c:v>8240</c:v>
                </c:pt>
                <c:pt idx="11">
                  <c:v>-7073</c:v>
                </c:pt>
                <c:pt idx="12">
                  <c:v>-4955</c:v>
                </c:pt>
                <c:pt idx="13">
                  <c:v>-3473</c:v>
                </c:pt>
                <c:pt idx="14">
                  <c:v>-1603</c:v>
                </c:pt>
                <c:pt idx="15">
                  <c:v>-8229</c:v>
                </c:pt>
                <c:pt idx="16">
                  <c:v>-7139</c:v>
                </c:pt>
                <c:pt idx="17">
                  <c:v>-3853</c:v>
                </c:pt>
                <c:pt idx="18">
                  <c:v>-6909</c:v>
                </c:pt>
                <c:pt idx="19">
                  <c:v>-3138</c:v>
                </c:pt>
                <c:pt idx="20">
                  <c:v>-11698</c:v>
                </c:pt>
                <c:pt idx="21">
                  <c:v>-1312</c:v>
                </c:pt>
                <c:pt idx="22">
                  <c:v>1426</c:v>
                </c:pt>
                <c:pt idx="23">
                  <c:v>2092</c:v>
                </c:pt>
                <c:pt idx="24">
                  <c:v>4603</c:v>
                </c:pt>
                <c:pt idx="25">
                  <c:v>488</c:v>
                </c:pt>
                <c:pt idx="26">
                  <c:v>3572</c:v>
                </c:pt>
                <c:pt idx="27">
                  <c:v>8018</c:v>
                </c:pt>
                <c:pt idx="28">
                  <c:v>-8170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6-4A5D-BDA9-607B86A9CB66}"/>
            </c:ext>
          </c:extLst>
        </c:ser>
        <c:ser>
          <c:idx val="1"/>
          <c:order val="1"/>
          <c:tx>
            <c:strRef>
              <c:f>'Apr01'!$Z$4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'Apr01'!$Z$5:$Z$34</c:f>
              <c:numCache>
                <c:formatCode>#,##0_);\(#,##0\)</c:formatCode>
                <c:ptCount val="30"/>
                <c:pt idx="0">
                  <c:v>-329</c:v>
                </c:pt>
                <c:pt idx="1">
                  <c:v>513</c:v>
                </c:pt>
                <c:pt idx="2">
                  <c:v>-985</c:v>
                </c:pt>
                <c:pt idx="3">
                  <c:v>-1289</c:v>
                </c:pt>
                <c:pt idx="4">
                  <c:v>441</c:v>
                </c:pt>
                <c:pt idx="5">
                  <c:v>934</c:v>
                </c:pt>
                <c:pt idx="6">
                  <c:v>-527</c:v>
                </c:pt>
                <c:pt idx="7">
                  <c:v>-464</c:v>
                </c:pt>
                <c:pt idx="8">
                  <c:v>354</c:v>
                </c:pt>
                <c:pt idx="9">
                  <c:v>1622</c:v>
                </c:pt>
                <c:pt idx="10">
                  <c:v>-524</c:v>
                </c:pt>
                <c:pt idx="11">
                  <c:v>-19</c:v>
                </c:pt>
                <c:pt idx="12">
                  <c:v>-1463</c:v>
                </c:pt>
                <c:pt idx="13">
                  <c:v>-868</c:v>
                </c:pt>
                <c:pt idx="14">
                  <c:v>-1308</c:v>
                </c:pt>
                <c:pt idx="15">
                  <c:v>480</c:v>
                </c:pt>
                <c:pt idx="16">
                  <c:v>-275</c:v>
                </c:pt>
                <c:pt idx="17">
                  <c:v>-54</c:v>
                </c:pt>
                <c:pt idx="18">
                  <c:v>-253</c:v>
                </c:pt>
                <c:pt idx="19">
                  <c:v>-2870</c:v>
                </c:pt>
                <c:pt idx="20">
                  <c:v>-3705</c:v>
                </c:pt>
                <c:pt idx="21">
                  <c:v>-2457</c:v>
                </c:pt>
                <c:pt idx="22">
                  <c:v>2939</c:v>
                </c:pt>
                <c:pt idx="23">
                  <c:v>645</c:v>
                </c:pt>
                <c:pt idx="24">
                  <c:v>4581</c:v>
                </c:pt>
                <c:pt idx="25">
                  <c:v>2966</c:v>
                </c:pt>
                <c:pt idx="26">
                  <c:v>780</c:v>
                </c:pt>
                <c:pt idx="27">
                  <c:v>-1025</c:v>
                </c:pt>
                <c:pt idx="28">
                  <c:v>-1186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16-4A5D-BDA9-607B86A9CB66}"/>
            </c:ext>
          </c:extLst>
        </c:ser>
        <c:ser>
          <c:idx val="2"/>
          <c:order val="2"/>
          <c:tx>
            <c:strRef>
              <c:f>'Apr01'!$AA$4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'Apr01'!$AA$5:$AA$34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16-4A5D-BDA9-607B86A9CB66}"/>
            </c:ext>
          </c:extLst>
        </c:ser>
        <c:ser>
          <c:idx val="3"/>
          <c:order val="3"/>
          <c:tx>
            <c:strRef>
              <c:f>'Apr01'!$AB$4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'Apr01'!$AB$5:$AB$34</c:f>
              <c:numCache>
                <c:formatCode>#,##0_);\(#,##0\)</c:formatCode>
                <c:ptCount val="30"/>
                <c:pt idx="0">
                  <c:v>5563</c:v>
                </c:pt>
                <c:pt idx="1">
                  <c:v>4740</c:v>
                </c:pt>
                <c:pt idx="2">
                  <c:v>6225</c:v>
                </c:pt>
                <c:pt idx="3">
                  <c:v>1795</c:v>
                </c:pt>
                <c:pt idx="4">
                  <c:v>875</c:v>
                </c:pt>
                <c:pt idx="5">
                  <c:v>481</c:v>
                </c:pt>
                <c:pt idx="6">
                  <c:v>1253</c:v>
                </c:pt>
                <c:pt idx="7">
                  <c:v>991</c:v>
                </c:pt>
                <c:pt idx="8">
                  <c:v>1723</c:v>
                </c:pt>
                <c:pt idx="9">
                  <c:v>1270</c:v>
                </c:pt>
                <c:pt idx="10">
                  <c:v>2902</c:v>
                </c:pt>
                <c:pt idx="11">
                  <c:v>1853</c:v>
                </c:pt>
                <c:pt idx="12">
                  <c:v>-2801</c:v>
                </c:pt>
                <c:pt idx="13">
                  <c:v>1900</c:v>
                </c:pt>
                <c:pt idx="14">
                  <c:v>1346</c:v>
                </c:pt>
                <c:pt idx="15">
                  <c:v>-679</c:v>
                </c:pt>
                <c:pt idx="16">
                  <c:v>-3869</c:v>
                </c:pt>
                <c:pt idx="17">
                  <c:v>-822</c:v>
                </c:pt>
                <c:pt idx="18">
                  <c:v>-2353</c:v>
                </c:pt>
                <c:pt idx="19">
                  <c:v>-11712</c:v>
                </c:pt>
                <c:pt idx="20">
                  <c:v>-4049</c:v>
                </c:pt>
                <c:pt idx="21">
                  <c:v>-9</c:v>
                </c:pt>
                <c:pt idx="22">
                  <c:v>-3510</c:v>
                </c:pt>
                <c:pt idx="23">
                  <c:v>-654</c:v>
                </c:pt>
                <c:pt idx="24">
                  <c:v>1336</c:v>
                </c:pt>
                <c:pt idx="25">
                  <c:v>4364</c:v>
                </c:pt>
                <c:pt idx="26">
                  <c:v>4992</c:v>
                </c:pt>
                <c:pt idx="27">
                  <c:v>5928</c:v>
                </c:pt>
                <c:pt idx="28">
                  <c:v>8206</c:v>
                </c:pt>
                <c:pt idx="29">
                  <c:v>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6-4A5D-BDA9-607B86A9CB66}"/>
            </c:ext>
          </c:extLst>
        </c:ser>
        <c:ser>
          <c:idx val="4"/>
          <c:order val="4"/>
          <c:tx>
            <c:strRef>
              <c:f>'Apr01'!$AC$4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'Apr01'!$AC$5:$AC$34</c:f>
              <c:numCache>
                <c:formatCode>#,##0_);\(#,##0\)</c:formatCode>
                <c:ptCount val="30"/>
                <c:pt idx="0">
                  <c:v>164</c:v>
                </c:pt>
                <c:pt idx="1">
                  <c:v>84</c:v>
                </c:pt>
                <c:pt idx="2">
                  <c:v>405</c:v>
                </c:pt>
                <c:pt idx="3">
                  <c:v>98</c:v>
                </c:pt>
                <c:pt idx="4">
                  <c:v>126</c:v>
                </c:pt>
                <c:pt idx="5">
                  <c:v>120</c:v>
                </c:pt>
                <c:pt idx="6">
                  <c:v>121</c:v>
                </c:pt>
                <c:pt idx="7">
                  <c:v>122</c:v>
                </c:pt>
                <c:pt idx="8">
                  <c:v>112</c:v>
                </c:pt>
                <c:pt idx="9">
                  <c:v>141</c:v>
                </c:pt>
                <c:pt idx="10">
                  <c:v>141</c:v>
                </c:pt>
                <c:pt idx="11">
                  <c:v>137</c:v>
                </c:pt>
                <c:pt idx="12">
                  <c:v>137</c:v>
                </c:pt>
                <c:pt idx="13">
                  <c:v>140</c:v>
                </c:pt>
                <c:pt idx="14">
                  <c:v>125</c:v>
                </c:pt>
                <c:pt idx="15">
                  <c:v>134</c:v>
                </c:pt>
                <c:pt idx="16">
                  <c:v>124</c:v>
                </c:pt>
                <c:pt idx="17">
                  <c:v>129</c:v>
                </c:pt>
                <c:pt idx="18">
                  <c:v>-115</c:v>
                </c:pt>
                <c:pt idx="19">
                  <c:v>140</c:v>
                </c:pt>
                <c:pt idx="20">
                  <c:v>97</c:v>
                </c:pt>
                <c:pt idx="21">
                  <c:v>50</c:v>
                </c:pt>
                <c:pt idx="22">
                  <c:v>43</c:v>
                </c:pt>
                <c:pt idx="23">
                  <c:v>33</c:v>
                </c:pt>
                <c:pt idx="24">
                  <c:v>61</c:v>
                </c:pt>
                <c:pt idx="25">
                  <c:v>53</c:v>
                </c:pt>
                <c:pt idx="26">
                  <c:v>42</c:v>
                </c:pt>
                <c:pt idx="27">
                  <c:v>37</c:v>
                </c:pt>
                <c:pt idx="28">
                  <c:v>27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16-4A5D-BDA9-607B86A9CB66}"/>
            </c:ext>
          </c:extLst>
        </c:ser>
        <c:ser>
          <c:idx val="5"/>
          <c:order val="5"/>
          <c:tx>
            <c:strRef>
              <c:f>'Apr01'!$AD$4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'Apr01'!$AD$5:$AD$34</c:f>
              <c:numCache>
                <c:formatCode>#,##0_);\(#,##0\)</c:formatCode>
                <c:ptCount val="30"/>
                <c:pt idx="0">
                  <c:v>-119</c:v>
                </c:pt>
                <c:pt idx="1">
                  <c:v>-66</c:v>
                </c:pt>
                <c:pt idx="2">
                  <c:v>56</c:v>
                </c:pt>
                <c:pt idx="3">
                  <c:v>127</c:v>
                </c:pt>
                <c:pt idx="4">
                  <c:v>107</c:v>
                </c:pt>
                <c:pt idx="5">
                  <c:v>116</c:v>
                </c:pt>
                <c:pt idx="6">
                  <c:v>109</c:v>
                </c:pt>
                <c:pt idx="7">
                  <c:v>101</c:v>
                </c:pt>
                <c:pt idx="8">
                  <c:v>92</c:v>
                </c:pt>
                <c:pt idx="9">
                  <c:v>75</c:v>
                </c:pt>
                <c:pt idx="10">
                  <c:v>96</c:v>
                </c:pt>
                <c:pt idx="11">
                  <c:v>66</c:v>
                </c:pt>
                <c:pt idx="12">
                  <c:v>92</c:v>
                </c:pt>
                <c:pt idx="13">
                  <c:v>49</c:v>
                </c:pt>
                <c:pt idx="14">
                  <c:v>142</c:v>
                </c:pt>
                <c:pt idx="15">
                  <c:v>147</c:v>
                </c:pt>
                <c:pt idx="16">
                  <c:v>135</c:v>
                </c:pt>
                <c:pt idx="17">
                  <c:v>105</c:v>
                </c:pt>
                <c:pt idx="18">
                  <c:v>108</c:v>
                </c:pt>
                <c:pt idx="19">
                  <c:v>-610</c:v>
                </c:pt>
                <c:pt idx="20">
                  <c:v>95</c:v>
                </c:pt>
                <c:pt idx="21">
                  <c:v>72</c:v>
                </c:pt>
                <c:pt idx="22">
                  <c:v>35</c:v>
                </c:pt>
                <c:pt idx="23">
                  <c:v>35</c:v>
                </c:pt>
                <c:pt idx="24">
                  <c:v>59</c:v>
                </c:pt>
                <c:pt idx="25">
                  <c:v>35</c:v>
                </c:pt>
                <c:pt idx="26">
                  <c:v>-188</c:v>
                </c:pt>
                <c:pt idx="27">
                  <c:v>-549</c:v>
                </c:pt>
                <c:pt idx="28">
                  <c:v>-588</c:v>
                </c:pt>
                <c:pt idx="29">
                  <c:v>-604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16-4A5D-BDA9-607B86A9CB66}"/>
            </c:ext>
          </c:extLst>
        </c:ser>
        <c:ser>
          <c:idx val="6"/>
          <c:order val="6"/>
          <c:tx>
            <c:strRef>
              <c:f>'Apr01'!$AE$4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'Apr01'!$AE$5:$AE$34</c:f>
              <c:numCache>
                <c:formatCode>#,##0_);\(#,##0\)</c:formatCode>
                <c:ptCount val="30"/>
                <c:pt idx="0">
                  <c:v>919</c:v>
                </c:pt>
                <c:pt idx="1">
                  <c:v>1085</c:v>
                </c:pt>
                <c:pt idx="2">
                  <c:v>731</c:v>
                </c:pt>
                <c:pt idx="3">
                  <c:v>1013</c:v>
                </c:pt>
                <c:pt idx="4">
                  <c:v>876</c:v>
                </c:pt>
                <c:pt idx="5">
                  <c:v>764</c:v>
                </c:pt>
                <c:pt idx="6">
                  <c:v>1522</c:v>
                </c:pt>
                <c:pt idx="7">
                  <c:v>1850</c:v>
                </c:pt>
                <c:pt idx="8">
                  <c:v>1485</c:v>
                </c:pt>
                <c:pt idx="9">
                  <c:v>1273</c:v>
                </c:pt>
                <c:pt idx="10">
                  <c:v>6262</c:v>
                </c:pt>
                <c:pt idx="11">
                  <c:v>-4237</c:v>
                </c:pt>
                <c:pt idx="12">
                  <c:v>1013</c:v>
                </c:pt>
                <c:pt idx="13">
                  <c:v>732</c:v>
                </c:pt>
                <c:pt idx="14">
                  <c:v>905</c:v>
                </c:pt>
                <c:pt idx="15">
                  <c:v>201</c:v>
                </c:pt>
                <c:pt idx="16">
                  <c:v>788</c:v>
                </c:pt>
                <c:pt idx="17">
                  <c:v>983</c:v>
                </c:pt>
                <c:pt idx="18">
                  <c:v>991</c:v>
                </c:pt>
                <c:pt idx="19">
                  <c:v>805</c:v>
                </c:pt>
                <c:pt idx="20">
                  <c:v>765</c:v>
                </c:pt>
                <c:pt idx="21">
                  <c:v>440</c:v>
                </c:pt>
                <c:pt idx="22">
                  <c:v>789</c:v>
                </c:pt>
                <c:pt idx="23">
                  <c:v>1422</c:v>
                </c:pt>
                <c:pt idx="24">
                  <c:v>6860</c:v>
                </c:pt>
                <c:pt idx="25">
                  <c:v>-4470</c:v>
                </c:pt>
                <c:pt idx="26">
                  <c:v>1099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F16-4A5D-BDA9-607B86A9CB66}"/>
            </c:ext>
          </c:extLst>
        </c:ser>
        <c:ser>
          <c:idx val="7"/>
          <c:order val="7"/>
          <c:tx>
            <c:strRef>
              <c:f>'Apr01'!$AF$4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'Apr01'!$AF$5:$AF$34</c:f>
              <c:numCache>
                <c:formatCode>#,##0_);[Red]\(#,##0\)</c:formatCode>
                <c:ptCount val="30"/>
                <c:pt idx="0">
                  <c:v>1759</c:v>
                </c:pt>
                <c:pt idx="1">
                  <c:v>1667</c:v>
                </c:pt>
                <c:pt idx="2">
                  <c:v>1416</c:v>
                </c:pt>
                <c:pt idx="3">
                  <c:v>1615</c:v>
                </c:pt>
                <c:pt idx="4">
                  <c:v>1202</c:v>
                </c:pt>
                <c:pt idx="5">
                  <c:v>1022</c:v>
                </c:pt>
                <c:pt idx="6">
                  <c:v>727</c:v>
                </c:pt>
                <c:pt idx="7">
                  <c:v>602</c:v>
                </c:pt>
                <c:pt idx="8">
                  <c:v>895</c:v>
                </c:pt>
                <c:pt idx="9">
                  <c:v>125</c:v>
                </c:pt>
                <c:pt idx="10">
                  <c:v>791</c:v>
                </c:pt>
                <c:pt idx="11">
                  <c:v>603</c:v>
                </c:pt>
                <c:pt idx="12">
                  <c:v>578</c:v>
                </c:pt>
                <c:pt idx="13">
                  <c:v>889</c:v>
                </c:pt>
                <c:pt idx="14">
                  <c:v>936</c:v>
                </c:pt>
                <c:pt idx="15">
                  <c:v>528</c:v>
                </c:pt>
                <c:pt idx="16">
                  <c:v>257</c:v>
                </c:pt>
                <c:pt idx="17">
                  <c:v>97</c:v>
                </c:pt>
                <c:pt idx="18">
                  <c:v>167</c:v>
                </c:pt>
                <c:pt idx="19">
                  <c:v>-175</c:v>
                </c:pt>
                <c:pt idx="20">
                  <c:v>-346</c:v>
                </c:pt>
                <c:pt idx="21">
                  <c:v>-319</c:v>
                </c:pt>
                <c:pt idx="22">
                  <c:v>-5</c:v>
                </c:pt>
                <c:pt idx="23">
                  <c:v>214</c:v>
                </c:pt>
                <c:pt idx="24">
                  <c:v>-5387</c:v>
                </c:pt>
                <c:pt idx="25">
                  <c:v>502</c:v>
                </c:pt>
                <c:pt idx="26">
                  <c:v>616</c:v>
                </c:pt>
                <c:pt idx="27">
                  <c:v>-2787</c:v>
                </c:pt>
                <c:pt idx="28">
                  <c:v>-2954</c:v>
                </c:pt>
                <c:pt idx="29">
                  <c:v>-3173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F16-4A5D-BDA9-607B86A9CB66}"/>
            </c:ext>
          </c:extLst>
        </c:ser>
        <c:ser>
          <c:idx val="8"/>
          <c:order val="8"/>
          <c:tx>
            <c:strRef>
              <c:f>'Apr01'!$AG$4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'Apr01'!$AG$5:$AG$34</c:f>
              <c:numCache>
                <c:formatCode>#,##0_);[Red]\(#,##0\)</c:formatCode>
                <c:ptCount val="30"/>
                <c:pt idx="0">
                  <c:v>-203</c:v>
                </c:pt>
                <c:pt idx="1">
                  <c:v>-344</c:v>
                </c:pt>
                <c:pt idx="2">
                  <c:v>-344</c:v>
                </c:pt>
                <c:pt idx="3">
                  <c:v>430</c:v>
                </c:pt>
                <c:pt idx="4">
                  <c:v>-210</c:v>
                </c:pt>
                <c:pt idx="5">
                  <c:v>-106</c:v>
                </c:pt>
                <c:pt idx="6">
                  <c:v>-98</c:v>
                </c:pt>
                <c:pt idx="7">
                  <c:v>-103</c:v>
                </c:pt>
                <c:pt idx="8">
                  <c:v>-91</c:v>
                </c:pt>
                <c:pt idx="9">
                  <c:v>-195</c:v>
                </c:pt>
                <c:pt idx="10">
                  <c:v>-324</c:v>
                </c:pt>
                <c:pt idx="11">
                  <c:v>-436</c:v>
                </c:pt>
                <c:pt idx="12">
                  <c:v>-245</c:v>
                </c:pt>
                <c:pt idx="13">
                  <c:v>-272</c:v>
                </c:pt>
                <c:pt idx="14">
                  <c:v>-275</c:v>
                </c:pt>
                <c:pt idx="15">
                  <c:v>-170</c:v>
                </c:pt>
                <c:pt idx="16">
                  <c:v>-178</c:v>
                </c:pt>
                <c:pt idx="17">
                  <c:v>-224</c:v>
                </c:pt>
                <c:pt idx="18">
                  <c:v>-218</c:v>
                </c:pt>
                <c:pt idx="19">
                  <c:v>-172</c:v>
                </c:pt>
                <c:pt idx="20">
                  <c:v>-163</c:v>
                </c:pt>
                <c:pt idx="21">
                  <c:v>-210</c:v>
                </c:pt>
                <c:pt idx="22">
                  <c:v>127</c:v>
                </c:pt>
                <c:pt idx="23">
                  <c:v>86</c:v>
                </c:pt>
                <c:pt idx="24">
                  <c:v>70</c:v>
                </c:pt>
                <c:pt idx="25">
                  <c:v>131</c:v>
                </c:pt>
                <c:pt idx="26">
                  <c:v>-8</c:v>
                </c:pt>
                <c:pt idx="27">
                  <c:v>149</c:v>
                </c:pt>
                <c:pt idx="28">
                  <c:v>174</c:v>
                </c:pt>
                <c:pt idx="29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16-4A5D-BDA9-607B86A9CB66}"/>
            </c:ext>
          </c:extLst>
        </c:ser>
        <c:ser>
          <c:idx val="9"/>
          <c:order val="9"/>
          <c:tx>
            <c:strRef>
              <c:f>'Apr01'!$AH$4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'Apr01'!$AH$5:$AH$34</c:f>
              <c:numCache>
                <c:formatCode>#,##0_);[Red]\(#,##0\)</c:formatCode>
                <c:ptCount val="30"/>
                <c:pt idx="0">
                  <c:v>136</c:v>
                </c:pt>
                <c:pt idx="1">
                  <c:v>179</c:v>
                </c:pt>
                <c:pt idx="2">
                  <c:v>104</c:v>
                </c:pt>
                <c:pt idx="3">
                  <c:v>129</c:v>
                </c:pt>
                <c:pt idx="4">
                  <c:v>147</c:v>
                </c:pt>
                <c:pt idx="5">
                  <c:v>104</c:v>
                </c:pt>
                <c:pt idx="6">
                  <c:v>242</c:v>
                </c:pt>
                <c:pt idx="7">
                  <c:v>218</c:v>
                </c:pt>
                <c:pt idx="8">
                  <c:v>262</c:v>
                </c:pt>
                <c:pt idx="9">
                  <c:v>-15</c:v>
                </c:pt>
                <c:pt idx="10">
                  <c:v>97</c:v>
                </c:pt>
                <c:pt idx="11">
                  <c:v>16</c:v>
                </c:pt>
                <c:pt idx="12">
                  <c:v>-26</c:v>
                </c:pt>
                <c:pt idx="13">
                  <c:v>2</c:v>
                </c:pt>
                <c:pt idx="14">
                  <c:v>-35</c:v>
                </c:pt>
                <c:pt idx="15">
                  <c:v>-18</c:v>
                </c:pt>
                <c:pt idx="16">
                  <c:v>-64</c:v>
                </c:pt>
                <c:pt idx="17">
                  <c:v>-87</c:v>
                </c:pt>
                <c:pt idx="18">
                  <c:v>-87</c:v>
                </c:pt>
                <c:pt idx="19">
                  <c:v>-89</c:v>
                </c:pt>
                <c:pt idx="20">
                  <c:v>-551</c:v>
                </c:pt>
                <c:pt idx="21">
                  <c:v>-551</c:v>
                </c:pt>
                <c:pt idx="22">
                  <c:v>-130</c:v>
                </c:pt>
                <c:pt idx="23">
                  <c:v>-111</c:v>
                </c:pt>
                <c:pt idx="24">
                  <c:v>-271</c:v>
                </c:pt>
                <c:pt idx="25">
                  <c:v>-295</c:v>
                </c:pt>
                <c:pt idx="26">
                  <c:v>-309</c:v>
                </c:pt>
                <c:pt idx="27">
                  <c:v>-327</c:v>
                </c:pt>
                <c:pt idx="28">
                  <c:v>-422</c:v>
                </c:pt>
                <c:pt idx="29">
                  <c:v>-628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16-4A5D-BDA9-607B86A9CB66}"/>
            </c:ext>
          </c:extLst>
        </c:ser>
        <c:ser>
          <c:idx val="10"/>
          <c:order val="10"/>
          <c:tx>
            <c:strRef>
              <c:f>'Apr01'!$AI$4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'Apr01'!$X$5:$X$34</c:f>
              <c:numCache>
                <c:formatCode>m/d/yyyy</c:formatCode>
                <c:ptCount val="30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</c:numCache>
            </c:numRef>
          </c:cat>
          <c:val>
            <c:numRef>
              <c:f>'Apr01'!$AI$5:$AI$34</c:f>
              <c:numCache>
                <c:formatCode>#,##0_);[Red]\(#,##0\)</c:formatCode>
                <c:ptCount val="30"/>
                <c:pt idx="0">
                  <c:v>-155</c:v>
                </c:pt>
                <c:pt idx="1">
                  <c:v>-288</c:v>
                </c:pt>
                <c:pt idx="2">
                  <c:v>-679</c:v>
                </c:pt>
                <c:pt idx="3">
                  <c:v>-269</c:v>
                </c:pt>
                <c:pt idx="4">
                  <c:v>-355</c:v>
                </c:pt>
                <c:pt idx="5">
                  <c:v>-466</c:v>
                </c:pt>
                <c:pt idx="6">
                  <c:v>-540</c:v>
                </c:pt>
                <c:pt idx="7">
                  <c:v>-606</c:v>
                </c:pt>
                <c:pt idx="8">
                  <c:v>-1339</c:v>
                </c:pt>
                <c:pt idx="9">
                  <c:v>-1003</c:v>
                </c:pt>
                <c:pt idx="10">
                  <c:v>-1826</c:v>
                </c:pt>
                <c:pt idx="11">
                  <c:v>-505</c:v>
                </c:pt>
                <c:pt idx="12">
                  <c:v>395</c:v>
                </c:pt>
                <c:pt idx="13">
                  <c:v>211</c:v>
                </c:pt>
                <c:pt idx="14">
                  <c:v>295</c:v>
                </c:pt>
                <c:pt idx="15">
                  <c:v>238</c:v>
                </c:pt>
                <c:pt idx="16">
                  <c:v>-20</c:v>
                </c:pt>
                <c:pt idx="17">
                  <c:v>-196</c:v>
                </c:pt>
                <c:pt idx="18">
                  <c:v>-357</c:v>
                </c:pt>
                <c:pt idx="19">
                  <c:v>-680</c:v>
                </c:pt>
                <c:pt idx="20">
                  <c:v>-1283</c:v>
                </c:pt>
                <c:pt idx="21">
                  <c:v>-1991</c:v>
                </c:pt>
                <c:pt idx="22">
                  <c:v>-1796</c:v>
                </c:pt>
                <c:pt idx="23">
                  <c:v>308</c:v>
                </c:pt>
                <c:pt idx="24">
                  <c:v>495</c:v>
                </c:pt>
                <c:pt idx="25">
                  <c:v>534</c:v>
                </c:pt>
                <c:pt idx="26">
                  <c:v>191</c:v>
                </c:pt>
                <c:pt idx="27">
                  <c:v>268</c:v>
                </c:pt>
                <c:pt idx="28">
                  <c:v>-219</c:v>
                </c:pt>
                <c:pt idx="29">
                  <c:v>-143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16-4A5D-BDA9-607B86A9C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77496"/>
        <c:axId val="1"/>
      </c:lineChart>
      <c:dateAx>
        <c:axId val="1808774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877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470466303542996E-2"/>
          <c:y val="5.6011031707821832E-2"/>
          <c:w val="0.79071187549296584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'May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01'!$Y$5:$Y$34</c:f>
              <c:numCache>
                <c:formatCode>#,##0_);\(#,##0\)</c:formatCode>
                <c:ptCount val="30"/>
                <c:pt idx="0">
                  <c:v>-9685</c:v>
                </c:pt>
                <c:pt idx="1">
                  <c:v>19785</c:v>
                </c:pt>
                <c:pt idx="2">
                  <c:v>33831</c:v>
                </c:pt>
                <c:pt idx="3">
                  <c:v>58172</c:v>
                </c:pt>
                <c:pt idx="4">
                  <c:v>4877</c:v>
                </c:pt>
                <c:pt idx="5">
                  <c:v>-2811</c:v>
                </c:pt>
                <c:pt idx="6">
                  <c:v>-3646</c:v>
                </c:pt>
                <c:pt idx="7">
                  <c:v>-12691</c:v>
                </c:pt>
                <c:pt idx="8">
                  <c:v>-9342</c:v>
                </c:pt>
                <c:pt idx="9">
                  <c:v>-7663</c:v>
                </c:pt>
                <c:pt idx="10">
                  <c:v>-2408</c:v>
                </c:pt>
                <c:pt idx="11">
                  <c:v>6777</c:v>
                </c:pt>
                <c:pt idx="12">
                  <c:v>6413</c:v>
                </c:pt>
                <c:pt idx="13">
                  <c:v>-2584</c:v>
                </c:pt>
                <c:pt idx="14">
                  <c:v>-3405</c:v>
                </c:pt>
                <c:pt idx="15">
                  <c:v>-1907</c:v>
                </c:pt>
                <c:pt idx="16">
                  <c:v>-4410</c:v>
                </c:pt>
                <c:pt idx="17">
                  <c:v>1796</c:v>
                </c:pt>
                <c:pt idx="18">
                  <c:v>-2701</c:v>
                </c:pt>
                <c:pt idx="19">
                  <c:v>-8041</c:v>
                </c:pt>
                <c:pt idx="20">
                  <c:v>1411</c:v>
                </c:pt>
                <c:pt idx="21">
                  <c:v>-2044</c:v>
                </c:pt>
                <c:pt idx="22">
                  <c:v>6015</c:v>
                </c:pt>
                <c:pt idx="23">
                  <c:v>755</c:v>
                </c:pt>
                <c:pt idx="24">
                  <c:v>8914</c:v>
                </c:pt>
                <c:pt idx="25">
                  <c:v>5463</c:v>
                </c:pt>
                <c:pt idx="26">
                  <c:v>-3766</c:v>
                </c:pt>
                <c:pt idx="27">
                  <c:v>-1246</c:v>
                </c:pt>
                <c:pt idx="28">
                  <c:v>-12705</c:v>
                </c:pt>
                <c:pt idx="29">
                  <c:v>13254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E-40D9-B0FB-22F1CEDC83E7}"/>
            </c:ext>
          </c:extLst>
        </c:ser>
        <c:ser>
          <c:idx val="1"/>
          <c:order val="1"/>
          <c:tx>
            <c:strRef>
              <c:f>'May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01'!$Z$5:$Z$34</c:f>
              <c:numCache>
                <c:formatCode>#,##0_);\(#,##0\)</c:formatCode>
                <c:ptCount val="30"/>
                <c:pt idx="0">
                  <c:v>1041</c:v>
                </c:pt>
                <c:pt idx="1">
                  <c:v>-844</c:v>
                </c:pt>
                <c:pt idx="2">
                  <c:v>-823</c:v>
                </c:pt>
                <c:pt idx="3">
                  <c:v>-596</c:v>
                </c:pt>
                <c:pt idx="4">
                  <c:v>82</c:v>
                </c:pt>
                <c:pt idx="5">
                  <c:v>386</c:v>
                </c:pt>
                <c:pt idx="6">
                  <c:v>1157</c:v>
                </c:pt>
                <c:pt idx="7">
                  <c:v>794</c:v>
                </c:pt>
                <c:pt idx="8">
                  <c:v>639</c:v>
                </c:pt>
                <c:pt idx="9">
                  <c:v>-399</c:v>
                </c:pt>
                <c:pt idx="10">
                  <c:v>-1500</c:v>
                </c:pt>
                <c:pt idx="11">
                  <c:v>-1329</c:v>
                </c:pt>
                <c:pt idx="12">
                  <c:v>-153</c:v>
                </c:pt>
                <c:pt idx="13">
                  <c:v>-2231</c:v>
                </c:pt>
                <c:pt idx="14">
                  <c:v>-5166</c:v>
                </c:pt>
                <c:pt idx="15">
                  <c:v>-2995</c:v>
                </c:pt>
                <c:pt idx="16">
                  <c:v>-1930</c:v>
                </c:pt>
                <c:pt idx="17">
                  <c:v>-430</c:v>
                </c:pt>
                <c:pt idx="18">
                  <c:v>54</c:v>
                </c:pt>
                <c:pt idx="19">
                  <c:v>-616</c:v>
                </c:pt>
                <c:pt idx="20">
                  <c:v>-483</c:v>
                </c:pt>
                <c:pt idx="21">
                  <c:v>-872</c:v>
                </c:pt>
                <c:pt idx="22">
                  <c:v>5590</c:v>
                </c:pt>
                <c:pt idx="23">
                  <c:v>1977</c:v>
                </c:pt>
                <c:pt idx="24">
                  <c:v>1808</c:v>
                </c:pt>
                <c:pt idx="25">
                  <c:v>868</c:v>
                </c:pt>
                <c:pt idx="26">
                  <c:v>-1939</c:v>
                </c:pt>
                <c:pt idx="27">
                  <c:v>-85</c:v>
                </c:pt>
                <c:pt idx="28">
                  <c:v>-2418</c:v>
                </c:pt>
                <c:pt idx="29">
                  <c:v>-411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3E-40D9-B0FB-22F1CEDC83E7}"/>
            </c:ext>
          </c:extLst>
        </c:ser>
        <c:ser>
          <c:idx val="2"/>
          <c:order val="2"/>
          <c:tx>
            <c:strRef>
              <c:f>'May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01'!$AA$5:$AA$34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7677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3E-40D9-B0FB-22F1CEDC83E7}"/>
            </c:ext>
          </c:extLst>
        </c:ser>
        <c:ser>
          <c:idx val="3"/>
          <c:order val="3"/>
          <c:tx>
            <c:strRef>
              <c:f>'May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01'!$AB$5:$AB$34</c:f>
              <c:numCache>
                <c:formatCode>#,##0_);\(#,##0\)</c:formatCode>
                <c:ptCount val="30"/>
                <c:pt idx="0">
                  <c:v>4663</c:v>
                </c:pt>
                <c:pt idx="1">
                  <c:v>5604</c:v>
                </c:pt>
                <c:pt idx="2">
                  <c:v>3227</c:v>
                </c:pt>
                <c:pt idx="3">
                  <c:v>16195</c:v>
                </c:pt>
                <c:pt idx="4">
                  <c:v>5364</c:v>
                </c:pt>
                <c:pt idx="5">
                  <c:v>3638</c:v>
                </c:pt>
                <c:pt idx="6">
                  <c:v>1766</c:v>
                </c:pt>
                <c:pt idx="7">
                  <c:v>-8596</c:v>
                </c:pt>
                <c:pt idx="8">
                  <c:v>-9833</c:v>
                </c:pt>
                <c:pt idx="9">
                  <c:v>-10153</c:v>
                </c:pt>
                <c:pt idx="10">
                  <c:v>-14081</c:v>
                </c:pt>
                <c:pt idx="11">
                  <c:v>1615</c:v>
                </c:pt>
                <c:pt idx="12">
                  <c:v>3430</c:v>
                </c:pt>
                <c:pt idx="13">
                  <c:v>3127</c:v>
                </c:pt>
                <c:pt idx="14">
                  <c:v>5047</c:v>
                </c:pt>
                <c:pt idx="15">
                  <c:v>-301</c:v>
                </c:pt>
                <c:pt idx="16">
                  <c:v>-6</c:v>
                </c:pt>
                <c:pt idx="17">
                  <c:v>-7622</c:v>
                </c:pt>
                <c:pt idx="18">
                  <c:v>-3815</c:v>
                </c:pt>
                <c:pt idx="19">
                  <c:v>-5174</c:v>
                </c:pt>
                <c:pt idx="20">
                  <c:v>-10492</c:v>
                </c:pt>
                <c:pt idx="21">
                  <c:v>-9491</c:v>
                </c:pt>
                <c:pt idx="22">
                  <c:v>-2066</c:v>
                </c:pt>
                <c:pt idx="23">
                  <c:v>607</c:v>
                </c:pt>
                <c:pt idx="24">
                  <c:v>7106</c:v>
                </c:pt>
                <c:pt idx="25">
                  <c:v>67122</c:v>
                </c:pt>
                <c:pt idx="26">
                  <c:v>9854</c:v>
                </c:pt>
                <c:pt idx="27">
                  <c:v>10003</c:v>
                </c:pt>
                <c:pt idx="28">
                  <c:v>16658</c:v>
                </c:pt>
                <c:pt idx="29">
                  <c:v>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3E-40D9-B0FB-22F1CEDC83E7}"/>
            </c:ext>
          </c:extLst>
        </c:ser>
        <c:ser>
          <c:idx val="4"/>
          <c:order val="4"/>
          <c:tx>
            <c:strRef>
              <c:f>'May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01'!$AC$5:$AC$34</c:f>
              <c:numCache>
                <c:formatCode>#,##0_);\(#,##0\)</c:formatCode>
                <c:ptCount val="30"/>
                <c:pt idx="0">
                  <c:v>-60</c:v>
                </c:pt>
                <c:pt idx="1">
                  <c:v>30</c:v>
                </c:pt>
                <c:pt idx="2">
                  <c:v>-72</c:v>
                </c:pt>
                <c:pt idx="3">
                  <c:v>-103</c:v>
                </c:pt>
                <c:pt idx="4">
                  <c:v>-74</c:v>
                </c:pt>
                <c:pt idx="5">
                  <c:v>-135</c:v>
                </c:pt>
                <c:pt idx="6">
                  <c:v>-198</c:v>
                </c:pt>
                <c:pt idx="7">
                  <c:v>-119</c:v>
                </c:pt>
                <c:pt idx="8">
                  <c:v>-101</c:v>
                </c:pt>
                <c:pt idx="9">
                  <c:v>-287</c:v>
                </c:pt>
                <c:pt idx="10">
                  <c:v>27</c:v>
                </c:pt>
                <c:pt idx="11">
                  <c:v>-36</c:v>
                </c:pt>
                <c:pt idx="12">
                  <c:v>-47</c:v>
                </c:pt>
                <c:pt idx="13">
                  <c:v>-49</c:v>
                </c:pt>
                <c:pt idx="14">
                  <c:v>-294</c:v>
                </c:pt>
                <c:pt idx="15">
                  <c:v>-132</c:v>
                </c:pt>
                <c:pt idx="16">
                  <c:v>-34</c:v>
                </c:pt>
                <c:pt idx="17">
                  <c:v>-76</c:v>
                </c:pt>
                <c:pt idx="18">
                  <c:v>-96</c:v>
                </c:pt>
                <c:pt idx="19">
                  <c:v>-125</c:v>
                </c:pt>
                <c:pt idx="20">
                  <c:v>-157</c:v>
                </c:pt>
                <c:pt idx="21">
                  <c:v>-159</c:v>
                </c:pt>
                <c:pt idx="22">
                  <c:v>-25</c:v>
                </c:pt>
                <c:pt idx="23">
                  <c:v>-212</c:v>
                </c:pt>
                <c:pt idx="24">
                  <c:v>-101</c:v>
                </c:pt>
                <c:pt idx="25">
                  <c:v>-87</c:v>
                </c:pt>
                <c:pt idx="26">
                  <c:v>-295</c:v>
                </c:pt>
                <c:pt idx="27">
                  <c:v>-345</c:v>
                </c:pt>
                <c:pt idx="28">
                  <c:v>-168</c:v>
                </c:pt>
                <c:pt idx="29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3E-40D9-B0FB-22F1CEDC83E7}"/>
            </c:ext>
          </c:extLst>
        </c:ser>
        <c:ser>
          <c:idx val="5"/>
          <c:order val="5"/>
          <c:tx>
            <c:strRef>
              <c:f>'May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01'!$AD$5:$AD$34</c:f>
              <c:numCache>
                <c:formatCode>#,##0_);\(#,##0\)</c:formatCode>
                <c:ptCount val="30"/>
                <c:pt idx="0">
                  <c:v>308</c:v>
                </c:pt>
                <c:pt idx="1">
                  <c:v>324</c:v>
                </c:pt>
                <c:pt idx="2">
                  <c:v>379</c:v>
                </c:pt>
                <c:pt idx="3">
                  <c:v>30</c:v>
                </c:pt>
                <c:pt idx="4">
                  <c:v>23</c:v>
                </c:pt>
                <c:pt idx="5">
                  <c:v>4</c:v>
                </c:pt>
                <c:pt idx="6">
                  <c:v>13</c:v>
                </c:pt>
                <c:pt idx="7">
                  <c:v>4</c:v>
                </c:pt>
                <c:pt idx="8">
                  <c:v>-9</c:v>
                </c:pt>
                <c:pt idx="9">
                  <c:v>-7</c:v>
                </c:pt>
                <c:pt idx="10">
                  <c:v>-38</c:v>
                </c:pt>
                <c:pt idx="11">
                  <c:v>-41</c:v>
                </c:pt>
                <c:pt idx="12">
                  <c:v>-55</c:v>
                </c:pt>
                <c:pt idx="13">
                  <c:v>-31</c:v>
                </c:pt>
                <c:pt idx="14">
                  <c:v>6</c:v>
                </c:pt>
                <c:pt idx="15">
                  <c:v>7</c:v>
                </c:pt>
                <c:pt idx="16">
                  <c:v>-6</c:v>
                </c:pt>
                <c:pt idx="17">
                  <c:v>24</c:v>
                </c:pt>
                <c:pt idx="18">
                  <c:v>50</c:v>
                </c:pt>
                <c:pt idx="19">
                  <c:v>43</c:v>
                </c:pt>
                <c:pt idx="20">
                  <c:v>4</c:v>
                </c:pt>
                <c:pt idx="21">
                  <c:v>-97</c:v>
                </c:pt>
                <c:pt idx="22">
                  <c:v>-228</c:v>
                </c:pt>
                <c:pt idx="23">
                  <c:v>-68</c:v>
                </c:pt>
                <c:pt idx="24">
                  <c:v>32</c:v>
                </c:pt>
                <c:pt idx="25">
                  <c:v>24</c:v>
                </c:pt>
                <c:pt idx="26">
                  <c:v>36</c:v>
                </c:pt>
                <c:pt idx="27">
                  <c:v>29</c:v>
                </c:pt>
                <c:pt idx="28">
                  <c:v>17</c:v>
                </c:pt>
                <c:pt idx="29">
                  <c:v>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3E-40D9-B0FB-22F1CEDC83E7}"/>
            </c:ext>
          </c:extLst>
        </c:ser>
        <c:ser>
          <c:idx val="6"/>
          <c:order val="6"/>
          <c:tx>
            <c:strRef>
              <c:f>'May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425</c:v>
                </c:pt>
                <c:pt idx="28">
                  <c:v>713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3E-40D9-B0FB-22F1CEDC83E7}"/>
            </c:ext>
          </c:extLst>
        </c:ser>
        <c:ser>
          <c:idx val="7"/>
          <c:order val="7"/>
          <c:tx>
            <c:strRef>
              <c:f>'May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01'!$AF$5:$AF$34</c:f>
              <c:numCache>
                <c:formatCode>#,##0_);[Red]\(#,##0\)</c:formatCode>
                <c:ptCount val="30"/>
                <c:pt idx="0">
                  <c:v>-426</c:v>
                </c:pt>
                <c:pt idx="1">
                  <c:v>118</c:v>
                </c:pt>
                <c:pt idx="2">
                  <c:v>45</c:v>
                </c:pt>
                <c:pt idx="3">
                  <c:v>-564</c:v>
                </c:pt>
                <c:pt idx="4">
                  <c:v>194</c:v>
                </c:pt>
                <c:pt idx="5">
                  <c:v>48</c:v>
                </c:pt>
                <c:pt idx="6">
                  <c:v>87</c:v>
                </c:pt>
                <c:pt idx="7">
                  <c:v>-135</c:v>
                </c:pt>
                <c:pt idx="8">
                  <c:v>120</c:v>
                </c:pt>
                <c:pt idx="9">
                  <c:v>-71</c:v>
                </c:pt>
                <c:pt idx="10">
                  <c:v>-302</c:v>
                </c:pt>
                <c:pt idx="11">
                  <c:v>-173</c:v>
                </c:pt>
                <c:pt idx="12">
                  <c:v>-163</c:v>
                </c:pt>
                <c:pt idx="13">
                  <c:v>-238</c:v>
                </c:pt>
                <c:pt idx="14">
                  <c:v>-618</c:v>
                </c:pt>
                <c:pt idx="15">
                  <c:v>186</c:v>
                </c:pt>
                <c:pt idx="16">
                  <c:v>353</c:v>
                </c:pt>
                <c:pt idx="17">
                  <c:v>501</c:v>
                </c:pt>
                <c:pt idx="18">
                  <c:v>997</c:v>
                </c:pt>
                <c:pt idx="19">
                  <c:v>1118</c:v>
                </c:pt>
                <c:pt idx="20">
                  <c:v>1121</c:v>
                </c:pt>
                <c:pt idx="21">
                  <c:v>910</c:v>
                </c:pt>
                <c:pt idx="22">
                  <c:v>1212</c:v>
                </c:pt>
                <c:pt idx="23">
                  <c:v>645</c:v>
                </c:pt>
                <c:pt idx="24">
                  <c:v>717</c:v>
                </c:pt>
                <c:pt idx="25">
                  <c:v>555</c:v>
                </c:pt>
                <c:pt idx="26">
                  <c:v>103</c:v>
                </c:pt>
                <c:pt idx="27">
                  <c:v>419</c:v>
                </c:pt>
                <c:pt idx="28">
                  <c:v>-374</c:v>
                </c:pt>
                <c:pt idx="2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3E-40D9-B0FB-22F1CEDC83E7}"/>
            </c:ext>
          </c:extLst>
        </c:ser>
        <c:ser>
          <c:idx val="8"/>
          <c:order val="8"/>
          <c:tx>
            <c:strRef>
              <c:f>'May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01'!$AG$5:$AG$34</c:f>
              <c:numCache>
                <c:formatCode>#,##0_);[Red]\(#,##0\)</c:formatCode>
                <c:ptCount val="30"/>
                <c:pt idx="0">
                  <c:v>-262</c:v>
                </c:pt>
                <c:pt idx="1">
                  <c:v>-155</c:v>
                </c:pt>
                <c:pt idx="2">
                  <c:v>256</c:v>
                </c:pt>
                <c:pt idx="3">
                  <c:v>190</c:v>
                </c:pt>
                <c:pt idx="4">
                  <c:v>262</c:v>
                </c:pt>
                <c:pt idx="5">
                  <c:v>159</c:v>
                </c:pt>
                <c:pt idx="6">
                  <c:v>240</c:v>
                </c:pt>
                <c:pt idx="7">
                  <c:v>72</c:v>
                </c:pt>
                <c:pt idx="8">
                  <c:v>85</c:v>
                </c:pt>
                <c:pt idx="9">
                  <c:v>211</c:v>
                </c:pt>
                <c:pt idx="10">
                  <c:v>123</c:v>
                </c:pt>
                <c:pt idx="11">
                  <c:v>301</c:v>
                </c:pt>
                <c:pt idx="12">
                  <c:v>176</c:v>
                </c:pt>
                <c:pt idx="13">
                  <c:v>239</c:v>
                </c:pt>
                <c:pt idx="14">
                  <c:v>198</c:v>
                </c:pt>
                <c:pt idx="15">
                  <c:v>-30</c:v>
                </c:pt>
                <c:pt idx="16">
                  <c:v>193</c:v>
                </c:pt>
                <c:pt idx="17">
                  <c:v>321</c:v>
                </c:pt>
                <c:pt idx="18">
                  <c:v>284</c:v>
                </c:pt>
                <c:pt idx="19">
                  <c:v>191</c:v>
                </c:pt>
                <c:pt idx="20">
                  <c:v>133</c:v>
                </c:pt>
                <c:pt idx="21">
                  <c:v>-81</c:v>
                </c:pt>
                <c:pt idx="22">
                  <c:v>92</c:v>
                </c:pt>
                <c:pt idx="23">
                  <c:v>158</c:v>
                </c:pt>
                <c:pt idx="24">
                  <c:v>75</c:v>
                </c:pt>
                <c:pt idx="25">
                  <c:v>58</c:v>
                </c:pt>
                <c:pt idx="26">
                  <c:v>-85</c:v>
                </c:pt>
                <c:pt idx="27">
                  <c:v>-424</c:v>
                </c:pt>
                <c:pt idx="28">
                  <c:v>153</c:v>
                </c:pt>
                <c:pt idx="29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3E-40D9-B0FB-22F1CEDC83E7}"/>
            </c:ext>
          </c:extLst>
        </c:ser>
        <c:ser>
          <c:idx val="9"/>
          <c:order val="9"/>
          <c:tx>
            <c:strRef>
              <c:f>'May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01'!$AH$5:$AH$34</c:f>
              <c:numCache>
                <c:formatCode>#,##0_);[Red]\(#,##0\)</c:formatCode>
                <c:ptCount val="30"/>
                <c:pt idx="0">
                  <c:v>-384</c:v>
                </c:pt>
                <c:pt idx="1">
                  <c:v>118</c:v>
                </c:pt>
                <c:pt idx="2">
                  <c:v>231</c:v>
                </c:pt>
                <c:pt idx="3">
                  <c:v>119</c:v>
                </c:pt>
                <c:pt idx="4">
                  <c:v>461</c:v>
                </c:pt>
                <c:pt idx="5">
                  <c:v>423</c:v>
                </c:pt>
                <c:pt idx="6">
                  <c:v>277</c:v>
                </c:pt>
                <c:pt idx="7">
                  <c:v>-280</c:v>
                </c:pt>
                <c:pt idx="8">
                  <c:v>193</c:v>
                </c:pt>
                <c:pt idx="9">
                  <c:v>543</c:v>
                </c:pt>
                <c:pt idx="10">
                  <c:v>-211</c:v>
                </c:pt>
                <c:pt idx="11">
                  <c:v>364</c:v>
                </c:pt>
                <c:pt idx="12">
                  <c:v>329</c:v>
                </c:pt>
                <c:pt idx="13">
                  <c:v>319</c:v>
                </c:pt>
                <c:pt idx="14">
                  <c:v>392</c:v>
                </c:pt>
                <c:pt idx="15">
                  <c:v>272</c:v>
                </c:pt>
                <c:pt idx="16">
                  <c:v>250</c:v>
                </c:pt>
                <c:pt idx="17">
                  <c:v>442</c:v>
                </c:pt>
                <c:pt idx="18">
                  <c:v>-233</c:v>
                </c:pt>
                <c:pt idx="19">
                  <c:v>-200</c:v>
                </c:pt>
                <c:pt idx="20">
                  <c:v>-298</c:v>
                </c:pt>
                <c:pt idx="21">
                  <c:v>-82</c:v>
                </c:pt>
                <c:pt idx="22">
                  <c:v>-192</c:v>
                </c:pt>
                <c:pt idx="23">
                  <c:v>-49</c:v>
                </c:pt>
                <c:pt idx="24">
                  <c:v>-149</c:v>
                </c:pt>
                <c:pt idx="25">
                  <c:v>-231</c:v>
                </c:pt>
                <c:pt idx="26">
                  <c:v>-451</c:v>
                </c:pt>
                <c:pt idx="27">
                  <c:v>-362</c:v>
                </c:pt>
                <c:pt idx="28">
                  <c:v>-284</c:v>
                </c:pt>
                <c:pt idx="29">
                  <c:v>-655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B3E-40D9-B0FB-22F1CEDC83E7}"/>
            </c:ext>
          </c:extLst>
        </c:ser>
        <c:ser>
          <c:idx val="10"/>
          <c:order val="10"/>
          <c:tx>
            <c:strRef>
              <c:f>'May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'May 01'!$X$5:$X$34</c:f>
              <c:numCache>
                <c:formatCode>m/d/yyyy</c:formatCode>
                <c:ptCount val="30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</c:numCache>
            </c:numRef>
          </c:cat>
          <c:val>
            <c:numRef>
              <c:f>'May 01'!$AI$5:$AI$34</c:f>
              <c:numCache>
                <c:formatCode>#,##0_);[Red]\(#,##0\)</c:formatCode>
                <c:ptCount val="30"/>
                <c:pt idx="0">
                  <c:v>2424</c:v>
                </c:pt>
                <c:pt idx="1">
                  <c:v>-379</c:v>
                </c:pt>
                <c:pt idx="2">
                  <c:v>570</c:v>
                </c:pt>
                <c:pt idx="3">
                  <c:v>1413</c:v>
                </c:pt>
                <c:pt idx="4">
                  <c:v>1338</c:v>
                </c:pt>
                <c:pt idx="5">
                  <c:v>1098</c:v>
                </c:pt>
                <c:pt idx="6">
                  <c:v>557</c:v>
                </c:pt>
                <c:pt idx="7">
                  <c:v>-629</c:v>
                </c:pt>
                <c:pt idx="8">
                  <c:v>-1054</c:v>
                </c:pt>
                <c:pt idx="9">
                  <c:v>-872</c:v>
                </c:pt>
                <c:pt idx="10">
                  <c:v>-1161</c:v>
                </c:pt>
                <c:pt idx="11">
                  <c:v>-991</c:v>
                </c:pt>
                <c:pt idx="12">
                  <c:v>-1174</c:v>
                </c:pt>
                <c:pt idx="13">
                  <c:v>-1525</c:v>
                </c:pt>
                <c:pt idx="14">
                  <c:v>-1618</c:v>
                </c:pt>
                <c:pt idx="15">
                  <c:v>-969</c:v>
                </c:pt>
                <c:pt idx="16">
                  <c:v>-914</c:v>
                </c:pt>
                <c:pt idx="17">
                  <c:v>-401</c:v>
                </c:pt>
                <c:pt idx="18">
                  <c:v>-562</c:v>
                </c:pt>
                <c:pt idx="19">
                  <c:v>-887</c:v>
                </c:pt>
                <c:pt idx="20">
                  <c:v>-1019</c:v>
                </c:pt>
                <c:pt idx="21">
                  <c:v>-734</c:v>
                </c:pt>
                <c:pt idx="22">
                  <c:v>-523</c:v>
                </c:pt>
                <c:pt idx="23">
                  <c:v>-383</c:v>
                </c:pt>
                <c:pt idx="24">
                  <c:v>-414</c:v>
                </c:pt>
                <c:pt idx="25">
                  <c:v>-282</c:v>
                </c:pt>
                <c:pt idx="26">
                  <c:v>-406</c:v>
                </c:pt>
                <c:pt idx="27">
                  <c:v>-263</c:v>
                </c:pt>
                <c:pt idx="28">
                  <c:v>-136</c:v>
                </c:pt>
                <c:pt idx="29">
                  <c:v>-352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B3E-40D9-B0FB-22F1CEDC8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71256"/>
        <c:axId val="1"/>
      </c:lineChart>
      <c:dateAx>
        <c:axId val="1816712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71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89525370935908"/>
          <c:y val="0.20765065413631512"/>
          <c:w val="9.1073602745566612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47180316476041E-2"/>
          <c:y val="5.6011031707821832E-2"/>
          <c:w val="0.80776095264600045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'June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01'!$Y$5:$Y$34</c:f>
              <c:numCache>
                <c:formatCode>#,##0_);\(#,##0\)</c:formatCode>
                <c:ptCount val="30"/>
                <c:pt idx="0">
                  <c:v>15670</c:v>
                </c:pt>
                <c:pt idx="1">
                  <c:v>14772</c:v>
                </c:pt>
                <c:pt idx="2">
                  <c:v>8981</c:v>
                </c:pt>
                <c:pt idx="3">
                  <c:v>4695</c:v>
                </c:pt>
                <c:pt idx="4">
                  <c:v>2958</c:v>
                </c:pt>
                <c:pt idx="5">
                  <c:v>103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A-4BFB-8E34-69BB6A54E99A}"/>
            </c:ext>
          </c:extLst>
        </c:ser>
        <c:ser>
          <c:idx val="1"/>
          <c:order val="1"/>
          <c:tx>
            <c:strRef>
              <c:f>'June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01'!$Z$5:$Z$34</c:f>
              <c:numCache>
                <c:formatCode>#,##0_);\(#,##0\)</c:formatCode>
                <c:ptCount val="30"/>
                <c:pt idx="0">
                  <c:v>1797</c:v>
                </c:pt>
                <c:pt idx="1">
                  <c:v>468</c:v>
                </c:pt>
                <c:pt idx="2">
                  <c:v>1647</c:v>
                </c:pt>
                <c:pt idx="3">
                  <c:v>2540</c:v>
                </c:pt>
                <c:pt idx="4">
                  <c:v>2298</c:v>
                </c:pt>
                <c:pt idx="5">
                  <c:v>229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5A-4BFB-8E34-69BB6A54E99A}"/>
            </c:ext>
          </c:extLst>
        </c:ser>
        <c:ser>
          <c:idx val="2"/>
          <c:order val="2"/>
          <c:tx>
            <c:strRef>
              <c:f>'June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01'!$AA$5:$AA$34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5A-4BFB-8E34-69BB6A54E99A}"/>
            </c:ext>
          </c:extLst>
        </c:ser>
        <c:ser>
          <c:idx val="3"/>
          <c:order val="3"/>
          <c:tx>
            <c:strRef>
              <c:f>'June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01'!$AB$5:$AB$34</c:f>
              <c:numCache>
                <c:formatCode>#,##0_);\(#,##0\)</c:formatCode>
                <c:ptCount val="30"/>
                <c:pt idx="0">
                  <c:v>5186</c:v>
                </c:pt>
                <c:pt idx="1">
                  <c:v>-7944</c:v>
                </c:pt>
                <c:pt idx="2">
                  <c:v>-8472</c:v>
                </c:pt>
                <c:pt idx="3">
                  <c:v>-6874</c:v>
                </c:pt>
                <c:pt idx="4">
                  <c:v>1675</c:v>
                </c:pt>
                <c:pt idx="5">
                  <c:v>-1851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5A-4BFB-8E34-69BB6A54E99A}"/>
            </c:ext>
          </c:extLst>
        </c:ser>
        <c:ser>
          <c:idx val="4"/>
          <c:order val="4"/>
          <c:tx>
            <c:strRef>
              <c:f>'June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01'!$AC$5:$AC$34</c:f>
              <c:numCache>
                <c:formatCode>#,##0_);\(#,##0\)</c:formatCode>
                <c:ptCount val="30"/>
                <c:pt idx="0">
                  <c:v>147</c:v>
                </c:pt>
                <c:pt idx="1">
                  <c:v>172</c:v>
                </c:pt>
                <c:pt idx="2">
                  <c:v>176</c:v>
                </c:pt>
                <c:pt idx="3">
                  <c:v>193</c:v>
                </c:pt>
                <c:pt idx="4">
                  <c:v>56</c:v>
                </c:pt>
                <c:pt idx="5">
                  <c:v>109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5A-4BFB-8E34-69BB6A54E99A}"/>
            </c:ext>
          </c:extLst>
        </c:ser>
        <c:ser>
          <c:idx val="5"/>
          <c:order val="5"/>
          <c:tx>
            <c:strRef>
              <c:f>'June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01'!$AD$5:$AD$34</c:f>
              <c:numCache>
                <c:formatCode>#,##0_);\(#,##0\)</c:formatCode>
                <c:ptCount val="30"/>
                <c:pt idx="0">
                  <c:v>26</c:v>
                </c:pt>
                <c:pt idx="1">
                  <c:v>81</c:v>
                </c:pt>
                <c:pt idx="2">
                  <c:v>84</c:v>
                </c:pt>
                <c:pt idx="3">
                  <c:v>79</c:v>
                </c:pt>
                <c:pt idx="4">
                  <c:v>-92</c:v>
                </c:pt>
                <c:pt idx="5">
                  <c:v>60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5A-4BFB-8E34-69BB6A54E99A}"/>
            </c:ext>
          </c:extLst>
        </c:ser>
        <c:ser>
          <c:idx val="6"/>
          <c:order val="6"/>
          <c:tx>
            <c:strRef>
              <c:f>'June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5A-4BFB-8E34-69BB6A54E99A}"/>
            </c:ext>
          </c:extLst>
        </c:ser>
        <c:ser>
          <c:idx val="7"/>
          <c:order val="7"/>
          <c:tx>
            <c:strRef>
              <c:f>'June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01'!$AF$5:$AF$34</c:f>
              <c:numCache>
                <c:formatCode>#,##0_);[Red]\(#,##0\)</c:formatCode>
                <c:ptCount val="30"/>
                <c:pt idx="0">
                  <c:v>384</c:v>
                </c:pt>
                <c:pt idx="1">
                  <c:v>276</c:v>
                </c:pt>
                <c:pt idx="2">
                  <c:v>-3</c:v>
                </c:pt>
                <c:pt idx="3">
                  <c:v>-523</c:v>
                </c:pt>
                <c:pt idx="4">
                  <c:v>-299</c:v>
                </c:pt>
                <c:pt idx="5">
                  <c:v>-403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C5A-4BFB-8E34-69BB6A54E99A}"/>
            </c:ext>
          </c:extLst>
        </c:ser>
        <c:ser>
          <c:idx val="8"/>
          <c:order val="8"/>
          <c:tx>
            <c:strRef>
              <c:f>'June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01'!$AG$5:$AG$34</c:f>
              <c:numCache>
                <c:formatCode>#,##0_);[Red]\(#,##0\)</c:formatCode>
                <c:ptCount val="30"/>
                <c:pt idx="0">
                  <c:v>193</c:v>
                </c:pt>
                <c:pt idx="1">
                  <c:v>169</c:v>
                </c:pt>
                <c:pt idx="2">
                  <c:v>136</c:v>
                </c:pt>
                <c:pt idx="3">
                  <c:v>101</c:v>
                </c:pt>
                <c:pt idx="4">
                  <c:v>28</c:v>
                </c:pt>
                <c:pt idx="5">
                  <c:v>158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C5A-4BFB-8E34-69BB6A54E99A}"/>
            </c:ext>
          </c:extLst>
        </c:ser>
        <c:ser>
          <c:idx val="9"/>
          <c:order val="9"/>
          <c:tx>
            <c:strRef>
              <c:f>'June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01'!$AH$5:$AH$34</c:f>
              <c:numCache>
                <c:formatCode>#,##0_);[Red]\(#,##0\)</c:formatCode>
                <c:ptCount val="30"/>
                <c:pt idx="0">
                  <c:v>-53</c:v>
                </c:pt>
                <c:pt idx="1">
                  <c:v>-113</c:v>
                </c:pt>
                <c:pt idx="2">
                  <c:v>-109</c:v>
                </c:pt>
                <c:pt idx="3">
                  <c:v>-68</c:v>
                </c:pt>
                <c:pt idx="4">
                  <c:v>-37</c:v>
                </c:pt>
                <c:pt idx="5">
                  <c:v>-115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C5A-4BFB-8E34-69BB6A54E99A}"/>
            </c:ext>
          </c:extLst>
        </c:ser>
        <c:ser>
          <c:idx val="10"/>
          <c:order val="10"/>
          <c:tx>
            <c:strRef>
              <c:f>'June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'June 01'!$X$5:$X$34</c:f>
              <c:numCache>
                <c:formatCode>m/d/yyyy</c:formatCode>
                <c:ptCount val="30"/>
                <c:pt idx="0">
                  <c:v>37043</c:v>
                </c:pt>
                <c:pt idx="1">
                  <c:v>37044</c:v>
                </c:pt>
                <c:pt idx="2">
                  <c:v>37045</c:v>
                </c:pt>
                <c:pt idx="3">
                  <c:v>37046</c:v>
                </c:pt>
                <c:pt idx="4">
                  <c:v>37047</c:v>
                </c:pt>
                <c:pt idx="5">
                  <c:v>37048</c:v>
                </c:pt>
                <c:pt idx="6">
                  <c:v>37049</c:v>
                </c:pt>
                <c:pt idx="7">
                  <c:v>37050</c:v>
                </c:pt>
                <c:pt idx="8">
                  <c:v>37051</c:v>
                </c:pt>
                <c:pt idx="9">
                  <c:v>37052</c:v>
                </c:pt>
                <c:pt idx="10">
                  <c:v>37053</c:v>
                </c:pt>
                <c:pt idx="11">
                  <c:v>37054</c:v>
                </c:pt>
                <c:pt idx="12">
                  <c:v>37055</c:v>
                </c:pt>
                <c:pt idx="13">
                  <c:v>37056</c:v>
                </c:pt>
                <c:pt idx="14">
                  <c:v>37057</c:v>
                </c:pt>
                <c:pt idx="15">
                  <c:v>37058</c:v>
                </c:pt>
                <c:pt idx="16">
                  <c:v>37059</c:v>
                </c:pt>
                <c:pt idx="17">
                  <c:v>37060</c:v>
                </c:pt>
                <c:pt idx="18">
                  <c:v>37061</c:v>
                </c:pt>
                <c:pt idx="19">
                  <c:v>37062</c:v>
                </c:pt>
                <c:pt idx="20">
                  <c:v>37063</c:v>
                </c:pt>
                <c:pt idx="21">
                  <c:v>37064</c:v>
                </c:pt>
                <c:pt idx="22">
                  <c:v>37065</c:v>
                </c:pt>
                <c:pt idx="23">
                  <c:v>37066</c:v>
                </c:pt>
                <c:pt idx="24">
                  <c:v>37067</c:v>
                </c:pt>
                <c:pt idx="25">
                  <c:v>37068</c:v>
                </c:pt>
                <c:pt idx="26">
                  <c:v>37069</c:v>
                </c:pt>
                <c:pt idx="27">
                  <c:v>37070</c:v>
                </c:pt>
                <c:pt idx="28">
                  <c:v>37071</c:v>
                </c:pt>
                <c:pt idx="29">
                  <c:v>37072</c:v>
                </c:pt>
              </c:numCache>
            </c:numRef>
          </c:cat>
          <c:val>
            <c:numRef>
              <c:f>'June 01'!$AI$5:$AI$34</c:f>
              <c:numCache>
                <c:formatCode>#,##0_);[Red]\(#,##0\)</c:formatCode>
                <c:ptCount val="30"/>
                <c:pt idx="0">
                  <c:v>-464</c:v>
                </c:pt>
                <c:pt idx="1">
                  <c:v>-330</c:v>
                </c:pt>
                <c:pt idx="2">
                  <c:v>-714</c:v>
                </c:pt>
                <c:pt idx="3">
                  <c:v>-522</c:v>
                </c:pt>
                <c:pt idx="4">
                  <c:v>-541</c:v>
                </c:pt>
                <c:pt idx="5">
                  <c:v>-373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5A-4BFB-8E34-69BB6A54E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37152"/>
        <c:axId val="1"/>
      </c:lineChart>
      <c:dateAx>
        <c:axId val="1814371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37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535070383903993"/>
          <c:y val="0.20765065413631512"/>
          <c:w val="8.8771400181620136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251123974804026E-2"/>
          <c:y val="5.6011031707821832E-2"/>
          <c:w val="0.81993414116655683"/>
          <c:h val="0.88934589370224426"/>
        </c:manualLayout>
      </c:layout>
      <c:lineChart>
        <c:grouping val="standard"/>
        <c:varyColors val="0"/>
        <c:ser>
          <c:idx val="0"/>
          <c:order val="0"/>
          <c:tx>
            <c:strRef>
              <c:f>'July 01'!$Y$4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01'!$Y$5:$Y$34</c:f>
              <c:numCache>
                <c:formatCode>#,##0_);\(#,##0\)</c:formatCode>
                <c:ptCount val="30"/>
                <c:pt idx="0">
                  <c:v>-7242</c:v>
                </c:pt>
                <c:pt idx="1">
                  <c:v>3784</c:v>
                </c:pt>
                <c:pt idx="2">
                  <c:v>-6165</c:v>
                </c:pt>
                <c:pt idx="3">
                  <c:v>-14034</c:v>
                </c:pt>
                <c:pt idx="4">
                  <c:v>17024</c:v>
                </c:pt>
                <c:pt idx="5">
                  <c:v>-1807</c:v>
                </c:pt>
                <c:pt idx="6">
                  <c:v>-2039</c:v>
                </c:pt>
                <c:pt idx="7">
                  <c:v>-3261</c:v>
                </c:pt>
                <c:pt idx="8">
                  <c:v>73</c:v>
                </c:pt>
                <c:pt idx="9">
                  <c:v>5698</c:v>
                </c:pt>
                <c:pt idx="10">
                  <c:v>449</c:v>
                </c:pt>
                <c:pt idx="11">
                  <c:v>10104</c:v>
                </c:pt>
                <c:pt idx="12">
                  <c:v>12366</c:v>
                </c:pt>
                <c:pt idx="13">
                  <c:v>9873</c:v>
                </c:pt>
                <c:pt idx="14">
                  <c:v>6130</c:v>
                </c:pt>
                <c:pt idx="15">
                  <c:v>9355</c:v>
                </c:pt>
                <c:pt idx="16">
                  <c:v>5888</c:v>
                </c:pt>
                <c:pt idx="17">
                  <c:v>6112</c:v>
                </c:pt>
                <c:pt idx="18">
                  <c:v>6415</c:v>
                </c:pt>
                <c:pt idx="19">
                  <c:v>-977</c:v>
                </c:pt>
                <c:pt idx="20">
                  <c:v>14372</c:v>
                </c:pt>
                <c:pt idx="21">
                  <c:v>4379</c:v>
                </c:pt>
                <c:pt idx="22">
                  <c:v>-1830</c:v>
                </c:pt>
                <c:pt idx="23">
                  <c:v>-4402</c:v>
                </c:pt>
                <c:pt idx="24">
                  <c:v>-1682</c:v>
                </c:pt>
                <c:pt idx="25">
                  <c:v>-318</c:v>
                </c:pt>
                <c:pt idx="26">
                  <c:v>935</c:v>
                </c:pt>
                <c:pt idx="27">
                  <c:v>3241</c:v>
                </c:pt>
                <c:pt idx="28">
                  <c:v>2650</c:v>
                </c:pt>
                <c:pt idx="29">
                  <c:v>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55-4CEB-A6F9-CB5786B22E1D}"/>
            </c:ext>
          </c:extLst>
        </c:ser>
        <c:ser>
          <c:idx val="1"/>
          <c:order val="1"/>
          <c:tx>
            <c:strRef>
              <c:f>'July 01'!$Z$4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01'!$Z$5:$Z$34</c:f>
              <c:numCache>
                <c:formatCode>#,##0_);\(#,##0\)</c:formatCode>
                <c:ptCount val="30"/>
                <c:pt idx="0">
                  <c:v>108</c:v>
                </c:pt>
                <c:pt idx="1">
                  <c:v>-2410</c:v>
                </c:pt>
                <c:pt idx="2">
                  <c:v>-2763</c:v>
                </c:pt>
                <c:pt idx="3">
                  <c:v>-2860</c:v>
                </c:pt>
                <c:pt idx="4">
                  <c:v>-3809</c:v>
                </c:pt>
                <c:pt idx="5">
                  <c:v>-3959</c:v>
                </c:pt>
                <c:pt idx="6">
                  <c:v>-3330</c:v>
                </c:pt>
                <c:pt idx="7">
                  <c:v>-4096</c:v>
                </c:pt>
                <c:pt idx="8">
                  <c:v>-5223</c:v>
                </c:pt>
                <c:pt idx="9">
                  <c:v>-7996</c:v>
                </c:pt>
                <c:pt idx="10">
                  <c:v>-860</c:v>
                </c:pt>
                <c:pt idx="11">
                  <c:v>-4381</c:v>
                </c:pt>
                <c:pt idx="12">
                  <c:v>-3784</c:v>
                </c:pt>
                <c:pt idx="13">
                  <c:v>1517</c:v>
                </c:pt>
                <c:pt idx="14">
                  <c:v>1182</c:v>
                </c:pt>
                <c:pt idx="15">
                  <c:v>528</c:v>
                </c:pt>
                <c:pt idx="16">
                  <c:v>278</c:v>
                </c:pt>
                <c:pt idx="17">
                  <c:v>-399</c:v>
                </c:pt>
                <c:pt idx="18">
                  <c:v>-2633</c:v>
                </c:pt>
                <c:pt idx="19">
                  <c:v>1793</c:v>
                </c:pt>
                <c:pt idx="20">
                  <c:v>680</c:v>
                </c:pt>
                <c:pt idx="21">
                  <c:v>-929</c:v>
                </c:pt>
                <c:pt idx="22">
                  <c:v>-2438</c:v>
                </c:pt>
                <c:pt idx="23">
                  <c:v>-3738</c:v>
                </c:pt>
                <c:pt idx="24">
                  <c:v>-4346</c:v>
                </c:pt>
                <c:pt idx="25">
                  <c:v>-3469</c:v>
                </c:pt>
                <c:pt idx="26">
                  <c:v>-3666</c:v>
                </c:pt>
                <c:pt idx="27">
                  <c:v>-4929</c:v>
                </c:pt>
                <c:pt idx="28">
                  <c:v>-5299</c:v>
                </c:pt>
                <c:pt idx="29">
                  <c:v>-9662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55-4CEB-A6F9-CB5786B22E1D}"/>
            </c:ext>
          </c:extLst>
        </c:ser>
        <c:ser>
          <c:idx val="2"/>
          <c:order val="2"/>
          <c:tx>
            <c:strRef>
              <c:f>'July 01'!$AA$4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01'!$AA$5:$AA$34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55-4CEB-A6F9-CB5786B22E1D}"/>
            </c:ext>
          </c:extLst>
        </c:ser>
        <c:ser>
          <c:idx val="3"/>
          <c:order val="3"/>
          <c:tx>
            <c:strRef>
              <c:f>'July 01'!$AB$4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01'!$AB$5:$AB$34</c:f>
              <c:numCache>
                <c:formatCode>#,##0_);\(#,##0\)</c:formatCode>
                <c:ptCount val="30"/>
                <c:pt idx="0">
                  <c:v>-2329</c:v>
                </c:pt>
                <c:pt idx="1">
                  <c:v>-7369</c:v>
                </c:pt>
                <c:pt idx="2">
                  <c:v>-8107</c:v>
                </c:pt>
                <c:pt idx="3">
                  <c:v>-4827</c:v>
                </c:pt>
                <c:pt idx="4">
                  <c:v>-3732</c:v>
                </c:pt>
                <c:pt idx="5">
                  <c:v>-2393</c:v>
                </c:pt>
                <c:pt idx="6">
                  <c:v>2481</c:v>
                </c:pt>
                <c:pt idx="7">
                  <c:v>2550</c:v>
                </c:pt>
                <c:pt idx="8">
                  <c:v>-1484</c:v>
                </c:pt>
                <c:pt idx="9">
                  <c:v>1131</c:v>
                </c:pt>
                <c:pt idx="10">
                  <c:v>5219</c:v>
                </c:pt>
                <c:pt idx="11">
                  <c:v>-1155</c:v>
                </c:pt>
                <c:pt idx="12">
                  <c:v>-2640</c:v>
                </c:pt>
                <c:pt idx="13">
                  <c:v>-10489</c:v>
                </c:pt>
                <c:pt idx="14">
                  <c:v>-10395</c:v>
                </c:pt>
                <c:pt idx="15">
                  <c:v>-10976</c:v>
                </c:pt>
                <c:pt idx="16">
                  <c:v>-10476</c:v>
                </c:pt>
                <c:pt idx="17">
                  <c:v>-5959</c:v>
                </c:pt>
                <c:pt idx="18">
                  <c:v>-1084</c:v>
                </c:pt>
                <c:pt idx="19">
                  <c:v>3417</c:v>
                </c:pt>
                <c:pt idx="20">
                  <c:v>-3222</c:v>
                </c:pt>
                <c:pt idx="21">
                  <c:v>2658</c:v>
                </c:pt>
                <c:pt idx="22">
                  <c:v>4254</c:v>
                </c:pt>
                <c:pt idx="23">
                  <c:v>3713</c:v>
                </c:pt>
                <c:pt idx="24">
                  <c:v>-3567</c:v>
                </c:pt>
                <c:pt idx="25">
                  <c:v>-4937</c:v>
                </c:pt>
                <c:pt idx="26">
                  <c:v>515</c:v>
                </c:pt>
                <c:pt idx="27">
                  <c:v>5953</c:v>
                </c:pt>
                <c:pt idx="28">
                  <c:v>8180</c:v>
                </c:pt>
                <c:pt idx="29">
                  <c:v>15279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55-4CEB-A6F9-CB5786B22E1D}"/>
            </c:ext>
          </c:extLst>
        </c:ser>
        <c:ser>
          <c:idx val="4"/>
          <c:order val="4"/>
          <c:tx>
            <c:strRef>
              <c:f>'July 01'!$AC$4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01'!$AC$5:$AC$34</c:f>
              <c:numCache>
                <c:formatCode>#,##0_);\(#,##0\)</c:formatCode>
                <c:ptCount val="30"/>
                <c:pt idx="0">
                  <c:v>156</c:v>
                </c:pt>
                <c:pt idx="1">
                  <c:v>146</c:v>
                </c:pt>
                <c:pt idx="2">
                  <c:v>96</c:v>
                </c:pt>
                <c:pt idx="3">
                  <c:v>-248</c:v>
                </c:pt>
                <c:pt idx="4">
                  <c:v>38</c:v>
                </c:pt>
                <c:pt idx="5">
                  <c:v>179</c:v>
                </c:pt>
                <c:pt idx="6">
                  <c:v>148</c:v>
                </c:pt>
                <c:pt idx="7">
                  <c:v>41</c:v>
                </c:pt>
                <c:pt idx="8">
                  <c:v>166</c:v>
                </c:pt>
                <c:pt idx="9">
                  <c:v>141</c:v>
                </c:pt>
                <c:pt idx="10">
                  <c:v>128</c:v>
                </c:pt>
                <c:pt idx="11">
                  <c:v>148</c:v>
                </c:pt>
                <c:pt idx="12">
                  <c:v>95</c:v>
                </c:pt>
                <c:pt idx="13">
                  <c:v>87</c:v>
                </c:pt>
                <c:pt idx="14">
                  <c:v>66</c:v>
                </c:pt>
                <c:pt idx="15">
                  <c:v>75</c:v>
                </c:pt>
                <c:pt idx="16">
                  <c:v>119</c:v>
                </c:pt>
                <c:pt idx="17">
                  <c:v>109</c:v>
                </c:pt>
                <c:pt idx="18">
                  <c:v>136</c:v>
                </c:pt>
                <c:pt idx="19">
                  <c:v>129</c:v>
                </c:pt>
                <c:pt idx="20">
                  <c:v>81</c:v>
                </c:pt>
                <c:pt idx="21">
                  <c:v>78</c:v>
                </c:pt>
                <c:pt idx="22">
                  <c:v>67</c:v>
                </c:pt>
                <c:pt idx="23">
                  <c:v>72</c:v>
                </c:pt>
                <c:pt idx="24">
                  <c:v>62</c:v>
                </c:pt>
                <c:pt idx="25">
                  <c:v>52</c:v>
                </c:pt>
                <c:pt idx="26">
                  <c:v>79</c:v>
                </c:pt>
                <c:pt idx="27">
                  <c:v>99</c:v>
                </c:pt>
                <c:pt idx="28">
                  <c:v>-40</c:v>
                </c:pt>
                <c:pt idx="2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55-4CEB-A6F9-CB5786B22E1D}"/>
            </c:ext>
          </c:extLst>
        </c:ser>
        <c:ser>
          <c:idx val="5"/>
          <c:order val="5"/>
          <c:tx>
            <c:strRef>
              <c:f>'July 01'!$AD$4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01'!$AD$5:$AD$34</c:f>
              <c:numCache>
                <c:formatCode>#,##0_);\(#,##0\)</c:formatCode>
                <c:ptCount val="30"/>
                <c:pt idx="0">
                  <c:v>-115</c:v>
                </c:pt>
                <c:pt idx="1">
                  <c:v>-121</c:v>
                </c:pt>
                <c:pt idx="2">
                  <c:v>-124</c:v>
                </c:pt>
                <c:pt idx="3">
                  <c:v>-132</c:v>
                </c:pt>
                <c:pt idx="4">
                  <c:v>-162</c:v>
                </c:pt>
                <c:pt idx="5">
                  <c:v>-262</c:v>
                </c:pt>
                <c:pt idx="6">
                  <c:v>-280</c:v>
                </c:pt>
                <c:pt idx="7">
                  <c:v>-226</c:v>
                </c:pt>
                <c:pt idx="8">
                  <c:v>-37</c:v>
                </c:pt>
                <c:pt idx="9">
                  <c:v>-212</c:v>
                </c:pt>
                <c:pt idx="10">
                  <c:v>1</c:v>
                </c:pt>
                <c:pt idx="11">
                  <c:v>-146</c:v>
                </c:pt>
                <c:pt idx="12">
                  <c:v>-99</c:v>
                </c:pt>
                <c:pt idx="13">
                  <c:v>-82</c:v>
                </c:pt>
                <c:pt idx="14">
                  <c:v>-216</c:v>
                </c:pt>
                <c:pt idx="15">
                  <c:v>-99</c:v>
                </c:pt>
                <c:pt idx="16">
                  <c:v>-86</c:v>
                </c:pt>
                <c:pt idx="17">
                  <c:v>-225</c:v>
                </c:pt>
                <c:pt idx="18">
                  <c:v>-32</c:v>
                </c:pt>
                <c:pt idx="19">
                  <c:v>-18</c:v>
                </c:pt>
                <c:pt idx="20">
                  <c:v>-103</c:v>
                </c:pt>
                <c:pt idx="21">
                  <c:v>-185</c:v>
                </c:pt>
                <c:pt idx="22">
                  <c:v>-242</c:v>
                </c:pt>
                <c:pt idx="23">
                  <c:v>-220</c:v>
                </c:pt>
                <c:pt idx="24">
                  <c:v>-101</c:v>
                </c:pt>
                <c:pt idx="25">
                  <c:v>-157</c:v>
                </c:pt>
                <c:pt idx="26">
                  <c:v>-873</c:v>
                </c:pt>
                <c:pt idx="27">
                  <c:v>-160</c:v>
                </c:pt>
                <c:pt idx="28">
                  <c:v>-151</c:v>
                </c:pt>
                <c:pt idx="29">
                  <c:v>-115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55-4CEB-A6F9-CB5786B22E1D}"/>
            </c:ext>
          </c:extLst>
        </c:ser>
        <c:ser>
          <c:idx val="6"/>
          <c:order val="6"/>
          <c:tx>
            <c:strRef>
              <c:f>'July 01'!$AE$4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01'!$AE$5:$AE$34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55-4CEB-A6F9-CB5786B22E1D}"/>
            </c:ext>
          </c:extLst>
        </c:ser>
        <c:ser>
          <c:idx val="7"/>
          <c:order val="7"/>
          <c:tx>
            <c:strRef>
              <c:f>'July 01'!$AF$4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01'!$AF$5:$AF$34</c:f>
              <c:numCache>
                <c:formatCode>#,##0_);[Red]\(#,##0\)</c:formatCode>
                <c:ptCount val="30"/>
                <c:pt idx="0">
                  <c:v>584</c:v>
                </c:pt>
                <c:pt idx="1">
                  <c:v>344</c:v>
                </c:pt>
                <c:pt idx="2">
                  <c:v>1613</c:v>
                </c:pt>
                <c:pt idx="3">
                  <c:v>1135</c:v>
                </c:pt>
                <c:pt idx="4">
                  <c:v>1258</c:v>
                </c:pt>
                <c:pt idx="5">
                  <c:v>503</c:v>
                </c:pt>
                <c:pt idx="6">
                  <c:v>-347</c:v>
                </c:pt>
                <c:pt idx="7">
                  <c:v>-955</c:v>
                </c:pt>
                <c:pt idx="8">
                  <c:v>-402</c:v>
                </c:pt>
                <c:pt idx="9">
                  <c:v>-2570</c:v>
                </c:pt>
                <c:pt idx="10">
                  <c:v>-3612</c:v>
                </c:pt>
                <c:pt idx="11">
                  <c:v>-3574</c:v>
                </c:pt>
                <c:pt idx="12">
                  <c:v>-1573</c:v>
                </c:pt>
                <c:pt idx="13">
                  <c:v>-1694</c:v>
                </c:pt>
                <c:pt idx="14">
                  <c:v>-2052</c:v>
                </c:pt>
                <c:pt idx="15">
                  <c:v>-1199</c:v>
                </c:pt>
                <c:pt idx="16">
                  <c:v>437</c:v>
                </c:pt>
                <c:pt idx="17">
                  <c:v>39</c:v>
                </c:pt>
                <c:pt idx="18">
                  <c:v>5399</c:v>
                </c:pt>
                <c:pt idx="19">
                  <c:v>6137</c:v>
                </c:pt>
                <c:pt idx="20">
                  <c:v>6013</c:v>
                </c:pt>
                <c:pt idx="21">
                  <c:v>6047</c:v>
                </c:pt>
                <c:pt idx="22">
                  <c:v>1990</c:v>
                </c:pt>
                <c:pt idx="23">
                  <c:v>2631</c:v>
                </c:pt>
                <c:pt idx="24">
                  <c:v>4775</c:v>
                </c:pt>
                <c:pt idx="25">
                  <c:v>5377</c:v>
                </c:pt>
                <c:pt idx="26">
                  <c:v>5647</c:v>
                </c:pt>
                <c:pt idx="27">
                  <c:v>5606</c:v>
                </c:pt>
                <c:pt idx="28">
                  <c:v>5394</c:v>
                </c:pt>
                <c:pt idx="29">
                  <c:v>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155-4CEB-A6F9-CB5786B22E1D}"/>
            </c:ext>
          </c:extLst>
        </c:ser>
        <c:ser>
          <c:idx val="8"/>
          <c:order val="8"/>
          <c:tx>
            <c:strRef>
              <c:f>'July 01'!$AG$4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01'!$AG$5:$AG$34</c:f>
              <c:numCache>
                <c:formatCode>#,##0_);[Red]\(#,##0\)</c:formatCode>
                <c:ptCount val="30"/>
                <c:pt idx="0">
                  <c:v>-108</c:v>
                </c:pt>
                <c:pt idx="1">
                  <c:v>-214</c:v>
                </c:pt>
                <c:pt idx="2">
                  <c:v>-185</c:v>
                </c:pt>
                <c:pt idx="3">
                  <c:v>-308</c:v>
                </c:pt>
                <c:pt idx="4">
                  <c:v>179</c:v>
                </c:pt>
                <c:pt idx="5">
                  <c:v>149</c:v>
                </c:pt>
                <c:pt idx="6">
                  <c:v>143</c:v>
                </c:pt>
                <c:pt idx="7">
                  <c:v>196</c:v>
                </c:pt>
                <c:pt idx="8">
                  <c:v>130</c:v>
                </c:pt>
                <c:pt idx="9">
                  <c:v>-138</c:v>
                </c:pt>
                <c:pt idx="10">
                  <c:v>145</c:v>
                </c:pt>
                <c:pt idx="11">
                  <c:v>-9</c:v>
                </c:pt>
                <c:pt idx="12">
                  <c:v>71</c:v>
                </c:pt>
                <c:pt idx="13">
                  <c:v>178</c:v>
                </c:pt>
                <c:pt idx="14">
                  <c:v>-224</c:v>
                </c:pt>
                <c:pt idx="15">
                  <c:v>-232</c:v>
                </c:pt>
                <c:pt idx="16">
                  <c:v>238</c:v>
                </c:pt>
                <c:pt idx="17">
                  <c:v>-47</c:v>
                </c:pt>
                <c:pt idx="18">
                  <c:v>-31</c:v>
                </c:pt>
                <c:pt idx="19">
                  <c:v>-128</c:v>
                </c:pt>
                <c:pt idx="20">
                  <c:v>-156</c:v>
                </c:pt>
                <c:pt idx="21">
                  <c:v>-357</c:v>
                </c:pt>
                <c:pt idx="22">
                  <c:v>-256</c:v>
                </c:pt>
                <c:pt idx="23">
                  <c:v>14</c:v>
                </c:pt>
                <c:pt idx="24">
                  <c:v>260</c:v>
                </c:pt>
                <c:pt idx="25">
                  <c:v>76</c:v>
                </c:pt>
                <c:pt idx="26">
                  <c:v>3</c:v>
                </c:pt>
                <c:pt idx="27">
                  <c:v>375</c:v>
                </c:pt>
                <c:pt idx="28">
                  <c:v>415</c:v>
                </c:pt>
                <c:pt idx="29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155-4CEB-A6F9-CB5786B22E1D}"/>
            </c:ext>
          </c:extLst>
        </c:ser>
        <c:ser>
          <c:idx val="9"/>
          <c:order val="9"/>
          <c:tx>
            <c:strRef>
              <c:f>'July 01'!$AH$4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01'!$AH$5:$AH$34</c:f>
              <c:numCache>
                <c:formatCode>#,##0_);[Red]\(#,##0\)</c:formatCode>
                <c:ptCount val="30"/>
                <c:pt idx="0">
                  <c:v>80</c:v>
                </c:pt>
                <c:pt idx="1">
                  <c:v>52</c:v>
                </c:pt>
                <c:pt idx="2">
                  <c:v>18</c:v>
                </c:pt>
                <c:pt idx="3">
                  <c:v>-84</c:v>
                </c:pt>
                <c:pt idx="4">
                  <c:v>5</c:v>
                </c:pt>
                <c:pt idx="5">
                  <c:v>42</c:v>
                </c:pt>
                <c:pt idx="6">
                  <c:v>39</c:v>
                </c:pt>
                <c:pt idx="7">
                  <c:v>11</c:v>
                </c:pt>
                <c:pt idx="8">
                  <c:v>79</c:v>
                </c:pt>
                <c:pt idx="9">
                  <c:v>27</c:v>
                </c:pt>
                <c:pt idx="10">
                  <c:v>-113</c:v>
                </c:pt>
                <c:pt idx="11">
                  <c:v>-28</c:v>
                </c:pt>
                <c:pt idx="12">
                  <c:v>21</c:v>
                </c:pt>
                <c:pt idx="13">
                  <c:v>6</c:v>
                </c:pt>
                <c:pt idx="14">
                  <c:v>3</c:v>
                </c:pt>
                <c:pt idx="15">
                  <c:v>-21</c:v>
                </c:pt>
                <c:pt idx="16">
                  <c:v>-318</c:v>
                </c:pt>
                <c:pt idx="17">
                  <c:v>-288</c:v>
                </c:pt>
                <c:pt idx="18">
                  <c:v>-161</c:v>
                </c:pt>
                <c:pt idx="19">
                  <c:v>-56</c:v>
                </c:pt>
                <c:pt idx="20">
                  <c:v>-201</c:v>
                </c:pt>
                <c:pt idx="21">
                  <c:v>-185</c:v>
                </c:pt>
                <c:pt idx="22">
                  <c:v>-153</c:v>
                </c:pt>
                <c:pt idx="23">
                  <c:v>-289</c:v>
                </c:pt>
                <c:pt idx="24">
                  <c:v>398</c:v>
                </c:pt>
                <c:pt idx="25">
                  <c:v>586</c:v>
                </c:pt>
                <c:pt idx="26">
                  <c:v>600</c:v>
                </c:pt>
                <c:pt idx="27">
                  <c:v>610</c:v>
                </c:pt>
                <c:pt idx="28">
                  <c:v>542</c:v>
                </c:pt>
                <c:pt idx="29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155-4CEB-A6F9-CB5786B22E1D}"/>
            </c:ext>
          </c:extLst>
        </c:ser>
        <c:ser>
          <c:idx val="10"/>
          <c:order val="10"/>
          <c:tx>
            <c:strRef>
              <c:f>'July 01'!$AI$4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'July 01'!$X$5:$X$34</c:f>
              <c:numCache>
                <c:formatCode>m/d/yy</c:formatCode>
                <c:ptCount val="30"/>
                <c:pt idx="0">
                  <c:v>37073</c:v>
                </c:pt>
                <c:pt idx="1">
                  <c:v>37074</c:v>
                </c:pt>
                <c:pt idx="2">
                  <c:v>37075</c:v>
                </c:pt>
                <c:pt idx="3">
                  <c:v>37076</c:v>
                </c:pt>
                <c:pt idx="4">
                  <c:v>37077</c:v>
                </c:pt>
                <c:pt idx="5">
                  <c:v>37078</c:v>
                </c:pt>
                <c:pt idx="6">
                  <c:v>37079</c:v>
                </c:pt>
                <c:pt idx="7">
                  <c:v>37080</c:v>
                </c:pt>
                <c:pt idx="8">
                  <c:v>37081</c:v>
                </c:pt>
                <c:pt idx="9">
                  <c:v>37082</c:v>
                </c:pt>
                <c:pt idx="10">
                  <c:v>37083</c:v>
                </c:pt>
                <c:pt idx="11">
                  <c:v>37084</c:v>
                </c:pt>
                <c:pt idx="12">
                  <c:v>37085</c:v>
                </c:pt>
                <c:pt idx="13">
                  <c:v>37086</c:v>
                </c:pt>
                <c:pt idx="14">
                  <c:v>37087</c:v>
                </c:pt>
                <c:pt idx="15">
                  <c:v>37088</c:v>
                </c:pt>
                <c:pt idx="16">
                  <c:v>37089</c:v>
                </c:pt>
                <c:pt idx="17">
                  <c:v>37090</c:v>
                </c:pt>
                <c:pt idx="18">
                  <c:v>37091</c:v>
                </c:pt>
                <c:pt idx="19">
                  <c:v>37092</c:v>
                </c:pt>
                <c:pt idx="20">
                  <c:v>37093</c:v>
                </c:pt>
                <c:pt idx="21">
                  <c:v>37094</c:v>
                </c:pt>
                <c:pt idx="22">
                  <c:v>37095</c:v>
                </c:pt>
                <c:pt idx="23">
                  <c:v>37096</c:v>
                </c:pt>
                <c:pt idx="24">
                  <c:v>37097</c:v>
                </c:pt>
                <c:pt idx="25">
                  <c:v>37098</c:v>
                </c:pt>
                <c:pt idx="26">
                  <c:v>37099</c:v>
                </c:pt>
                <c:pt idx="27">
                  <c:v>37100</c:v>
                </c:pt>
                <c:pt idx="28">
                  <c:v>37101</c:v>
                </c:pt>
                <c:pt idx="29">
                  <c:v>37102</c:v>
                </c:pt>
              </c:numCache>
            </c:numRef>
          </c:cat>
          <c:val>
            <c:numRef>
              <c:f>'July 01'!$AI$5:$AI$34</c:f>
              <c:numCache>
                <c:formatCode>#,##0_);[Red]\(#,##0\)</c:formatCode>
                <c:ptCount val="30"/>
                <c:pt idx="0">
                  <c:v>-602</c:v>
                </c:pt>
                <c:pt idx="1">
                  <c:v>-581</c:v>
                </c:pt>
                <c:pt idx="2">
                  <c:v>-646</c:v>
                </c:pt>
                <c:pt idx="3">
                  <c:v>-766</c:v>
                </c:pt>
                <c:pt idx="4">
                  <c:v>-445</c:v>
                </c:pt>
                <c:pt idx="5">
                  <c:v>-565</c:v>
                </c:pt>
                <c:pt idx="6">
                  <c:v>-781</c:v>
                </c:pt>
                <c:pt idx="7">
                  <c:v>-656</c:v>
                </c:pt>
                <c:pt idx="8">
                  <c:v>-375</c:v>
                </c:pt>
                <c:pt idx="9">
                  <c:v>-662</c:v>
                </c:pt>
                <c:pt idx="10">
                  <c:v>-699</c:v>
                </c:pt>
                <c:pt idx="11">
                  <c:v>-1064</c:v>
                </c:pt>
                <c:pt idx="12">
                  <c:v>-870</c:v>
                </c:pt>
                <c:pt idx="13">
                  <c:v>-884</c:v>
                </c:pt>
                <c:pt idx="14">
                  <c:v>-866</c:v>
                </c:pt>
                <c:pt idx="15">
                  <c:v>-885</c:v>
                </c:pt>
                <c:pt idx="16">
                  <c:v>-844</c:v>
                </c:pt>
                <c:pt idx="17">
                  <c:v>-863</c:v>
                </c:pt>
                <c:pt idx="18">
                  <c:v>-219</c:v>
                </c:pt>
                <c:pt idx="19">
                  <c:v>12</c:v>
                </c:pt>
                <c:pt idx="20">
                  <c:v>-101</c:v>
                </c:pt>
                <c:pt idx="21">
                  <c:v>-30</c:v>
                </c:pt>
                <c:pt idx="22">
                  <c:v>141</c:v>
                </c:pt>
                <c:pt idx="23">
                  <c:v>-175</c:v>
                </c:pt>
                <c:pt idx="24">
                  <c:v>-12</c:v>
                </c:pt>
                <c:pt idx="25">
                  <c:v>-33</c:v>
                </c:pt>
                <c:pt idx="26">
                  <c:v>36</c:v>
                </c:pt>
                <c:pt idx="27">
                  <c:v>789</c:v>
                </c:pt>
                <c:pt idx="28">
                  <c:v>965</c:v>
                </c:pt>
                <c:pt idx="2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155-4CEB-A6F9-CB5786B22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36496"/>
        <c:axId val="1"/>
      </c:lineChart>
      <c:dateAx>
        <c:axId val="1814364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436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34385737451418"/>
          <c:y val="0.20765065413631512"/>
          <c:w val="8.3149802092780445E-2"/>
          <c:h val="0.587432771569838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5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25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41</xdr:row>
      <xdr:rowOff>30480</xdr:rowOff>
    </xdr:from>
    <xdr:to>
      <xdr:col>19</xdr:col>
      <xdr:colOff>480060</xdr:colOff>
      <xdr:row>74</xdr:row>
      <xdr:rowOff>7620</xdr:rowOff>
    </xdr:to>
    <xdr:graphicFrame macro="">
      <xdr:nvGraphicFramePr>
        <xdr:cNvPr id="2355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457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266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41</xdr:row>
      <xdr:rowOff>129540</xdr:rowOff>
    </xdr:from>
    <xdr:to>
      <xdr:col>14</xdr:col>
      <xdr:colOff>365760</xdr:colOff>
      <xdr:row>73</xdr:row>
      <xdr:rowOff>76200</xdr:rowOff>
    </xdr:to>
    <xdr:graphicFrame macro="">
      <xdr:nvGraphicFramePr>
        <xdr:cNvPr id="92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63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42</xdr:row>
      <xdr:rowOff>30480</xdr:rowOff>
    </xdr:from>
    <xdr:to>
      <xdr:col>19</xdr:col>
      <xdr:colOff>480060</xdr:colOff>
      <xdr:row>75</xdr:row>
      <xdr:rowOff>7620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40</xdr:row>
      <xdr:rowOff>30480</xdr:rowOff>
    </xdr:from>
    <xdr:to>
      <xdr:col>19</xdr:col>
      <xdr:colOff>480060</xdr:colOff>
      <xdr:row>73</xdr:row>
      <xdr:rowOff>7620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0" sqref="B10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37257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>SUM(D5:X5)</f>
        <v>-140334</v>
      </c>
      <c r="AA5" s="152">
        <f>+A6</f>
        <v>37257</v>
      </c>
      <c r="AB5" s="65">
        <f>+B6</f>
        <v>-3177</v>
      </c>
      <c r="AC5" s="65">
        <f>+C6</f>
        <v>-764</v>
      </c>
      <c r="AD5" s="65">
        <f t="shared" ref="AD5:AD33" si="1">+F6</f>
        <v>7525</v>
      </c>
      <c r="AE5" s="65">
        <f t="shared" ref="AE5:AE35" si="2">+F6</f>
        <v>7525</v>
      </c>
      <c r="AF5" s="65">
        <f t="shared" ref="AF5:AF35" si="3">+H6</f>
        <v>-56</v>
      </c>
      <c r="AG5" s="65">
        <f t="shared" ref="AG5:AG35" si="4">+J6</f>
        <v>-7</v>
      </c>
      <c r="AH5" s="65">
        <f t="shared" ref="AH5:AH35" si="5">+L6</f>
        <v>0</v>
      </c>
      <c r="AI5" s="66">
        <f t="shared" ref="AI5:AI35" si="6">+N6</f>
        <v>-925</v>
      </c>
      <c r="AJ5" s="66">
        <f t="shared" ref="AJ5:AJ35" si="7">+P6</f>
        <v>-28</v>
      </c>
      <c r="AK5" s="66">
        <f t="shared" ref="AK5:AK35" si="8">+R6</f>
        <v>-121</v>
      </c>
      <c r="AL5" s="66">
        <f t="shared" ref="AL5:AL35" si="9">+T6</f>
        <v>182</v>
      </c>
    </row>
    <row r="6" spans="1:48" x14ac:dyDescent="0.25">
      <c r="A6" s="154">
        <v>37257</v>
      </c>
      <c r="B6" s="69">
        <v>-3177</v>
      </c>
      <c r="C6" s="69">
        <v>-764</v>
      </c>
      <c r="D6" s="32">
        <f t="shared" si="0"/>
        <v>-3941</v>
      </c>
      <c r="E6" s="33"/>
      <c r="F6" s="69">
        <v>7525</v>
      </c>
      <c r="G6" s="33"/>
      <c r="H6" s="69">
        <v>-56</v>
      </c>
      <c r="I6" s="33"/>
      <c r="J6" s="69">
        <v>-7</v>
      </c>
      <c r="K6" s="33"/>
      <c r="L6" s="69">
        <v>0</v>
      </c>
      <c r="M6" s="33"/>
      <c r="N6" s="69">
        <v>-925</v>
      </c>
      <c r="O6" s="33"/>
      <c r="P6" s="69">
        <v>-28</v>
      </c>
      <c r="Q6" s="33"/>
      <c r="R6" s="69">
        <v>-121</v>
      </c>
      <c r="S6" s="33"/>
      <c r="T6" s="69">
        <v>182</v>
      </c>
      <c r="U6" s="69">
        <v>14</v>
      </c>
      <c r="V6" s="69"/>
      <c r="W6" s="69">
        <v>0</v>
      </c>
      <c r="X6" s="33" t="s">
        <v>5</v>
      </c>
      <c r="Y6" s="34">
        <f t="shared" ref="Y6:Y38" si="10">SUM(D6:T6)</f>
        <v>2629</v>
      </c>
      <c r="AA6" s="152">
        <f t="shared" ref="AA6:AA35" si="11">AA5+1</f>
        <v>37258</v>
      </c>
      <c r="AB6" s="30">
        <f t="shared" ref="AB6:AB33" si="12">+B7</f>
        <v>-5319</v>
      </c>
      <c r="AC6" s="30">
        <f t="shared" ref="AC6:AC33" si="13">+C7</f>
        <v>-2820</v>
      </c>
      <c r="AD6" s="30">
        <f t="shared" si="1"/>
        <v>9301</v>
      </c>
      <c r="AE6" s="65">
        <f t="shared" si="2"/>
        <v>9301</v>
      </c>
      <c r="AF6" s="65">
        <f t="shared" si="3"/>
        <v>-13</v>
      </c>
      <c r="AG6" s="65">
        <f t="shared" si="4"/>
        <v>6</v>
      </c>
      <c r="AH6" s="65">
        <f t="shared" si="5"/>
        <v>0</v>
      </c>
      <c r="AI6" s="66">
        <f t="shared" si="6"/>
        <v>-1323</v>
      </c>
      <c r="AJ6" s="66">
        <f t="shared" si="7"/>
        <v>-44</v>
      </c>
      <c r="AK6" s="66">
        <f t="shared" si="8"/>
        <v>-201</v>
      </c>
      <c r="AL6" s="66">
        <f t="shared" si="9"/>
        <v>-1339</v>
      </c>
    </row>
    <row r="7" spans="1:48" x14ac:dyDescent="0.25">
      <c r="A7" s="154">
        <v>37258</v>
      </c>
      <c r="B7" s="69">
        <v>-5319</v>
      </c>
      <c r="C7" s="69">
        <v>-2820</v>
      </c>
      <c r="D7" s="32">
        <f t="shared" si="0"/>
        <v>-8139</v>
      </c>
      <c r="E7" s="33"/>
      <c r="F7" s="69">
        <v>9301</v>
      </c>
      <c r="G7" s="33"/>
      <c r="H7" s="69">
        <v>-13</v>
      </c>
      <c r="I7" s="33"/>
      <c r="J7" s="69">
        <v>6</v>
      </c>
      <c r="K7" s="33"/>
      <c r="L7" s="69">
        <v>0</v>
      </c>
      <c r="M7" s="33"/>
      <c r="N7" s="69">
        <v>-1323</v>
      </c>
      <c r="O7" s="33"/>
      <c r="P7" s="69">
        <v>-44</v>
      </c>
      <c r="Q7" s="33"/>
      <c r="R7" s="69">
        <v>-201</v>
      </c>
      <c r="S7" s="33"/>
      <c r="T7" s="69">
        <v>-1339</v>
      </c>
      <c r="U7" s="69">
        <v>53</v>
      </c>
      <c r="V7" s="69"/>
      <c r="W7" s="69">
        <v>0</v>
      </c>
      <c r="X7" s="33"/>
      <c r="Y7" s="34">
        <f t="shared" si="10"/>
        <v>-1752</v>
      </c>
      <c r="AA7" s="152">
        <f t="shared" si="11"/>
        <v>37259</v>
      </c>
      <c r="AB7" s="30">
        <f t="shared" si="12"/>
        <v>2231</v>
      </c>
      <c r="AC7" s="30">
        <f t="shared" si="13"/>
        <v>-931</v>
      </c>
      <c r="AD7" s="30">
        <f t="shared" si="1"/>
        <v>5200</v>
      </c>
      <c r="AE7" s="65">
        <f t="shared" si="2"/>
        <v>5200</v>
      </c>
      <c r="AF7" s="65">
        <f t="shared" si="3"/>
        <v>-450</v>
      </c>
      <c r="AG7" s="65">
        <f t="shared" si="4"/>
        <v>3</v>
      </c>
      <c r="AH7" s="65">
        <f t="shared" si="5"/>
        <v>0</v>
      </c>
      <c r="AI7" s="66">
        <f t="shared" si="6"/>
        <v>-1231</v>
      </c>
      <c r="AJ7" s="66">
        <f t="shared" si="7"/>
        <v>19</v>
      </c>
      <c r="AK7" s="66">
        <f t="shared" si="8"/>
        <v>-132</v>
      </c>
      <c r="AL7" s="66">
        <f t="shared" si="9"/>
        <v>-931</v>
      </c>
    </row>
    <row r="8" spans="1:48" x14ac:dyDescent="0.25">
      <c r="A8" s="154">
        <v>37259</v>
      </c>
      <c r="B8" s="69">
        <v>2231</v>
      </c>
      <c r="C8" s="69">
        <v>-931</v>
      </c>
      <c r="D8" s="32">
        <f t="shared" si="0"/>
        <v>1300</v>
      </c>
      <c r="E8" s="33"/>
      <c r="F8" s="69">
        <v>5200</v>
      </c>
      <c r="G8" s="33"/>
      <c r="H8" s="69">
        <v>-450</v>
      </c>
      <c r="I8" s="33"/>
      <c r="J8" s="69">
        <v>3</v>
      </c>
      <c r="K8" s="33"/>
      <c r="L8" s="69">
        <v>0</v>
      </c>
      <c r="M8" s="33"/>
      <c r="N8" s="69">
        <v>-1231</v>
      </c>
      <c r="O8" s="33"/>
      <c r="P8" s="69">
        <v>19</v>
      </c>
      <c r="Q8" s="33"/>
      <c r="R8" s="69">
        <v>-132</v>
      </c>
      <c r="S8" s="33"/>
      <c r="T8" s="69">
        <v>-931</v>
      </c>
      <c r="U8" s="69">
        <v>23</v>
      </c>
      <c r="V8" s="69"/>
      <c r="W8" s="69">
        <v>0</v>
      </c>
      <c r="X8" s="33"/>
      <c r="Y8" s="34">
        <f t="shared" si="10"/>
        <v>3778</v>
      </c>
      <c r="AA8" s="152">
        <f t="shared" si="11"/>
        <v>37260</v>
      </c>
      <c r="AB8" s="30">
        <f t="shared" si="12"/>
        <v>8596</v>
      </c>
      <c r="AC8" s="30">
        <f t="shared" si="13"/>
        <v>247</v>
      </c>
      <c r="AD8" s="30">
        <f t="shared" si="1"/>
        <v>303</v>
      </c>
      <c r="AE8" s="65">
        <f t="shared" si="2"/>
        <v>303</v>
      </c>
      <c r="AF8" s="65">
        <f t="shared" si="3"/>
        <v>236</v>
      </c>
      <c r="AG8" s="65">
        <f t="shared" si="4"/>
        <v>-282</v>
      </c>
      <c r="AH8" s="65">
        <f t="shared" si="5"/>
        <v>0</v>
      </c>
      <c r="AI8" s="66">
        <f t="shared" si="6"/>
        <v>-1024</v>
      </c>
      <c r="AJ8" s="66">
        <f t="shared" si="7"/>
        <v>40</v>
      </c>
      <c r="AK8" s="66">
        <f t="shared" si="8"/>
        <v>35</v>
      </c>
      <c r="AL8" s="66">
        <f t="shared" si="9"/>
        <v>-94</v>
      </c>
    </row>
    <row r="9" spans="1:48" x14ac:dyDescent="0.25">
      <c r="A9" s="154">
        <v>37260</v>
      </c>
      <c r="B9" s="69">
        <v>8596</v>
      </c>
      <c r="C9" s="69">
        <v>247</v>
      </c>
      <c r="D9" s="32">
        <f t="shared" si="0"/>
        <v>8843</v>
      </c>
      <c r="E9" s="33"/>
      <c r="F9" s="69">
        <v>303</v>
      </c>
      <c r="G9" s="33"/>
      <c r="H9" s="69">
        <v>236</v>
      </c>
      <c r="I9" s="33"/>
      <c r="J9" s="69">
        <v>-282</v>
      </c>
      <c r="K9" s="33"/>
      <c r="L9" s="69">
        <v>0</v>
      </c>
      <c r="M9" s="33"/>
      <c r="N9" s="69">
        <v>-1024</v>
      </c>
      <c r="O9" s="33"/>
      <c r="P9" s="69">
        <v>40</v>
      </c>
      <c r="Q9" s="33"/>
      <c r="R9" s="69">
        <v>35</v>
      </c>
      <c r="S9" s="33"/>
      <c r="T9" s="69">
        <v>-94</v>
      </c>
      <c r="U9" s="69">
        <v>-39</v>
      </c>
      <c r="V9" s="69"/>
      <c r="W9" s="69">
        <v>0</v>
      </c>
      <c r="X9" s="33"/>
      <c r="Y9" s="34">
        <f t="shared" si="10"/>
        <v>8057</v>
      </c>
      <c r="AA9" s="152">
        <f t="shared" si="11"/>
        <v>37261</v>
      </c>
      <c r="AB9" s="30">
        <f t="shared" si="12"/>
        <v>0</v>
      </c>
      <c r="AC9" s="30">
        <f t="shared" si="13"/>
        <v>0</v>
      </c>
      <c r="AD9" s="30">
        <f t="shared" si="1"/>
        <v>0</v>
      </c>
      <c r="AE9" s="65">
        <f t="shared" si="2"/>
        <v>0</v>
      </c>
      <c r="AF9" s="65">
        <f t="shared" si="3"/>
        <v>0</v>
      </c>
      <c r="AG9" s="65">
        <f t="shared" si="4"/>
        <v>0</v>
      </c>
      <c r="AH9" s="65">
        <f t="shared" si="5"/>
        <v>0</v>
      </c>
      <c r="AI9" s="66">
        <f t="shared" si="6"/>
        <v>0</v>
      </c>
      <c r="AJ9" s="66">
        <f t="shared" si="7"/>
        <v>0</v>
      </c>
      <c r="AK9" s="66">
        <f t="shared" si="8"/>
        <v>0</v>
      </c>
      <c r="AL9" s="66">
        <f t="shared" si="9"/>
        <v>0</v>
      </c>
    </row>
    <row r="10" spans="1:48" x14ac:dyDescent="0.25">
      <c r="A10" s="154">
        <v>37261</v>
      </c>
      <c r="B10" s="69"/>
      <c r="C10" s="69"/>
      <c r="D10" s="32">
        <f t="shared" si="0"/>
        <v>0</v>
      </c>
      <c r="E10" s="33"/>
      <c r="F10" s="69"/>
      <c r="G10" s="33"/>
      <c r="H10" s="69"/>
      <c r="I10" s="33"/>
      <c r="J10" s="69"/>
      <c r="K10" s="33"/>
      <c r="L10" s="69">
        <v>0</v>
      </c>
      <c r="M10" s="33"/>
      <c r="N10" s="69"/>
      <c r="O10" s="33"/>
      <c r="P10" s="69"/>
      <c r="Q10" s="33"/>
      <c r="R10" s="69"/>
      <c r="S10" s="33"/>
      <c r="T10" s="69"/>
      <c r="U10" s="69"/>
      <c r="V10" s="69"/>
      <c r="W10" s="69">
        <v>0</v>
      </c>
      <c r="X10" s="33"/>
      <c r="Y10" s="34">
        <f t="shared" si="10"/>
        <v>0</v>
      </c>
      <c r="AA10" s="152">
        <f t="shared" si="11"/>
        <v>37262</v>
      </c>
      <c r="AB10" s="30">
        <f t="shared" si="12"/>
        <v>0</v>
      </c>
      <c r="AC10" s="30">
        <f t="shared" si="13"/>
        <v>0</v>
      </c>
      <c r="AD10" s="30">
        <f t="shared" si="1"/>
        <v>0</v>
      </c>
      <c r="AE10" s="65">
        <f t="shared" si="2"/>
        <v>0</v>
      </c>
      <c r="AF10" s="65">
        <f t="shared" si="3"/>
        <v>0</v>
      </c>
      <c r="AG10" s="65">
        <f t="shared" si="4"/>
        <v>0</v>
      </c>
      <c r="AH10" s="65">
        <f t="shared" si="5"/>
        <v>0</v>
      </c>
      <c r="AI10" s="66">
        <f t="shared" si="6"/>
        <v>0</v>
      </c>
      <c r="AJ10" s="66">
        <f t="shared" si="7"/>
        <v>0</v>
      </c>
      <c r="AK10" s="66">
        <f t="shared" si="8"/>
        <v>0</v>
      </c>
      <c r="AL10" s="66">
        <f t="shared" si="9"/>
        <v>0</v>
      </c>
    </row>
    <row r="11" spans="1:48" x14ac:dyDescent="0.25">
      <c r="A11" s="155">
        <v>37262</v>
      </c>
      <c r="B11" s="69"/>
      <c r="C11" s="69"/>
      <c r="D11" s="32">
        <f t="shared" si="0"/>
        <v>0</v>
      </c>
      <c r="E11" s="33"/>
      <c r="F11" s="69"/>
      <c r="G11" s="33"/>
      <c r="H11" s="69"/>
      <c r="I11" s="33"/>
      <c r="J11" s="69"/>
      <c r="K11" s="33"/>
      <c r="L11" s="69">
        <v>0</v>
      </c>
      <c r="M11" s="33"/>
      <c r="N11" s="69"/>
      <c r="O11" s="33"/>
      <c r="P11" s="69"/>
      <c r="Q11" s="33"/>
      <c r="R11" s="69"/>
      <c r="S11" s="33"/>
      <c r="T11" s="69"/>
      <c r="U11" s="69"/>
      <c r="V11" s="69"/>
      <c r="W11" s="69">
        <v>0</v>
      </c>
      <c r="X11" s="33"/>
      <c r="Y11" s="34">
        <f t="shared" si="10"/>
        <v>0</v>
      </c>
      <c r="AA11" s="152">
        <f t="shared" si="11"/>
        <v>37263</v>
      </c>
      <c r="AB11" s="30">
        <f t="shared" si="12"/>
        <v>0</v>
      </c>
      <c r="AC11" s="30">
        <f t="shared" si="13"/>
        <v>0</v>
      </c>
      <c r="AD11" s="30">
        <f t="shared" si="1"/>
        <v>0</v>
      </c>
      <c r="AE11" s="65">
        <f t="shared" si="2"/>
        <v>0</v>
      </c>
      <c r="AF11" s="65">
        <f t="shared" si="3"/>
        <v>0</v>
      </c>
      <c r="AG11" s="65">
        <f t="shared" si="4"/>
        <v>0</v>
      </c>
      <c r="AH11" s="65">
        <f t="shared" si="5"/>
        <v>0</v>
      </c>
      <c r="AI11" s="66">
        <f t="shared" si="6"/>
        <v>0</v>
      </c>
      <c r="AJ11" s="66">
        <f t="shared" si="7"/>
        <v>0</v>
      </c>
      <c r="AK11" s="66">
        <f t="shared" si="8"/>
        <v>0</v>
      </c>
      <c r="AL11" s="66">
        <f t="shared" si="9"/>
        <v>0</v>
      </c>
    </row>
    <row r="12" spans="1:48" x14ac:dyDescent="0.25">
      <c r="A12" s="154">
        <v>37263</v>
      </c>
      <c r="B12" s="69"/>
      <c r="C12" s="69"/>
      <c r="D12" s="32">
        <f t="shared" si="0"/>
        <v>0</v>
      </c>
      <c r="E12" s="33"/>
      <c r="F12" s="69"/>
      <c r="G12" s="33"/>
      <c r="H12" s="69"/>
      <c r="I12" s="33"/>
      <c r="J12" s="69"/>
      <c r="K12" s="33"/>
      <c r="L12" s="69">
        <v>0</v>
      </c>
      <c r="M12" s="33"/>
      <c r="N12" s="69"/>
      <c r="O12" s="33"/>
      <c r="P12" s="69"/>
      <c r="Q12" s="33"/>
      <c r="R12" s="69"/>
      <c r="S12" s="33"/>
      <c r="T12" s="69"/>
      <c r="U12" s="69"/>
      <c r="V12" s="69"/>
      <c r="W12" s="69">
        <v>0</v>
      </c>
      <c r="X12" s="33"/>
      <c r="Y12" s="34">
        <f t="shared" si="10"/>
        <v>0</v>
      </c>
      <c r="AA12" s="152">
        <f t="shared" si="11"/>
        <v>37264</v>
      </c>
      <c r="AB12" s="30">
        <f t="shared" si="12"/>
        <v>0</v>
      </c>
      <c r="AC12" s="30">
        <f t="shared" si="13"/>
        <v>0</v>
      </c>
      <c r="AD12" s="30">
        <f t="shared" si="1"/>
        <v>0</v>
      </c>
      <c r="AE12" s="65">
        <f t="shared" si="2"/>
        <v>0</v>
      </c>
      <c r="AF12" s="65">
        <f t="shared" si="3"/>
        <v>0</v>
      </c>
      <c r="AG12" s="65">
        <f t="shared" si="4"/>
        <v>0</v>
      </c>
      <c r="AH12" s="65">
        <f t="shared" si="5"/>
        <v>0</v>
      </c>
      <c r="AI12" s="66">
        <f t="shared" si="6"/>
        <v>0</v>
      </c>
      <c r="AJ12" s="66">
        <f t="shared" si="7"/>
        <v>0</v>
      </c>
      <c r="AK12" s="66">
        <f t="shared" si="8"/>
        <v>0</v>
      </c>
      <c r="AL12" s="66">
        <f t="shared" si="9"/>
        <v>0</v>
      </c>
    </row>
    <row r="13" spans="1:48" x14ac:dyDescent="0.25">
      <c r="A13" s="154">
        <v>37264</v>
      </c>
      <c r="B13" s="69"/>
      <c r="C13" s="69"/>
      <c r="D13" s="32">
        <f t="shared" si="0"/>
        <v>0</v>
      </c>
      <c r="E13" s="33"/>
      <c r="F13" s="69"/>
      <c r="G13" s="33"/>
      <c r="H13" s="69"/>
      <c r="I13" s="33"/>
      <c r="J13" s="69"/>
      <c r="K13" s="33"/>
      <c r="L13" s="69">
        <v>0</v>
      </c>
      <c r="M13" s="33"/>
      <c r="N13" s="69"/>
      <c r="O13" s="33"/>
      <c r="P13" s="69"/>
      <c r="Q13" s="33"/>
      <c r="R13" s="69"/>
      <c r="S13" s="33"/>
      <c r="T13" s="69"/>
      <c r="U13" s="69"/>
      <c r="V13" s="69"/>
      <c r="W13" s="69">
        <v>0</v>
      </c>
      <c r="X13" s="33"/>
      <c r="Y13" s="34">
        <f t="shared" si="10"/>
        <v>0</v>
      </c>
      <c r="AA13" s="152">
        <f t="shared" si="11"/>
        <v>37265</v>
      </c>
      <c r="AB13" s="30">
        <f t="shared" si="12"/>
        <v>0</v>
      </c>
      <c r="AC13" s="30">
        <f t="shared" si="13"/>
        <v>0</v>
      </c>
      <c r="AD13" s="30">
        <f t="shared" si="1"/>
        <v>0</v>
      </c>
      <c r="AE13" s="65">
        <f t="shared" si="2"/>
        <v>0</v>
      </c>
      <c r="AF13" s="65">
        <f t="shared" si="3"/>
        <v>0</v>
      </c>
      <c r="AG13" s="65">
        <f t="shared" si="4"/>
        <v>0</v>
      </c>
      <c r="AH13" s="65">
        <f t="shared" si="5"/>
        <v>0</v>
      </c>
      <c r="AI13" s="66">
        <f t="shared" si="6"/>
        <v>0</v>
      </c>
      <c r="AJ13" s="66">
        <f t="shared" si="7"/>
        <v>0</v>
      </c>
      <c r="AK13" s="66">
        <f t="shared" si="8"/>
        <v>0</v>
      </c>
      <c r="AL13" s="66">
        <f t="shared" si="9"/>
        <v>0</v>
      </c>
    </row>
    <row r="14" spans="1:48" x14ac:dyDescent="0.25">
      <c r="A14" s="154">
        <v>37265</v>
      </c>
      <c r="B14" s="69"/>
      <c r="C14" s="69"/>
      <c r="D14" s="32">
        <f t="shared" si="0"/>
        <v>0</v>
      </c>
      <c r="E14" s="33"/>
      <c r="F14" s="69"/>
      <c r="G14" s="33"/>
      <c r="H14" s="69"/>
      <c r="I14" s="33"/>
      <c r="J14" s="69"/>
      <c r="K14" s="33"/>
      <c r="L14" s="69">
        <v>0</v>
      </c>
      <c r="M14" s="33"/>
      <c r="N14" s="69"/>
      <c r="O14" s="33"/>
      <c r="P14" s="69"/>
      <c r="Q14" s="33"/>
      <c r="R14" s="69"/>
      <c r="S14" s="33"/>
      <c r="T14" s="69"/>
      <c r="U14" s="69"/>
      <c r="V14" s="69"/>
      <c r="W14" s="69">
        <v>0</v>
      </c>
      <c r="X14" s="33"/>
      <c r="Y14" s="34">
        <f t="shared" si="10"/>
        <v>0</v>
      </c>
      <c r="AA14" s="152">
        <f t="shared" si="11"/>
        <v>37266</v>
      </c>
      <c r="AB14" s="30">
        <f t="shared" si="12"/>
        <v>0</v>
      </c>
      <c r="AC14" s="30">
        <f t="shared" si="13"/>
        <v>0</v>
      </c>
      <c r="AD14" s="30">
        <f t="shared" si="1"/>
        <v>0</v>
      </c>
      <c r="AE14" s="65">
        <f t="shared" si="2"/>
        <v>0</v>
      </c>
      <c r="AF14" s="65">
        <f t="shared" si="3"/>
        <v>0</v>
      </c>
      <c r="AG14" s="65">
        <f t="shared" si="4"/>
        <v>0</v>
      </c>
      <c r="AH14" s="65">
        <f t="shared" si="5"/>
        <v>0</v>
      </c>
      <c r="AI14" s="66">
        <f t="shared" si="6"/>
        <v>0</v>
      </c>
      <c r="AJ14" s="66">
        <f t="shared" si="7"/>
        <v>0</v>
      </c>
      <c r="AK14" s="66">
        <f t="shared" si="8"/>
        <v>0</v>
      </c>
      <c r="AL14" s="66">
        <f t="shared" si="9"/>
        <v>0</v>
      </c>
    </row>
    <row r="15" spans="1:48" x14ac:dyDescent="0.25">
      <c r="A15" s="154">
        <v>37266</v>
      </c>
      <c r="B15" s="73"/>
      <c r="C15" s="69"/>
      <c r="D15" s="32">
        <f t="shared" si="0"/>
        <v>0</v>
      </c>
      <c r="E15" s="33"/>
      <c r="F15" s="69"/>
      <c r="G15" s="33"/>
      <c r="H15" s="69"/>
      <c r="I15" s="33"/>
      <c r="J15" s="69"/>
      <c r="K15" s="33"/>
      <c r="L15" s="69">
        <v>0</v>
      </c>
      <c r="M15" s="33"/>
      <c r="N15" s="69"/>
      <c r="O15" s="33"/>
      <c r="P15" s="69"/>
      <c r="Q15" s="33"/>
      <c r="R15" s="69"/>
      <c r="S15" s="33"/>
      <c r="T15" s="69"/>
      <c r="U15" s="69"/>
      <c r="V15" s="69"/>
      <c r="W15" s="69">
        <v>0</v>
      </c>
      <c r="X15" s="33"/>
      <c r="Y15" s="34">
        <f t="shared" si="10"/>
        <v>0</v>
      </c>
      <c r="AA15" s="152">
        <f t="shared" si="11"/>
        <v>37267</v>
      </c>
      <c r="AB15" s="30">
        <f t="shared" si="12"/>
        <v>0</v>
      </c>
      <c r="AC15" s="30">
        <f t="shared" si="13"/>
        <v>0</v>
      </c>
      <c r="AD15" s="30">
        <f t="shared" si="1"/>
        <v>0</v>
      </c>
      <c r="AE15" s="65">
        <f t="shared" si="2"/>
        <v>0</v>
      </c>
      <c r="AF15" s="65">
        <f t="shared" si="3"/>
        <v>0</v>
      </c>
      <c r="AG15" s="65">
        <f t="shared" si="4"/>
        <v>0</v>
      </c>
      <c r="AH15" s="65">
        <f t="shared" si="5"/>
        <v>0</v>
      </c>
      <c r="AI15" s="66">
        <f t="shared" si="6"/>
        <v>0</v>
      </c>
      <c r="AJ15" s="66">
        <f t="shared" si="7"/>
        <v>0</v>
      </c>
      <c r="AK15" s="66">
        <f t="shared" si="8"/>
        <v>0</v>
      </c>
      <c r="AL15" s="66">
        <f t="shared" si="9"/>
        <v>0</v>
      </c>
    </row>
    <row r="16" spans="1:48" x14ac:dyDescent="0.25">
      <c r="A16" s="155">
        <v>37267</v>
      </c>
      <c r="B16" s="73"/>
      <c r="C16" s="69"/>
      <c r="D16" s="32">
        <f t="shared" si="0"/>
        <v>0</v>
      </c>
      <c r="E16" s="36"/>
      <c r="F16" s="73"/>
      <c r="G16" s="33"/>
      <c r="H16" s="69"/>
      <c r="I16" s="33"/>
      <c r="J16" s="69"/>
      <c r="K16" s="33"/>
      <c r="L16" s="69">
        <v>0</v>
      </c>
      <c r="M16" s="33"/>
      <c r="N16" s="69"/>
      <c r="O16" s="33"/>
      <c r="P16" s="69"/>
      <c r="Q16" s="33"/>
      <c r="R16" s="69"/>
      <c r="S16" s="33"/>
      <c r="T16" s="69"/>
      <c r="U16" s="69"/>
      <c r="V16" s="69"/>
      <c r="W16" s="69">
        <v>0</v>
      </c>
      <c r="X16" s="33"/>
      <c r="Y16" s="34">
        <f t="shared" si="10"/>
        <v>0</v>
      </c>
      <c r="AA16" s="152">
        <f t="shared" si="11"/>
        <v>37268</v>
      </c>
      <c r="AB16" s="30">
        <f t="shared" si="12"/>
        <v>0</v>
      </c>
      <c r="AC16" s="30">
        <f t="shared" si="13"/>
        <v>0</v>
      </c>
      <c r="AD16" s="30">
        <f t="shared" si="1"/>
        <v>0</v>
      </c>
      <c r="AE16" s="65">
        <f t="shared" si="2"/>
        <v>0</v>
      </c>
      <c r="AF16" s="65">
        <f t="shared" si="3"/>
        <v>0</v>
      </c>
      <c r="AG16" s="65">
        <f t="shared" si="4"/>
        <v>0</v>
      </c>
      <c r="AH16" s="65">
        <f t="shared" si="5"/>
        <v>0</v>
      </c>
      <c r="AI16" s="66">
        <f t="shared" si="6"/>
        <v>0</v>
      </c>
      <c r="AJ16" s="66">
        <f t="shared" si="7"/>
        <v>0</v>
      </c>
      <c r="AK16" s="66">
        <f t="shared" si="8"/>
        <v>0</v>
      </c>
      <c r="AL16" s="66">
        <f t="shared" si="9"/>
        <v>0</v>
      </c>
    </row>
    <row r="17" spans="1:38" x14ac:dyDescent="0.25">
      <c r="A17" s="154">
        <v>37268</v>
      </c>
      <c r="B17" s="73"/>
      <c r="C17" s="69"/>
      <c r="D17" s="32">
        <f t="shared" si="0"/>
        <v>0</v>
      </c>
      <c r="E17" s="33"/>
      <c r="F17" s="69"/>
      <c r="G17" s="33"/>
      <c r="H17" s="69"/>
      <c r="I17" s="33"/>
      <c r="J17" s="69"/>
      <c r="K17" s="33"/>
      <c r="L17" s="69">
        <v>0</v>
      </c>
      <c r="M17" s="33"/>
      <c r="N17" s="69"/>
      <c r="O17" s="33"/>
      <c r="P17" s="69"/>
      <c r="Q17" s="33"/>
      <c r="R17" s="69"/>
      <c r="S17" s="33"/>
      <c r="T17" s="69"/>
      <c r="U17" s="69"/>
      <c r="V17" s="69"/>
      <c r="W17" s="69">
        <v>0</v>
      </c>
      <c r="X17" s="33"/>
      <c r="Y17" s="34">
        <f t="shared" si="10"/>
        <v>0</v>
      </c>
      <c r="AA17" s="152">
        <f t="shared" si="11"/>
        <v>37269</v>
      </c>
      <c r="AB17" s="30">
        <f t="shared" si="12"/>
        <v>0</v>
      </c>
      <c r="AC17" s="30">
        <f t="shared" si="13"/>
        <v>0</v>
      </c>
      <c r="AD17" s="30">
        <f t="shared" si="1"/>
        <v>0</v>
      </c>
      <c r="AE17" s="65">
        <f t="shared" si="2"/>
        <v>0</v>
      </c>
      <c r="AF17" s="65">
        <f t="shared" si="3"/>
        <v>0</v>
      </c>
      <c r="AG17" s="65">
        <f t="shared" si="4"/>
        <v>0</v>
      </c>
      <c r="AH17" s="65">
        <f t="shared" si="5"/>
        <v>0</v>
      </c>
      <c r="AI17" s="66">
        <f t="shared" si="6"/>
        <v>0</v>
      </c>
      <c r="AJ17" s="66">
        <f t="shared" si="7"/>
        <v>0</v>
      </c>
      <c r="AK17" s="66">
        <f t="shared" si="8"/>
        <v>0</v>
      </c>
      <c r="AL17" s="66">
        <f t="shared" si="9"/>
        <v>0</v>
      </c>
    </row>
    <row r="18" spans="1:38" x14ac:dyDescent="0.25">
      <c r="A18" s="154">
        <v>37269</v>
      </c>
      <c r="B18" s="69"/>
      <c r="C18" s="69"/>
      <c r="D18" s="32">
        <f t="shared" si="0"/>
        <v>0</v>
      </c>
      <c r="E18" s="33"/>
      <c r="F18" s="69"/>
      <c r="G18" s="33"/>
      <c r="H18" s="69"/>
      <c r="I18" s="33"/>
      <c r="J18" s="69"/>
      <c r="K18" s="33"/>
      <c r="L18" s="69">
        <v>0</v>
      </c>
      <c r="M18" s="33"/>
      <c r="N18" s="69"/>
      <c r="O18" s="33"/>
      <c r="P18" s="69"/>
      <c r="Q18" s="33"/>
      <c r="R18" s="69"/>
      <c r="S18" s="33"/>
      <c r="T18" s="69"/>
      <c r="U18" s="69"/>
      <c r="V18" s="69"/>
      <c r="W18" s="69">
        <v>0</v>
      </c>
      <c r="X18" s="33"/>
      <c r="Y18" s="34">
        <f t="shared" si="10"/>
        <v>0</v>
      </c>
      <c r="AA18" s="152">
        <f t="shared" si="11"/>
        <v>37270</v>
      </c>
      <c r="AB18" s="30">
        <f t="shared" si="12"/>
        <v>0</v>
      </c>
      <c r="AC18" s="30">
        <f t="shared" si="13"/>
        <v>0</v>
      </c>
      <c r="AD18" s="30">
        <f t="shared" si="1"/>
        <v>0</v>
      </c>
      <c r="AE18" s="65">
        <f t="shared" si="2"/>
        <v>0</v>
      </c>
      <c r="AF18" s="65">
        <f t="shared" si="3"/>
        <v>0</v>
      </c>
      <c r="AG18" s="65">
        <f t="shared" si="4"/>
        <v>0</v>
      </c>
      <c r="AH18" s="65">
        <f t="shared" si="5"/>
        <v>0</v>
      </c>
      <c r="AI18" s="66">
        <f t="shared" si="6"/>
        <v>0</v>
      </c>
      <c r="AJ18" s="66">
        <f t="shared" si="7"/>
        <v>0</v>
      </c>
      <c r="AK18" s="66">
        <f t="shared" si="8"/>
        <v>0</v>
      </c>
      <c r="AL18" s="66">
        <f t="shared" si="9"/>
        <v>0</v>
      </c>
    </row>
    <row r="19" spans="1:38" x14ac:dyDescent="0.25">
      <c r="A19" s="154">
        <v>37270</v>
      </c>
      <c r="B19" s="69"/>
      <c r="C19" s="69"/>
      <c r="D19" s="32">
        <f t="shared" si="0"/>
        <v>0</v>
      </c>
      <c r="E19" s="33"/>
      <c r="F19" s="69"/>
      <c r="G19" s="33"/>
      <c r="H19" s="69"/>
      <c r="I19" s="33"/>
      <c r="J19" s="69"/>
      <c r="K19" s="33"/>
      <c r="L19" s="69">
        <v>0</v>
      </c>
      <c r="M19" s="33"/>
      <c r="N19" s="69"/>
      <c r="O19" s="33"/>
      <c r="P19" s="69"/>
      <c r="Q19" s="33"/>
      <c r="R19" s="69"/>
      <c r="S19" s="33"/>
      <c r="T19" s="69"/>
      <c r="U19" s="69"/>
      <c r="V19" s="69"/>
      <c r="W19" s="69">
        <v>0</v>
      </c>
      <c r="X19" s="33"/>
      <c r="Y19" s="34">
        <f t="shared" si="10"/>
        <v>0</v>
      </c>
      <c r="AA19" s="152">
        <f t="shared" si="11"/>
        <v>37271</v>
      </c>
      <c r="AB19" s="30">
        <f t="shared" si="12"/>
        <v>0</v>
      </c>
      <c r="AC19" s="30">
        <f t="shared" si="13"/>
        <v>0</v>
      </c>
      <c r="AD19" s="30">
        <f t="shared" si="1"/>
        <v>0</v>
      </c>
      <c r="AE19" s="65">
        <f t="shared" si="2"/>
        <v>0</v>
      </c>
      <c r="AF19" s="65">
        <f t="shared" si="3"/>
        <v>0</v>
      </c>
      <c r="AG19" s="65">
        <f t="shared" si="4"/>
        <v>0</v>
      </c>
      <c r="AH19" s="65">
        <f t="shared" si="5"/>
        <v>0</v>
      </c>
      <c r="AI19" s="66">
        <f t="shared" si="6"/>
        <v>0</v>
      </c>
      <c r="AJ19" s="66">
        <f t="shared" si="7"/>
        <v>0</v>
      </c>
      <c r="AK19" s="66">
        <f t="shared" si="8"/>
        <v>0</v>
      </c>
      <c r="AL19" s="66">
        <f t="shared" si="9"/>
        <v>0</v>
      </c>
    </row>
    <row r="20" spans="1:38" x14ac:dyDescent="0.25">
      <c r="A20" s="154">
        <v>37271</v>
      </c>
      <c r="B20" s="69"/>
      <c r="C20" s="69"/>
      <c r="D20" s="32">
        <f t="shared" si="0"/>
        <v>0</v>
      </c>
      <c r="E20" s="33"/>
      <c r="F20" s="69"/>
      <c r="G20" s="33"/>
      <c r="H20" s="69"/>
      <c r="I20" s="33"/>
      <c r="J20" s="69"/>
      <c r="K20" s="33"/>
      <c r="L20" s="69">
        <v>0</v>
      </c>
      <c r="M20" s="33"/>
      <c r="N20" s="69"/>
      <c r="O20" s="33"/>
      <c r="P20" s="69"/>
      <c r="Q20" s="33"/>
      <c r="R20" s="69"/>
      <c r="S20" s="33"/>
      <c r="T20" s="69"/>
      <c r="U20" s="69"/>
      <c r="V20" s="69"/>
      <c r="W20" s="69">
        <v>0</v>
      </c>
      <c r="X20" s="33"/>
      <c r="Y20" s="34">
        <f t="shared" si="10"/>
        <v>0</v>
      </c>
      <c r="AA20" s="152">
        <f t="shared" si="11"/>
        <v>37272</v>
      </c>
      <c r="AB20" s="30">
        <f t="shared" si="12"/>
        <v>0</v>
      </c>
      <c r="AC20" s="30">
        <f t="shared" si="13"/>
        <v>0</v>
      </c>
      <c r="AD20" s="30">
        <f t="shared" si="1"/>
        <v>0</v>
      </c>
      <c r="AE20" s="65">
        <f t="shared" si="2"/>
        <v>0</v>
      </c>
      <c r="AF20" s="65">
        <f t="shared" si="3"/>
        <v>0</v>
      </c>
      <c r="AG20" s="65">
        <f t="shared" si="4"/>
        <v>0</v>
      </c>
      <c r="AH20" s="65">
        <f t="shared" si="5"/>
        <v>0</v>
      </c>
      <c r="AI20" s="66">
        <f t="shared" si="6"/>
        <v>0</v>
      </c>
      <c r="AJ20" s="66">
        <f t="shared" si="7"/>
        <v>0</v>
      </c>
      <c r="AK20" s="66">
        <f t="shared" si="8"/>
        <v>0</v>
      </c>
      <c r="AL20" s="66">
        <f t="shared" si="9"/>
        <v>0</v>
      </c>
    </row>
    <row r="21" spans="1:38" x14ac:dyDescent="0.25">
      <c r="A21" s="154">
        <v>37272</v>
      </c>
      <c r="B21" s="69"/>
      <c r="C21" s="69"/>
      <c r="D21" s="32">
        <f t="shared" si="0"/>
        <v>0</v>
      </c>
      <c r="E21" s="33"/>
      <c r="F21" s="69"/>
      <c r="G21" s="33"/>
      <c r="H21" s="69"/>
      <c r="I21" s="33"/>
      <c r="J21" s="69"/>
      <c r="K21" s="33"/>
      <c r="L21" s="69">
        <v>0</v>
      </c>
      <c r="M21" s="33"/>
      <c r="N21" s="69"/>
      <c r="O21" s="33"/>
      <c r="P21" s="69"/>
      <c r="Q21" s="33"/>
      <c r="R21" s="69"/>
      <c r="S21" s="33"/>
      <c r="T21" s="69"/>
      <c r="U21" s="69"/>
      <c r="V21" s="69"/>
      <c r="W21" s="69">
        <v>0</v>
      </c>
      <c r="X21" s="33"/>
      <c r="Y21" s="34">
        <f t="shared" si="10"/>
        <v>0</v>
      </c>
      <c r="AA21" s="152">
        <f t="shared" si="11"/>
        <v>37273</v>
      </c>
      <c r="AB21" s="30">
        <f t="shared" si="12"/>
        <v>0</v>
      </c>
      <c r="AC21" s="30">
        <f t="shared" si="13"/>
        <v>0</v>
      </c>
      <c r="AD21" s="30">
        <f t="shared" si="1"/>
        <v>0</v>
      </c>
      <c r="AE21" s="65">
        <f t="shared" si="2"/>
        <v>0</v>
      </c>
      <c r="AF21" s="65">
        <f t="shared" si="3"/>
        <v>0</v>
      </c>
      <c r="AG21" s="65">
        <f t="shared" si="4"/>
        <v>0</v>
      </c>
      <c r="AH21" s="65">
        <f t="shared" si="5"/>
        <v>0</v>
      </c>
      <c r="AI21" s="66">
        <f t="shared" si="6"/>
        <v>0</v>
      </c>
      <c r="AJ21" s="66">
        <f t="shared" si="7"/>
        <v>0</v>
      </c>
      <c r="AK21" s="66">
        <f t="shared" si="8"/>
        <v>0</v>
      </c>
      <c r="AL21" s="66">
        <f t="shared" si="9"/>
        <v>0</v>
      </c>
    </row>
    <row r="22" spans="1:38" x14ac:dyDescent="0.25">
      <c r="A22" s="154">
        <v>37273</v>
      </c>
      <c r="B22" s="69"/>
      <c r="C22" s="69"/>
      <c r="D22" s="32">
        <f t="shared" si="0"/>
        <v>0</v>
      </c>
      <c r="E22" s="33"/>
      <c r="F22" s="69"/>
      <c r="G22" s="33"/>
      <c r="H22" s="69"/>
      <c r="I22" s="33"/>
      <c r="J22" s="69"/>
      <c r="K22" s="33"/>
      <c r="L22" s="69">
        <v>0</v>
      </c>
      <c r="M22" s="33"/>
      <c r="N22" s="69"/>
      <c r="O22" s="33"/>
      <c r="P22" s="69"/>
      <c r="Q22" s="33"/>
      <c r="R22" s="69"/>
      <c r="S22" s="33"/>
      <c r="T22" s="69"/>
      <c r="U22" s="69"/>
      <c r="V22" s="69"/>
      <c r="W22" s="69">
        <v>0</v>
      </c>
      <c r="X22" s="33"/>
      <c r="Y22" s="34">
        <f t="shared" si="10"/>
        <v>0</v>
      </c>
      <c r="AA22" s="152">
        <f t="shared" si="11"/>
        <v>37274</v>
      </c>
      <c r="AB22" s="30">
        <f t="shared" si="12"/>
        <v>0</v>
      </c>
      <c r="AC22" s="30">
        <f t="shared" si="13"/>
        <v>0</v>
      </c>
      <c r="AD22" s="30">
        <f t="shared" si="1"/>
        <v>0</v>
      </c>
      <c r="AE22" s="65">
        <f t="shared" si="2"/>
        <v>0</v>
      </c>
      <c r="AF22" s="65">
        <f t="shared" si="3"/>
        <v>0</v>
      </c>
      <c r="AG22" s="65">
        <f t="shared" si="4"/>
        <v>0</v>
      </c>
      <c r="AH22" s="65">
        <f t="shared" si="5"/>
        <v>0</v>
      </c>
      <c r="AI22" s="66">
        <f t="shared" si="6"/>
        <v>0</v>
      </c>
      <c r="AJ22" s="66">
        <f t="shared" si="7"/>
        <v>0</v>
      </c>
      <c r="AK22" s="66">
        <f t="shared" si="8"/>
        <v>0</v>
      </c>
      <c r="AL22" s="66">
        <f t="shared" si="9"/>
        <v>0</v>
      </c>
    </row>
    <row r="23" spans="1:38" x14ac:dyDescent="0.25">
      <c r="A23" s="154">
        <v>37274</v>
      </c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>
        <v>0</v>
      </c>
      <c r="X23" s="33"/>
      <c r="Y23" s="34">
        <f t="shared" si="10"/>
        <v>0</v>
      </c>
      <c r="AA23" s="152">
        <f t="shared" si="11"/>
        <v>37275</v>
      </c>
      <c r="AB23" s="30">
        <f t="shared" si="12"/>
        <v>0</v>
      </c>
      <c r="AC23" s="30">
        <f t="shared" si="13"/>
        <v>0</v>
      </c>
      <c r="AD23" s="30">
        <f t="shared" si="1"/>
        <v>0</v>
      </c>
      <c r="AE23" s="65">
        <f t="shared" si="2"/>
        <v>0</v>
      </c>
      <c r="AF23" s="65">
        <f t="shared" si="3"/>
        <v>0</v>
      </c>
      <c r="AG23" s="65">
        <f t="shared" si="4"/>
        <v>0</v>
      </c>
      <c r="AH23" s="65">
        <f t="shared" si="5"/>
        <v>0</v>
      </c>
      <c r="AI23" s="66">
        <f t="shared" si="6"/>
        <v>0</v>
      </c>
      <c r="AJ23" s="66">
        <f t="shared" si="7"/>
        <v>0</v>
      </c>
      <c r="AK23" s="66">
        <f t="shared" si="8"/>
        <v>0</v>
      </c>
      <c r="AL23" s="66">
        <f t="shared" si="9"/>
        <v>0</v>
      </c>
    </row>
    <row r="24" spans="1:38" s="58" customFormat="1" x14ac:dyDescent="0.25">
      <c r="A24" s="155">
        <v>37275</v>
      </c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>
        <v>0</v>
      </c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>
        <v>0</v>
      </c>
      <c r="X24" s="150"/>
      <c r="Y24" s="157">
        <f t="shared" si="10"/>
        <v>0</v>
      </c>
      <c r="AA24" s="152">
        <f t="shared" si="11"/>
        <v>37276</v>
      </c>
      <c r="AB24" s="65">
        <f t="shared" si="12"/>
        <v>0</v>
      </c>
      <c r="AC24" s="65">
        <f t="shared" si="13"/>
        <v>0</v>
      </c>
      <c r="AD24" s="65">
        <f t="shared" si="1"/>
        <v>0</v>
      </c>
      <c r="AE24" s="65">
        <f t="shared" si="2"/>
        <v>0</v>
      </c>
      <c r="AF24" s="65">
        <f t="shared" si="3"/>
        <v>0</v>
      </c>
      <c r="AG24" s="65">
        <f t="shared" si="4"/>
        <v>0</v>
      </c>
      <c r="AH24" s="65">
        <f t="shared" si="5"/>
        <v>0</v>
      </c>
      <c r="AI24" s="66">
        <f t="shared" si="6"/>
        <v>0</v>
      </c>
      <c r="AJ24" s="66">
        <f t="shared" si="7"/>
        <v>0</v>
      </c>
      <c r="AK24" s="66">
        <f t="shared" si="8"/>
        <v>0</v>
      </c>
      <c r="AL24" s="66">
        <f t="shared" si="9"/>
        <v>0</v>
      </c>
    </row>
    <row r="25" spans="1:38" x14ac:dyDescent="0.25">
      <c r="A25" s="154">
        <v>37276</v>
      </c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>
        <v>0</v>
      </c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>
        <v>0</v>
      </c>
      <c r="X25" s="33"/>
      <c r="Y25" s="34">
        <f t="shared" si="10"/>
        <v>0</v>
      </c>
      <c r="AA25" s="152">
        <f t="shared" si="11"/>
        <v>37277</v>
      </c>
      <c r="AB25" s="30">
        <f t="shared" si="12"/>
        <v>0</v>
      </c>
      <c r="AC25" s="30">
        <f t="shared" si="13"/>
        <v>0</v>
      </c>
      <c r="AD25" s="30">
        <f t="shared" si="1"/>
        <v>0</v>
      </c>
      <c r="AE25" s="65">
        <f t="shared" si="2"/>
        <v>0</v>
      </c>
      <c r="AF25" s="65">
        <f t="shared" si="3"/>
        <v>0</v>
      </c>
      <c r="AG25" s="65">
        <f t="shared" si="4"/>
        <v>0</v>
      </c>
      <c r="AH25" s="65">
        <f t="shared" si="5"/>
        <v>0</v>
      </c>
      <c r="AI25" s="66">
        <f t="shared" si="6"/>
        <v>0</v>
      </c>
      <c r="AJ25" s="66">
        <f t="shared" si="7"/>
        <v>0</v>
      </c>
      <c r="AK25" s="66">
        <f t="shared" si="8"/>
        <v>0</v>
      </c>
      <c r="AL25" s="66">
        <f t="shared" si="9"/>
        <v>0</v>
      </c>
    </row>
    <row r="26" spans="1:38" x14ac:dyDescent="0.25">
      <c r="A26" s="154">
        <v>37277</v>
      </c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>
        <v>0</v>
      </c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>
        <v>0</v>
      </c>
      <c r="X26" s="33"/>
      <c r="Y26" s="34">
        <f t="shared" si="10"/>
        <v>0</v>
      </c>
      <c r="AA26" s="152">
        <f t="shared" si="11"/>
        <v>37278</v>
      </c>
      <c r="AB26" s="30">
        <f t="shared" si="12"/>
        <v>0</v>
      </c>
      <c r="AC26" s="30">
        <f t="shared" si="13"/>
        <v>0</v>
      </c>
      <c r="AD26" s="30">
        <f t="shared" si="1"/>
        <v>0</v>
      </c>
      <c r="AE26" s="65">
        <f t="shared" si="2"/>
        <v>0</v>
      </c>
      <c r="AF26" s="65">
        <f t="shared" si="3"/>
        <v>0</v>
      </c>
      <c r="AG26" s="65">
        <f t="shared" si="4"/>
        <v>0</v>
      </c>
      <c r="AH26" s="65">
        <f t="shared" si="5"/>
        <v>0</v>
      </c>
      <c r="AI26" s="66">
        <f t="shared" si="6"/>
        <v>0</v>
      </c>
      <c r="AJ26" s="66">
        <f t="shared" si="7"/>
        <v>0</v>
      </c>
      <c r="AK26" s="66">
        <f t="shared" si="8"/>
        <v>0</v>
      </c>
      <c r="AL26" s="66">
        <f t="shared" si="9"/>
        <v>0</v>
      </c>
    </row>
    <row r="27" spans="1:38" x14ac:dyDescent="0.25">
      <c r="A27" s="154">
        <v>37278</v>
      </c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>
        <v>0</v>
      </c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>
        <v>0</v>
      </c>
      <c r="X27" s="33"/>
      <c r="Y27" s="34">
        <f t="shared" si="10"/>
        <v>0</v>
      </c>
      <c r="AA27" s="152">
        <f t="shared" si="11"/>
        <v>37279</v>
      </c>
      <c r="AB27" s="30">
        <f t="shared" si="12"/>
        <v>0</v>
      </c>
      <c r="AC27" s="30">
        <f t="shared" si="13"/>
        <v>0</v>
      </c>
      <c r="AD27" s="30">
        <f t="shared" si="1"/>
        <v>0</v>
      </c>
      <c r="AE27" s="65">
        <f t="shared" si="2"/>
        <v>0</v>
      </c>
      <c r="AF27" s="65">
        <f t="shared" si="3"/>
        <v>0</v>
      </c>
      <c r="AG27" s="65">
        <f t="shared" si="4"/>
        <v>0</v>
      </c>
      <c r="AH27" s="65">
        <f t="shared" si="5"/>
        <v>0</v>
      </c>
      <c r="AI27" s="66">
        <f t="shared" si="6"/>
        <v>0</v>
      </c>
      <c r="AJ27" s="66">
        <f t="shared" si="7"/>
        <v>0</v>
      </c>
      <c r="AK27" s="66">
        <f t="shared" si="8"/>
        <v>0</v>
      </c>
      <c r="AL27" s="66">
        <f t="shared" si="9"/>
        <v>0</v>
      </c>
    </row>
    <row r="28" spans="1:38" x14ac:dyDescent="0.25">
      <c r="A28" s="154">
        <v>37279</v>
      </c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>
        <v>0</v>
      </c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>
        <v>0</v>
      </c>
      <c r="X28" s="33"/>
      <c r="Y28" s="34">
        <f t="shared" si="10"/>
        <v>0</v>
      </c>
      <c r="AA28" s="152">
        <f t="shared" si="11"/>
        <v>37280</v>
      </c>
      <c r="AB28" s="30">
        <f t="shared" si="12"/>
        <v>0</v>
      </c>
      <c r="AC28" s="30">
        <f t="shared" si="13"/>
        <v>0</v>
      </c>
      <c r="AD28" s="30">
        <f t="shared" si="1"/>
        <v>0</v>
      </c>
      <c r="AE28" s="65">
        <f t="shared" si="2"/>
        <v>0</v>
      </c>
      <c r="AF28" s="65">
        <f t="shared" si="3"/>
        <v>0</v>
      </c>
      <c r="AG28" s="65">
        <f t="shared" si="4"/>
        <v>0</v>
      </c>
      <c r="AH28" s="65">
        <f t="shared" si="5"/>
        <v>0</v>
      </c>
      <c r="AI28" s="66">
        <f t="shared" si="6"/>
        <v>0</v>
      </c>
      <c r="AJ28" s="66">
        <f t="shared" si="7"/>
        <v>0</v>
      </c>
      <c r="AK28" s="66">
        <f t="shared" si="8"/>
        <v>0</v>
      </c>
      <c r="AL28" s="66">
        <f t="shared" si="9"/>
        <v>0</v>
      </c>
    </row>
    <row r="29" spans="1:38" x14ac:dyDescent="0.25">
      <c r="A29" s="154">
        <v>37280</v>
      </c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>
        <v>0</v>
      </c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>
        <v>0</v>
      </c>
      <c r="X29" s="33"/>
      <c r="Y29" s="34">
        <f t="shared" si="10"/>
        <v>0</v>
      </c>
      <c r="AA29" s="152">
        <f t="shared" si="11"/>
        <v>37281</v>
      </c>
      <c r="AB29" s="30">
        <f t="shared" si="12"/>
        <v>0</v>
      </c>
      <c r="AC29" s="30">
        <f t="shared" si="13"/>
        <v>0</v>
      </c>
      <c r="AD29" s="30">
        <f t="shared" si="1"/>
        <v>0</v>
      </c>
      <c r="AE29" s="65">
        <f t="shared" si="2"/>
        <v>0</v>
      </c>
      <c r="AF29" s="65">
        <f t="shared" si="3"/>
        <v>0</v>
      </c>
      <c r="AG29" s="65">
        <f t="shared" si="4"/>
        <v>0</v>
      </c>
      <c r="AH29" s="65">
        <f t="shared" si="5"/>
        <v>0</v>
      </c>
      <c r="AI29" s="66">
        <f t="shared" si="6"/>
        <v>0</v>
      </c>
      <c r="AJ29" s="66">
        <f t="shared" si="7"/>
        <v>0</v>
      </c>
      <c r="AK29" s="66">
        <f t="shared" si="8"/>
        <v>0</v>
      </c>
      <c r="AL29" s="66">
        <f t="shared" si="9"/>
        <v>0</v>
      </c>
    </row>
    <row r="30" spans="1:38" x14ac:dyDescent="0.25">
      <c r="A30" s="154">
        <v>37281</v>
      </c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>
        <v>0</v>
      </c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>
        <v>0</v>
      </c>
      <c r="X30" s="33"/>
      <c r="Y30" s="34">
        <f t="shared" si="10"/>
        <v>0</v>
      </c>
      <c r="AA30" s="152">
        <f t="shared" si="11"/>
        <v>37282</v>
      </c>
      <c r="AB30" s="30">
        <f t="shared" si="12"/>
        <v>0</v>
      </c>
      <c r="AC30" s="30">
        <f t="shared" si="13"/>
        <v>0</v>
      </c>
      <c r="AD30" s="30">
        <f t="shared" si="1"/>
        <v>0</v>
      </c>
      <c r="AE30" s="65">
        <f t="shared" si="2"/>
        <v>0</v>
      </c>
      <c r="AF30" s="65">
        <f t="shared" si="3"/>
        <v>0</v>
      </c>
      <c r="AG30" s="65">
        <f t="shared" si="4"/>
        <v>0</v>
      </c>
      <c r="AH30" s="65">
        <f t="shared" si="5"/>
        <v>0</v>
      </c>
      <c r="AI30" s="66">
        <f t="shared" si="6"/>
        <v>0</v>
      </c>
      <c r="AJ30" s="66">
        <f t="shared" si="7"/>
        <v>0</v>
      </c>
      <c r="AK30" s="66">
        <f t="shared" si="8"/>
        <v>0</v>
      </c>
      <c r="AL30" s="66">
        <f t="shared" si="9"/>
        <v>0</v>
      </c>
    </row>
    <row r="31" spans="1:38" x14ac:dyDescent="0.25">
      <c r="A31" s="154">
        <v>37282</v>
      </c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>
        <v>0</v>
      </c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>
        <v>0</v>
      </c>
      <c r="X31" s="33"/>
      <c r="Y31" s="34">
        <f t="shared" si="10"/>
        <v>0</v>
      </c>
      <c r="AA31" s="152">
        <f t="shared" si="11"/>
        <v>37283</v>
      </c>
      <c r="AB31" s="30">
        <f t="shared" si="12"/>
        <v>0</v>
      </c>
      <c r="AC31" s="30">
        <f t="shared" si="13"/>
        <v>0</v>
      </c>
      <c r="AD31" s="30">
        <f t="shared" si="1"/>
        <v>0</v>
      </c>
      <c r="AE31" s="65">
        <f t="shared" si="2"/>
        <v>0</v>
      </c>
      <c r="AF31" s="65">
        <f t="shared" si="3"/>
        <v>0</v>
      </c>
      <c r="AG31" s="65">
        <f t="shared" si="4"/>
        <v>0</v>
      </c>
      <c r="AH31" s="65">
        <f t="shared" si="5"/>
        <v>0</v>
      </c>
      <c r="AI31" s="66">
        <f t="shared" si="6"/>
        <v>0</v>
      </c>
      <c r="AJ31" s="66">
        <f t="shared" si="7"/>
        <v>0</v>
      </c>
      <c r="AK31" s="66">
        <f t="shared" si="8"/>
        <v>0</v>
      </c>
      <c r="AL31" s="66">
        <f t="shared" si="9"/>
        <v>0</v>
      </c>
    </row>
    <row r="32" spans="1:38" x14ac:dyDescent="0.25">
      <c r="A32" s="154">
        <v>37283</v>
      </c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>
        <v>0</v>
      </c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>
        <v>0</v>
      </c>
      <c r="X32" s="33"/>
      <c r="Y32" s="34">
        <f t="shared" si="10"/>
        <v>0</v>
      </c>
      <c r="AA32" s="152">
        <f t="shared" si="11"/>
        <v>37284</v>
      </c>
      <c r="AB32" s="30">
        <f t="shared" si="12"/>
        <v>0</v>
      </c>
      <c r="AC32" s="30">
        <f t="shared" si="13"/>
        <v>0</v>
      </c>
      <c r="AD32" s="30">
        <f t="shared" si="1"/>
        <v>0</v>
      </c>
      <c r="AE32" s="65">
        <f t="shared" si="2"/>
        <v>0</v>
      </c>
      <c r="AF32" s="65">
        <f t="shared" si="3"/>
        <v>0</v>
      </c>
      <c r="AG32" s="65">
        <f t="shared" si="4"/>
        <v>0</v>
      </c>
      <c r="AH32" s="65">
        <f t="shared" si="5"/>
        <v>0</v>
      </c>
      <c r="AI32" s="66">
        <f t="shared" si="6"/>
        <v>0</v>
      </c>
      <c r="AJ32" s="66">
        <f t="shared" si="7"/>
        <v>0</v>
      </c>
      <c r="AK32" s="66">
        <f t="shared" si="8"/>
        <v>0</v>
      </c>
      <c r="AL32" s="66">
        <f t="shared" si="9"/>
        <v>0</v>
      </c>
    </row>
    <row r="33" spans="1:38" x14ac:dyDescent="0.25">
      <c r="A33" s="154">
        <v>37284</v>
      </c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>
        <v>0</v>
      </c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>
        <v>0</v>
      </c>
      <c r="X33" s="33"/>
      <c r="Y33" s="34">
        <f t="shared" si="10"/>
        <v>0</v>
      </c>
      <c r="AA33" s="152">
        <f t="shared" si="11"/>
        <v>37285</v>
      </c>
      <c r="AB33" s="30">
        <f t="shared" si="12"/>
        <v>0</v>
      </c>
      <c r="AC33" s="30">
        <f t="shared" si="13"/>
        <v>0</v>
      </c>
      <c r="AD33" s="30">
        <f t="shared" si="1"/>
        <v>0</v>
      </c>
      <c r="AE33" s="65">
        <f t="shared" si="2"/>
        <v>0</v>
      </c>
      <c r="AF33" s="65">
        <f t="shared" si="3"/>
        <v>0</v>
      </c>
      <c r="AG33" s="65">
        <f t="shared" si="4"/>
        <v>0</v>
      </c>
      <c r="AH33" s="65">
        <f t="shared" si="5"/>
        <v>0</v>
      </c>
      <c r="AI33" s="66">
        <f t="shared" si="6"/>
        <v>0</v>
      </c>
      <c r="AJ33" s="66">
        <f t="shared" si="7"/>
        <v>0</v>
      </c>
      <c r="AK33" s="66">
        <f t="shared" si="8"/>
        <v>0</v>
      </c>
      <c r="AL33" s="66">
        <f t="shared" si="9"/>
        <v>0</v>
      </c>
    </row>
    <row r="34" spans="1:38" x14ac:dyDescent="0.25">
      <c r="A34" s="154">
        <v>37285</v>
      </c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>
        <v>0</v>
      </c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>
        <v>0</v>
      </c>
      <c r="X34" s="33"/>
      <c r="Y34" s="34">
        <f t="shared" si="10"/>
        <v>0</v>
      </c>
      <c r="AA34" s="152">
        <f t="shared" si="11"/>
        <v>37286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2"/>
        <v>0</v>
      </c>
      <c r="AF34" s="65">
        <f t="shared" si="3"/>
        <v>0</v>
      </c>
      <c r="AG34" s="65">
        <f t="shared" si="4"/>
        <v>0</v>
      </c>
      <c r="AH34" s="65">
        <f t="shared" si="5"/>
        <v>0</v>
      </c>
      <c r="AI34" s="66">
        <f t="shared" si="6"/>
        <v>0</v>
      </c>
      <c r="AJ34" s="66">
        <f t="shared" si="7"/>
        <v>0</v>
      </c>
      <c r="AK34" s="66">
        <f t="shared" si="8"/>
        <v>0</v>
      </c>
      <c r="AL34" s="66">
        <f t="shared" si="9"/>
        <v>0</v>
      </c>
    </row>
    <row r="35" spans="1:38" x14ac:dyDescent="0.25">
      <c r="A35" s="154">
        <v>37286</v>
      </c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>
        <v>0</v>
      </c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>
        <v>0</v>
      </c>
      <c r="X35" s="33"/>
      <c r="Y35" s="34">
        <f t="shared" si="10"/>
        <v>0</v>
      </c>
      <c r="AA35" s="152">
        <f t="shared" si="11"/>
        <v>37287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0</v>
      </c>
      <c r="AF35" s="65">
        <f t="shared" si="3"/>
        <v>0</v>
      </c>
      <c r="AG35" s="65">
        <f t="shared" si="4"/>
        <v>0</v>
      </c>
      <c r="AH35" s="65">
        <f t="shared" si="5"/>
        <v>0</v>
      </c>
      <c r="AI35" s="66">
        <f t="shared" si="6"/>
        <v>0</v>
      </c>
      <c r="AJ35" s="66">
        <f t="shared" si="7"/>
        <v>0</v>
      </c>
      <c r="AK35" s="66">
        <f t="shared" si="8"/>
        <v>0</v>
      </c>
      <c r="AL35" s="66">
        <f t="shared" si="9"/>
        <v>0</v>
      </c>
    </row>
    <row r="36" spans="1:38" ht="13.8" thickBot="1" x14ac:dyDescent="0.3">
      <c r="A36" s="154">
        <v>37287</v>
      </c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>
        <v>0</v>
      </c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>
        <v>0</v>
      </c>
      <c r="X36" s="36"/>
      <c r="Y36" s="34">
        <f t="shared" si="10"/>
        <v>0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8" thickBot="1" x14ac:dyDescent="0.3">
      <c r="A38" s="48" t="s">
        <v>118</v>
      </c>
      <c r="B38" s="37">
        <f>SUM(B6:B36)+B37</f>
        <v>2331</v>
      </c>
      <c r="C38" s="37">
        <f>SUM(C6:C36)+C37</f>
        <v>-4268</v>
      </c>
      <c r="D38" s="37">
        <f>SUM(D6:D36)+D37</f>
        <v>-1937</v>
      </c>
      <c r="E38" s="37"/>
      <c r="F38" s="37">
        <f>SUM(F6:F36)+F37</f>
        <v>22329</v>
      </c>
      <c r="G38" s="37"/>
      <c r="H38" s="37">
        <f>SUM(H6:H36)+H37</f>
        <v>-283</v>
      </c>
      <c r="I38" s="37"/>
      <c r="J38" s="37">
        <f>SUM(J6:J36)+J37</f>
        <v>-280</v>
      </c>
      <c r="K38" s="37"/>
      <c r="L38" s="37">
        <f>SUM(L6:L36)+L37</f>
        <v>0</v>
      </c>
      <c r="M38" s="37"/>
      <c r="N38" s="37">
        <f>SUM(N6:N36)+N37</f>
        <v>-4503</v>
      </c>
      <c r="O38" s="37"/>
      <c r="P38" s="37">
        <f>SUM(P6:P36)+P37</f>
        <v>-13</v>
      </c>
      <c r="Q38" s="37"/>
      <c r="R38" s="37">
        <f>SUM(R6:R36)+R37</f>
        <v>-419</v>
      </c>
      <c r="S38" s="37"/>
      <c r="T38" s="37">
        <f>SUM(T6:T36)+T37</f>
        <v>-2182</v>
      </c>
      <c r="U38" s="37">
        <f>SUM(U6:U36)+U37</f>
        <v>51</v>
      </c>
      <c r="V38" s="37"/>
      <c r="W38" s="37"/>
      <c r="X38" s="37"/>
      <c r="Y38" s="38">
        <f t="shared" si="10"/>
        <v>12712</v>
      </c>
    </row>
    <row r="39" spans="1:38" s="143" customFormat="1" ht="16.2" thickBot="1" x14ac:dyDescent="0.35">
      <c r="A39" s="147" t="s">
        <v>106</v>
      </c>
      <c r="B39" s="148">
        <f>B5+B38</f>
        <v>70033</v>
      </c>
      <c r="C39" s="148">
        <f>C5+C38</f>
        <v>-332725</v>
      </c>
      <c r="D39" s="148">
        <f>D5+D38</f>
        <v>-262692</v>
      </c>
      <c r="E39" s="146"/>
      <c r="F39" s="148">
        <f>F5+F38</f>
        <v>99191</v>
      </c>
      <c r="G39" s="146"/>
      <c r="H39" s="148">
        <f>H5+H38</f>
        <v>9435</v>
      </c>
      <c r="I39" s="146"/>
      <c r="J39" s="148">
        <f>J5+J38</f>
        <v>-10971</v>
      </c>
      <c r="K39" s="146"/>
      <c r="L39" s="148">
        <f>L5+L38</f>
        <v>8506</v>
      </c>
      <c r="M39" s="146"/>
      <c r="N39" s="148">
        <f>N5+N38</f>
        <v>38761</v>
      </c>
      <c r="O39" s="146"/>
      <c r="P39" s="148">
        <f>P5+P38</f>
        <v>-5611</v>
      </c>
      <c r="Q39" s="146"/>
      <c r="R39" s="148">
        <f>R5+R38</f>
        <v>3338</v>
      </c>
      <c r="S39" s="146"/>
      <c r="T39" s="148">
        <f>T5+T38</f>
        <v>-23766</v>
      </c>
      <c r="U39" s="163">
        <f>U5+U38</f>
        <v>16238</v>
      </c>
      <c r="V39" s="163"/>
      <c r="W39" s="163">
        <v>0</v>
      </c>
      <c r="X39" s="146"/>
      <c r="Y39" s="148">
        <f>SUM(D39:X39)</f>
        <v>-127571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B1" zoomScale="75" zoomScaleNormal="75" workbookViewId="0">
      <pane ySplit="3" topLeftCell="A4" activePane="bottomLeft" state="frozen"/>
      <selection pane="bottomLeft" activeCell="T22" sqref="T22"/>
    </sheetView>
  </sheetViews>
  <sheetFormatPr defaultRowHeight="13.2" x14ac:dyDescent="0.25"/>
  <cols>
    <col min="1" max="1" width="31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10.44140625" bestFit="1" customWidth="1"/>
  </cols>
  <sheetData>
    <row r="1" spans="1:45" ht="15.6" x14ac:dyDescent="0.3">
      <c r="A1" s="55" t="s">
        <v>12</v>
      </c>
      <c r="B1" s="29"/>
      <c r="C1" s="29"/>
      <c r="D1" s="26" t="s">
        <v>52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37073</v>
      </c>
      <c r="E4" s="13"/>
      <c r="F4" t="s">
        <v>104</v>
      </c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99</v>
      </c>
      <c r="B5" s="141">
        <v>-196945</v>
      </c>
      <c r="C5" s="141">
        <v>-303418</v>
      </c>
      <c r="D5" s="141">
        <f t="shared" ref="D5:D36" si="0">B5+C5</f>
        <v>-500363</v>
      </c>
      <c r="E5" s="142"/>
      <c r="F5" s="141">
        <v>-973155</v>
      </c>
      <c r="G5" s="142"/>
      <c r="H5" s="141">
        <v>-9718</v>
      </c>
      <c r="I5" s="142"/>
      <c r="J5" s="141">
        <v>4041</v>
      </c>
      <c r="K5" s="142"/>
      <c r="L5" s="141">
        <v>0</v>
      </c>
      <c r="M5" s="142"/>
      <c r="N5" s="141">
        <v>-33455</v>
      </c>
      <c r="O5" s="142"/>
      <c r="P5" s="141">
        <v>-22732</v>
      </c>
      <c r="Q5" s="142"/>
      <c r="R5" s="141">
        <v>-4921</v>
      </c>
      <c r="S5" s="142"/>
      <c r="T5" s="141">
        <v>153480</v>
      </c>
      <c r="U5" s="142"/>
      <c r="V5" s="141">
        <f t="shared" ref="V5:V39" si="1">SUM(D5:T5)</f>
        <v>-1386823</v>
      </c>
      <c r="X5" s="151">
        <f>+A6</f>
        <v>37073</v>
      </c>
      <c r="Y5" s="144">
        <f>+B6</f>
        <v>-7242</v>
      </c>
      <c r="Z5" s="144">
        <f>+C6</f>
        <v>108</v>
      </c>
      <c r="AA5" s="144">
        <f t="shared" ref="AA5:AA33" si="2">+F6</f>
        <v>-2329</v>
      </c>
      <c r="AB5" s="144">
        <f t="shared" ref="AB5:AB34" si="3">+F6</f>
        <v>-2329</v>
      </c>
      <c r="AC5" s="144">
        <f t="shared" ref="AC5:AC34" si="4">+H6</f>
        <v>156</v>
      </c>
      <c r="AD5" s="144">
        <f t="shared" ref="AD5:AD34" si="5">+J6</f>
        <v>-115</v>
      </c>
      <c r="AE5" s="144">
        <f t="shared" ref="AE5:AE34" si="6">+L6</f>
        <v>0</v>
      </c>
      <c r="AF5" s="145">
        <f t="shared" ref="AF5:AF34" si="7">+N6</f>
        <v>584</v>
      </c>
      <c r="AG5" s="145">
        <f t="shared" ref="AG5:AG34" si="8">+P6</f>
        <v>-108</v>
      </c>
      <c r="AH5" s="145">
        <f t="shared" ref="AH5:AH34" si="9">+R6</f>
        <v>80</v>
      </c>
      <c r="AI5" s="145">
        <f t="shared" ref="AI5:AI34" si="10">+T6</f>
        <v>-602</v>
      </c>
    </row>
    <row r="6" spans="1:45" x14ac:dyDescent="0.25">
      <c r="A6" s="68">
        <v>37073</v>
      </c>
      <c r="B6" s="69">
        <v>-7242</v>
      </c>
      <c r="C6" s="69">
        <v>108</v>
      </c>
      <c r="D6" s="32">
        <f t="shared" si="0"/>
        <v>-7134</v>
      </c>
      <c r="E6" s="33"/>
      <c r="F6" s="69">
        <v>-2329</v>
      </c>
      <c r="G6" s="33"/>
      <c r="H6" s="69">
        <v>156</v>
      </c>
      <c r="I6" s="33"/>
      <c r="J6" s="69">
        <v>-115</v>
      </c>
      <c r="K6" s="33"/>
      <c r="L6" s="69">
        <v>0</v>
      </c>
      <c r="M6" s="33"/>
      <c r="N6" s="69">
        <v>584</v>
      </c>
      <c r="O6" s="33"/>
      <c r="P6" s="69">
        <v>-108</v>
      </c>
      <c r="Q6" s="33"/>
      <c r="R6" s="69">
        <v>80</v>
      </c>
      <c r="S6" s="33"/>
      <c r="T6" s="69">
        <v>-602</v>
      </c>
      <c r="U6" s="33" t="s">
        <v>5</v>
      </c>
      <c r="V6" s="34">
        <f t="shared" si="1"/>
        <v>-9468</v>
      </c>
      <c r="X6" s="152">
        <f t="shared" ref="X6:X34" si="11">X5+1</f>
        <v>37074</v>
      </c>
      <c r="Y6" s="30">
        <f t="shared" ref="Y6:Y33" si="12">+B7</f>
        <v>3784</v>
      </c>
      <c r="Z6" s="30">
        <f t="shared" ref="Z6:Z33" si="13">+C7</f>
        <v>-2410</v>
      </c>
      <c r="AA6" s="30">
        <f t="shared" si="2"/>
        <v>-7369</v>
      </c>
      <c r="AB6" s="65">
        <f t="shared" si="3"/>
        <v>-7369</v>
      </c>
      <c r="AC6" s="65">
        <f t="shared" si="4"/>
        <v>146</v>
      </c>
      <c r="AD6" s="65">
        <f t="shared" si="5"/>
        <v>-121</v>
      </c>
      <c r="AE6" s="65">
        <f t="shared" si="6"/>
        <v>0</v>
      </c>
      <c r="AF6" s="66">
        <f t="shared" si="7"/>
        <v>344</v>
      </c>
      <c r="AG6" s="66">
        <f t="shared" si="8"/>
        <v>-214</v>
      </c>
      <c r="AH6" s="66">
        <f t="shared" si="9"/>
        <v>52</v>
      </c>
      <c r="AI6" s="66">
        <f t="shared" si="10"/>
        <v>-581</v>
      </c>
    </row>
    <row r="7" spans="1:45" x14ac:dyDescent="0.25">
      <c r="A7" s="68">
        <f t="shared" ref="A7:A36" si="14">A6+1</f>
        <v>37074</v>
      </c>
      <c r="B7" s="69">
        <v>3784</v>
      </c>
      <c r="C7" s="69">
        <v>-2410</v>
      </c>
      <c r="D7" s="32">
        <f t="shared" si="0"/>
        <v>1374</v>
      </c>
      <c r="E7" s="33"/>
      <c r="F7" s="69">
        <v>-7369</v>
      </c>
      <c r="G7" s="33"/>
      <c r="H7" s="69">
        <v>146</v>
      </c>
      <c r="I7" s="33"/>
      <c r="J7" s="69">
        <v>-121</v>
      </c>
      <c r="K7" s="33"/>
      <c r="L7" s="69">
        <v>0</v>
      </c>
      <c r="M7" s="33"/>
      <c r="N7" s="69">
        <v>344</v>
      </c>
      <c r="O7" s="33"/>
      <c r="P7" s="69">
        <v>-214</v>
      </c>
      <c r="Q7" s="33"/>
      <c r="R7" s="69">
        <v>52</v>
      </c>
      <c r="S7" s="33"/>
      <c r="T7" s="69">
        <v>-581</v>
      </c>
      <c r="U7" s="33"/>
      <c r="V7" s="34">
        <f t="shared" si="1"/>
        <v>-6369</v>
      </c>
      <c r="X7" s="152">
        <f t="shared" si="11"/>
        <v>37075</v>
      </c>
      <c r="Y7" s="30">
        <f t="shared" si="12"/>
        <v>-6165</v>
      </c>
      <c r="Z7" s="30">
        <f t="shared" si="13"/>
        <v>-2763</v>
      </c>
      <c r="AA7" s="30">
        <f t="shared" si="2"/>
        <v>-8107</v>
      </c>
      <c r="AB7" s="65">
        <f t="shared" si="3"/>
        <v>-8107</v>
      </c>
      <c r="AC7" s="65">
        <f t="shared" si="4"/>
        <v>96</v>
      </c>
      <c r="AD7" s="65">
        <f t="shared" si="5"/>
        <v>-124</v>
      </c>
      <c r="AE7" s="65">
        <f t="shared" si="6"/>
        <v>0</v>
      </c>
      <c r="AF7" s="66">
        <f t="shared" si="7"/>
        <v>1613</v>
      </c>
      <c r="AG7" s="66">
        <f t="shared" si="8"/>
        <v>-185</v>
      </c>
      <c r="AH7" s="66">
        <f t="shared" si="9"/>
        <v>18</v>
      </c>
      <c r="AI7" s="66">
        <f t="shared" si="10"/>
        <v>-646</v>
      </c>
    </row>
    <row r="8" spans="1:45" x14ac:dyDescent="0.25">
      <c r="A8" s="68">
        <f t="shared" si="14"/>
        <v>37075</v>
      </c>
      <c r="B8" s="69">
        <v>-6165</v>
      </c>
      <c r="C8" s="69">
        <v>-2763</v>
      </c>
      <c r="D8" s="32">
        <f t="shared" si="0"/>
        <v>-8928</v>
      </c>
      <c r="E8" s="33"/>
      <c r="F8" s="69">
        <v>-8107</v>
      </c>
      <c r="G8" s="33"/>
      <c r="H8" s="69">
        <v>96</v>
      </c>
      <c r="I8" s="33"/>
      <c r="J8" s="69">
        <v>-124</v>
      </c>
      <c r="K8" s="33"/>
      <c r="L8" s="69">
        <v>0</v>
      </c>
      <c r="M8" s="33"/>
      <c r="N8" s="69">
        <v>1613</v>
      </c>
      <c r="O8" s="33"/>
      <c r="P8" s="69">
        <v>-185</v>
      </c>
      <c r="Q8" s="33"/>
      <c r="R8" s="69">
        <v>18</v>
      </c>
      <c r="S8" s="33"/>
      <c r="T8" s="69">
        <v>-646</v>
      </c>
      <c r="U8" s="33"/>
      <c r="V8" s="34">
        <f t="shared" si="1"/>
        <v>-16263</v>
      </c>
      <c r="X8" s="152">
        <f t="shared" si="11"/>
        <v>37076</v>
      </c>
      <c r="Y8" s="30">
        <f t="shared" si="12"/>
        <v>-14034</v>
      </c>
      <c r="Z8" s="30">
        <f t="shared" si="13"/>
        <v>-2860</v>
      </c>
      <c r="AA8" s="30">
        <f t="shared" si="2"/>
        <v>-4827</v>
      </c>
      <c r="AB8" s="65">
        <f t="shared" si="3"/>
        <v>-4827</v>
      </c>
      <c r="AC8" s="65">
        <f t="shared" si="4"/>
        <v>-248</v>
      </c>
      <c r="AD8" s="65">
        <f t="shared" si="5"/>
        <v>-132</v>
      </c>
      <c r="AE8" s="65">
        <f t="shared" si="6"/>
        <v>0</v>
      </c>
      <c r="AF8" s="66">
        <f t="shared" si="7"/>
        <v>1135</v>
      </c>
      <c r="AG8" s="66">
        <f t="shared" si="8"/>
        <v>-308</v>
      </c>
      <c r="AH8" s="66">
        <f t="shared" si="9"/>
        <v>-84</v>
      </c>
      <c r="AI8" s="66">
        <f t="shared" si="10"/>
        <v>-766</v>
      </c>
    </row>
    <row r="9" spans="1:45" x14ac:dyDescent="0.25">
      <c r="A9" s="68">
        <f t="shared" si="14"/>
        <v>37076</v>
      </c>
      <c r="B9" s="69">
        <v>-14034</v>
      </c>
      <c r="C9" s="69">
        <v>-2860</v>
      </c>
      <c r="D9" s="32">
        <f t="shared" si="0"/>
        <v>-16894</v>
      </c>
      <c r="E9" s="33"/>
      <c r="F9" s="69">
        <v>-4827</v>
      </c>
      <c r="G9" s="33"/>
      <c r="H9" s="69">
        <v>-248</v>
      </c>
      <c r="I9" s="33"/>
      <c r="J9" s="69">
        <v>-132</v>
      </c>
      <c r="K9" s="33"/>
      <c r="L9" s="69">
        <v>0</v>
      </c>
      <c r="M9" s="33"/>
      <c r="N9" s="69">
        <v>1135</v>
      </c>
      <c r="O9" s="33"/>
      <c r="P9" s="69">
        <v>-308</v>
      </c>
      <c r="Q9" s="33"/>
      <c r="R9" s="69">
        <v>-84</v>
      </c>
      <c r="S9" s="33"/>
      <c r="T9" s="69">
        <v>-766</v>
      </c>
      <c r="U9" s="33"/>
      <c r="V9" s="34">
        <f t="shared" si="1"/>
        <v>-22124</v>
      </c>
      <c r="X9" s="152">
        <f t="shared" si="11"/>
        <v>37077</v>
      </c>
      <c r="Y9" s="30">
        <f t="shared" si="12"/>
        <v>17024</v>
      </c>
      <c r="Z9" s="30">
        <f t="shared" si="13"/>
        <v>-3809</v>
      </c>
      <c r="AA9" s="30">
        <f t="shared" si="2"/>
        <v>-3732</v>
      </c>
      <c r="AB9" s="65">
        <f t="shared" si="3"/>
        <v>-3732</v>
      </c>
      <c r="AC9" s="65">
        <f t="shared" si="4"/>
        <v>38</v>
      </c>
      <c r="AD9" s="65">
        <f t="shared" si="5"/>
        <v>-162</v>
      </c>
      <c r="AE9" s="65">
        <f t="shared" si="6"/>
        <v>0</v>
      </c>
      <c r="AF9" s="66">
        <f t="shared" si="7"/>
        <v>1258</v>
      </c>
      <c r="AG9" s="66">
        <f t="shared" si="8"/>
        <v>179</v>
      </c>
      <c r="AH9" s="66">
        <f t="shared" si="9"/>
        <v>5</v>
      </c>
      <c r="AI9" s="66">
        <f t="shared" si="10"/>
        <v>-445</v>
      </c>
    </row>
    <row r="10" spans="1:45" x14ac:dyDescent="0.25">
      <c r="A10" s="68">
        <f t="shared" si="14"/>
        <v>37077</v>
      </c>
      <c r="B10" s="69">
        <v>17024</v>
      </c>
      <c r="C10" s="69">
        <v>-3809</v>
      </c>
      <c r="D10" s="32">
        <f t="shared" si="0"/>
        <v>13215</v>
      </c>
      <c r="E10" s="33"/>
      <c r="F10" s="69">
        <v>-3732</v>
      </c>
      <c r="G10" s="33"/>
      <c r="H10" s="69">
        <v>38</v>
      </c>
      <c r="I10" s="33"/>
      <c r="J10" s="69">
        <v>-162</v>
      </c>
      <c r="K10" s="33"/>
      <c r="L10" s="69">
        <v>0</v>
      </c>
      <c r="M10" s="33"/>
      <c r="N10" s="69">
        <v>1258</v>
      </c>
      <c r="O10" s="33"/>
      <c r="P10" s="69">
        <v>179</v>
      </c>
      <c r="Q10" s="33"/>
      <c r="R10" s="69">
        <v>5</v>
      </c>
      <c r="S10" s="33"/>
      <c r="T10" s="69">
        <v>-445</v>
      </c>
      <c r="U10" s="33"/>
      <c r="V10" s="34">
        <f t="shared" si="1"/>
        <v>10356</v>
      </c>
      <c r="X10" s="152">
        <f t="shared" si="11"/>
        <v>37078</v>
      </c>
      <c r="Y10" s="30">
        <f t="shared" si="12"/>
        <v>-1807</v>
      </c>
      <c r="Z10" s="30">
        <f t="shared" si="13"/>
        <v>-3959</v>
      </c>
      <c r="AA10" s="30">
        <f t="shared" si="2"/>
        <v>-2393</v>
      </c>
      <c r="AB10" s="65">
        <f t="shared" si="3"/>
        <v>-2393</v>
      </c>
      <c r="AC10" s="65">
        <f t="shared" si="4"/>
        <v>179</v>
      </c>
      <c r="AD10" s="65">
        <f t="shared" si="5"/>
        <v>-262</v>
      </c>
      <c r="AE10" s="65">
        <f t="shared" si="6"/>
        <v>0</v>
      </c>
      <c r="AF10" s="66">
        <f t="shared" si="7"/>
        <v>503</v>
      </c>
      <c r="AG10" s="66">
        <f t="shared" si="8"/>
        <v>149</v>
      </c>
      <c r="AH10" s="66">
        <f t="shared" si="9"/>
        <v>42</v>
      </c>
      <c r="AI10" s="66">
        <f t="shared" si="10"/>
        <v>-565</v>
      </c>
    </row>
    <row r="11" spans="1:45" x14ac:dyDescent="0.25">
      <c r="A11" s="49">
        <f t="shared" si="14"/>
        <v>37078</v>
      </c>
      <c r="B11" s="69">
        <v>-1807</v>
      </c>
      <c r="C11" s="69">
        <v>-3959</v>
      </c>
      <c r="D11" s="32">
        <f t="shared" si="0"/>
        <v>-5766</v>
      </c>
      <c r="E11" s="33"/>
      <c r="F11" s="69">
        <v>-2393</v>
      </c>
      <c r="G11" s="33"/>
      <c r="H11" s="69">
        <v>179</v>
      </c>
      <c r="I11" s="33"/>
      <c r="J11" s="69">
        <v>-262</v>
      </c>
      <c r="K11" s="33"/>
      <c r="L11" s="69">
        <v>0</v>
      </c>
      <c r="M11" s="33"/>
      <c r="N11" s="69">
        <v>503</v>
      </c>
      <c r="O11" s="33"/>
      <c r="P11" s="69">
        <v>149</v>
      </c>
      <c r="Q11" s="33"/>
      <c r="R11" s="69">
        <v>42</v>
      </c>
      <c r="S11" s="33"/>
      <c r="T11" s="69">
        <v>-565</v>
      </c>
      <c r="U11" s="33"/>
      <c r="V11" s="34">
        <f t="shared" si="1"/>
        <v>-8113</v>
      </c>
      <c r="X11" s="152">
        <f t="shared" si="11"/>
        <v>37079</v>
      </c>
      <c r="Y11" s="30">
        <f t="shared" si="12"/>
        <v>-2039</v>
      </c>
      <c r="Z11" s="30">
        <f t="shared" si="13"/>
        <v>-3330</v>
      </c>
      <c r="AA11" s="30">
        <f t="shared" si="2"/>
        <v>2481</v>
      </c>
      <c r="AB11" s="65">
        <f t="shared" si="3"/>
        <v>2481</v>
      </c>
      <c r="AC11" s="65">
        <f t="shared" si="4"/>
        <v>148</v>
      </c>
      <c r="AD11" s="65">
        <f t="shared" si="5"/>
        <v>-280</v>
      </c>
      <c r="AE11" s="65">
        <f t="shared" si="6"/>
        <v>0</v>
      </c>
      <c r="AF11" s="66">
        <f t="shared" si="7"/>
        <v>-347</v>
      </c>
      <c r="AG11" s="66">
        <f t="shared" si="8"/>
        <v>143</v>
      </c>
      <c r="AH11" s="66">
        <f t="shared" si="9"/>
        <v>39</v>
      </c>
      <c r="AI11" s="66">
        <f t="shared" si="10"/>
        <v>-781</v>
      </c>
    </row>
    <row r="12" spans="1:45" x14ac:dyDescent="0.25">
      <c r="A12" s="68">
        <f t="shared" si="14"/>
        <v>37079</v>
      </c>
      <c r="B12" s="69">
        <v>-2039</v>
      </c>
      <c r="C12" s="69">
        <v>-3330</v>
      </c>
      <c r="D12" s="32">
        <f t="shared" si="0"/>
        <v>-5369</v>
      </c>
      <c r="E12" s="33"/>
      <c r="F12" s="69">
        <v>2481</v>
      </c>
      <c r="G12" s="33"/>
      <c r="H12" s="69">
        <v>148</v>
      </c>
      <c r="I12" s="33"/>
      <c r="J12" s="69">
        <v>-280</v>
      </c>
      <c r="K12" s="33"/>
      <c r="L12" s="69">
        <v>0</v>
      </c>
      <c r="M12" s="33"/>
      <c r="N12" s="69">
        <v>-347</v>
      </c>
      <c r="O12" s="33"/>
      <c r="P12" s="69">
        <v>143</v>
      </c>
      <c r="Q12" s="33"/>
      <c r="R12" s="69">
        <v>39</v>
      </c>
      <c r="S12" s="33"/>
      <c r="T12" s="69">
        <v>-781</v>
      </c>
      <c r="U12" s="33"/>
      <c r="V12" s="34">
        <f t="shared" si="1"/>
        <v>-3966</v>
      </c>
      <c r="X12" s="152">
        <f t="shared" si="11"/>
        <v>37080</v>
      </c>
      <c r="Y12" s="30">
        <f t="shared" si="12"/>
        <v>-3261</v>
      </c>
      <c r="Z12" s="30">
        <f t="shared" si="13"/>
        <v>-4096</v>
      </c>
      <c r="AA12" s="30">
        <f t="shared" si="2"/>
        <v>2550</v>
      </c>
      <c r="AB12" s="65">
        <f t="shared" si="3"/>
        <v>2550</v>
      </c>
      <c r="AC12" s="65">
        <f t="shared" si="4"/>
        <v>41</v>
      </c>
      <c r="AD12" s="65">
        <f t="shared" si="5"/>
        <v>-226</v>
      </c>
      <c r="AE12" s="65">
        <f t="shared" si="6"/>
        <v>0</v>
      </c>
      <c r="AF12" s="66">
        <f t="shared" si="7"/>
        <v>-955</v>
      </c>
      <c r="AG12" s="66">
        <f t="shared" si="8"/>
        <v>196</v>
      </c>
      <c r="AH12" s="66">
        <f t="shared" si="9"/>
        <v>11</v>
      </c>
      <c r="AI12" s="66">
        <f t="shared" si="10"/>
        <v>-656</v>
      </c>
    </row>
    <row r="13" spans="1:45" x14ac:dyDescent="0.25">
      <c r="A13" s="68">
        <f t="shared" si="14"/>
        <v>37080</v>
      </c>
      <c r="B13" s="69">
        <v>-3261</v>
      </c>
      <c r="C13" s="69">
        <v>-4096</v>
      </c>
      <c r="D13" s="32">
        <f t="shared" si="0"/>
        <v>-7357</v>
      </c>
      <c r="E13" s="33"/>
      <c r="F13" s="69">
        <v>2550</v>
      </c>
      <c r="G13" s="33"/>
      <c r="H13" s="69">
        <v>41</v>
      </c>
      <c r="I13" s="33"/>
      <c r="J13" s="69">
        <v>-226</v>
      </c>
      <c r="K13" s="33"/>
      <c r="L13" s="69">
        <v>0</v>
      </c>
      <c r="M13" s="33"/>
      <c r="N13" s="69">
        <v>-955</v>
      </c>
      <c r="O13" s="33"/>
      <c r="P13" s="69">
        <v>196</v>
      </c>
      <c r="Q13" s="33"/>
      <c r="R13" s="69">
        <v>11</v>
      </c>
      <c r="S13" s="33"/>
      <c r="T13" s="69">
        <v>-656</v>
      </c>
      <c r="U13" s="33"/>
      <c r="V13" s="34">
        <f t="shared" si="1"/>
        <v>-6396</v>
      </c>
      <c r="X13" s="152">
        <f t="shared" si="11"/>
        <v>37081</v>
      </c>
      <c r="Y13" s="30">
        <f t="shared" si="12"/>
        <v>73</v>
      </c>
      <c r="Z13" s="30">
        <f t="shared" si="13"/>
        <v>-5223</v>
      </c>
      <c r="AA13" s="30">
        <f t="shared" si="2"/>
        <v>-1484</v>
      </c>
      <c r="AB13" s="65">
        <f t="shared" si="3"/>
        <v>-1484</v>
      </c>
      <c r="AC13" s="65">
        <f t="shared" si="4"/>
        <v>166</v>
      </c>
      <c r="AD13" s="65">
        <f t="shared" si="5"/>
        <v>-37</v>
      </c>
      <c r="AE13" s="65">
        <f t="shared" si="6"/>
        <v>0</v>
      </c>
      <c r="AF13" s="66">
        <f t="shared" si="7"/>
        <v>-402</v>
      </c>
      <c r="AG13" s="66">
        <f t="shared" si="8"/>
        <v>130</v>
      </c>
      <c r="AH13" s="66">
        <f t="shared" si="9"/>
        <v>79</v>
      </c>
      <c r="AI13" s="66">
        <f t="shared" si="10"/>
        <v>-375</v>
      </c>
    </row>
    <row r="14" spans="1:45" x14ac:dyDescent="0.25">
      <c r="A14" s="68">
        <f t="shared" si="14"/>
        <v>37081</v>
      </c>
      <c r="B14" s="69">
        <v>73</v>
      </c>
      <c r="C14" s="69">
        <v>-5223</v>
      </c>
      <c r="D14" s="32">
        <f t="shared" si="0"/>
        <v>-5150</v>
      </c>
      <c r="E14" s="33"/>
      <c r="F14" s="69">
        <v>-1484</v>
      </c>
      <c r="G14" s="33"/>
      <c r="H14" s="69">
        <v>166</v>
      </c>
      <c r="I14" s="33"/>
      <c r="J14" s="69">
        <v>-37</v>
      </c>
      <c r="K14" s="33"/>
      <c r="L14" s="69">
        <v>0</v>
      </c>
      <c r="M14" s="33"/>
      <c r="N14" s="69">
        <v>-402</v>
      </c>
      <c r="O14" s="33"/>
      <c r="P14" s="69">
        <v>130</v>
      </c>
      <c r="Q14" s="33"/>
      <c r="R14" s="69">
        <v>79</v>
      </c>
      <c r="S14" s="33"/>
      <c r="T14" s="69">
        <v>-375</v>
      </c>
      <c r="U14" s="33"/>
      <c r="V14" s="34">
        <f t="shared" si="1"/>
        <v>-7073</v>
      </c>
      <c r="X14" s="152">
        <f t="shared" si="11"/>
        <v>37082</v>
      </c>
      <c r="Y14" s="30">
        <f t="shared" si="12"/>
        <v>5698</v>
      </c>
      <c r="Z14" s="30">
        <f t="shared" si="13"/>
        <v>-7996</v>
      </c>
      <c r="AA14" s="30">
        <f t="shared" si="2"/>
        <v>1131</v>
      </c>
      <c r="AB14" s="65">
        <f t="shared" si="3"/>
        <v>1131</v>
      </c>
      <c r="AC14" s="65">
        <f t="shared" si="4"/>
        <v>141</v>
      </c>
      <c r="AD14" s="65">
        <f t="shared" si="5"/>
        <v>-212</v>
      </c>
      <c r="AE14" s="65">
        <f t="shared" si="6"/>
        <v>0</v>
      </c>
      <c r="AF14" s="66">
        <f t="shared" si="7"/>
        <v>-2570</v>
      </c>
      <c r="AG14" s="66">
        <f t="shared" si="8"/>
        <v>-138</v>
      </c>
      <c r="AH14" s="66">
        <f t="shared" si="9"/>
        <v>27</v>
      </c>
      <c r="AI14" s="66">
        <f t="shared" si="10"/>
        <v>-662</v>
      </c>
    </row>
    <row r="15" spans="1:45" x14ac:dyDescent="0.25">
      <c r="A15" s="68">
        <f t="shared" si="14"/>
        <v>37082</v>
      </c>
      <c r="B15" s="69">
        <v>5698</v>
      </c>
      <c r="C15" s="69">
        <v>-7996</v>
      </c>
      <c r="D15" s="32">
        <f t="shared" si="0"/>
        <v>-2298</v>
      </c>
      <c r="E15" s="33"/>
      <c r="F15" s="69">
        <v>1131</v>
      </c>
      <c r="G15" s="33"/>
      <c r="H15" s="69">
        <v>141</v>
      </c>
      <c r="I15" s="33"/>
      <c r="J15" s="69">
        <v>-212</v>
      </c>
      <c r="K15" s="33"/>
      <c r="L15" s="69">
        <v>0</v>
      </c>
      <c r="M15" s="33"/>
      <c r="N15" s="69">
        <v>-2570</v>
      </c>
      <c r="O15" s="33"/>
      <c r="P15" s="69">
        <v>-138</v>
      </c>
      <c r="Q15" s="33"/>
      <c r="R15" s="69">
        <v>27</v>
      </c>
      <c r="S15" s="33"/>
      <c r="T15" s="69">
        <v>-662</v>
      </c>
      <c r="U15" s="33"/>
      <c r="V15" s="34">
        <f t="shared" si="1"/>
        <v>-4581</v>
      </c>
      <c r="X15" s="152">
        <f t="shared" si="11"/>
        <v>37083</v>
      </c>
      <c r="Y15" s="30">
        <f t="shared" si="12"/>
        <v>449</v>
      </c>
      <c r="Z15" s="30">
        <f t="shared" si="13"/>
        <v>-860</v>
      </c>
      <c r="AA15" s="30">
        <f t="shared" si="2"/>
        <v>5219</v>
      </c>
      <c r="AB15" s="65">
        <f t="shared" si="3"/>
        <v>5219</v>
      </c>
      <c r="AC15" s="65">
        <f t="shared" si="4"/>
        <v>128</v>
      </c>
      <c r="AD15" s="65">
        <f t="shared" si="5"/>
        <v>1</v>
      </c>
      <c r="AE15" s="65">
        <f t="shared" si="6"/>
        <v>0</v>
      </c>
      <c r="AF15" s="66">
        <f t="shared" si="7"/>
        <v>-3612</v>
      </c>
      <c r="AG15" s="66">
        <f t="shared" si="8"/>
        <v>145</v>
      </c>
      <c r="AH15" s="66">
        <f t="shared" si="9"/>
        <v>-113</v>
      </c>
      <c r="AI15" s="66">
        <f t="shared" si="10"/>
        <v>-699</v>
      </c>
    </row>
    <row r="16" spans="1:45" x14ac:dyDescent="0.25">
      <c r="A16" s="68">
        <f t="shared" si="14"/>
        <v>37083</v>
      </c>
      <c r="B16" s="69">
        <v>449</v>
      </c>
      <c r="C16" s="69">
        <v>-860</v>
      </c>
      <c r="D16" s="32">
        <f t="shared" si="0"/>
        <v>-411</v>
      </c>
      <c r="E16" s="33"/>
      <c r="F16" s="69">
        <v>5219</v>
      </c>
      <c r="G16" s="33"/>
      <c r="H16" s="69">
        <v>128</v>
      </c>
      <c r="I16" s="33"/>
      <c r="J16" s="69">
        <v>1</v>
      </c>
      <c r="K16" s="33"/>
      <c r="L16" s="69">
        <v>0</v>
      </c>
      <c r="M16" s="33"/>
      <c r="N16" s="69">
        <v>-3612</v>
      </c>
      <c r="O16" s="33"/>
      <c r="P16" s="69">
        <v>145</v>
      </c>
      <c r="Q16" s="33"/>
      <c r="R16" s="69">
        <v>-113</v>
      </c>
      <c r="S16" s="33"/>
      <c r="T16" s="69">
        <v>-699</v>
      </c>
      <c r="U16" s="33"/>
      <c r="V16" s="34">
        <f t="shared" si="1"/>
        <v>658</v>
      </c>
      <c r="X16" s="152">
        <f t="shared" si="11"/>
        <v>37084</v>
      </c>
      <c r="Y16" s="30">
        <f t="shared" si="12"/>
        <v>10104</v>
      </c>
      <c r="Z16" s="30">
        <f t="shared" si="13"/>
        <v>-4381</v>
      </c>
      <c r="AA16" s="30">
        <f t="shared" si="2"/>
        <v>-1155</v>
      </c>
      <c r="AB16" s="65">
        <f t="shared" si="3"/>
        <v>-1155</v>
      </c>
      <c r="AC16" s="65">
        <f t="shared" si="4"/>
        <v>148</v>
      </c>
      <c r="AD16" s="65">
        <f t="shared" si="5"/>
        <v>-146</v>
      </c>
      <c r="AE16" s="65">
        <f t="shared" si="6"/>
        <v>0</v>
      </c>
      <c r="AF16" s="66">
        <f t="shared" si="7"/>
        <v>-3574</v>
      </c>
      <c r="AG16" s="66">
        <f t="shared" si="8"/>
        <v>-9</v>
      </c>
      <c r="AH16" s="66">
        <f t="shared" si="9"/>
        <v>-28</v>
      </c>
      <c r="AI16" s="66">
        <f t="shared" si="10"/>
        <v>-1064</v>
      </c>
    </row>
    <row r="17" spans="1:35" x14ac:dyDescent="0.25">
      <c r="A17" s="68">
        <f t="shared" si="14"/>
        <v>37084</v>
      </c>
      <c r="B17" s="69">
        <v>10104</v>
      </c>
      <c r="C17" s="69">
        <v>-4381</v>
      </c>
      <c r="D17" s="32">
        <f t="shared" si="0"/>
        <v>5723</v>
      </c>
      <c r="E17" s="33"/>
      <c r="F17" s="69">
        <v>-1155</v>
      </c>
      <c r="G17" s="33"/>
      <c r="H17" s="69">
        <v>148</v>
      </c>
      <c r="I17" s="33"/>
      <c r="J17" s="69">
        <v>-146</v>
      </c>
      <c r="K17" s="33"/>
      <c r="L17" s="69">
        <v>0</v>
      </c>
      <c r="M17" s="33"/>
      <c r="N17" s="69">
        <v>-3574</v>
      </c>
      <c r="O17" s="33"/>
      <c r="P17" s="69">
        <v>-9</v>
      </c>
      <c r="Q17" s="33"/>
      <c r="R17" s="69">
        <v>-28</v>
      </c>
      <c r="S17" s="33"/>
      <c r="T17" s="69">
        <v>-1064</v>
      </c>
      <c r="U17" s="33"/>
      <c r="V17" s="34">
        <f t="shared" si="1"/>
        <v>-105</v>
      </c>
      <c r="X17" s="152">
        <f t="shared" si="11"/>
        <v>37085</v>
      </c>
      <c r="Y17" s="30">
        <f t="shared" si="12"/>
        <v>12366</v>
      </c>
      <c r="Z17" s="30">
        <f t="shared" si="13"/>
        <v>-3784</v>
      </c>
      <c r="AA17" s="30">
        <f t="shared" si="2"/>
        <v>-2640</v>
      </c>
      <c r="AB17" s="65">
        <f t="shared" si="3"/>
        <v>-2640</v>
      </c>
      <c r="AC17" s="65">
        <f t="shared" si="4"/>
        <v>95</v>
      </c>
      <c r="AD17" s="65">
        <f t="shared" si="5"/>
        <v>-99</v>
      </c>
      <c r="AE17" s="65">
        <f t="shared" si="6"/>
        <v>0</v>
      </c>
      <c r="AF17" s="66">
        <f t="shared" si="7"/>
        <v>-1573</v>
      </c>
      <c r="AG17" s="66">
        <f t="shared" si="8"/>
        <v>71</v>
      </c>
      <c r="AH17" s="66">
        <f t="shared" si="9"/>
        <v>21</v>
      </c>
      <c r="AI17" s="66">
        <f t="shared" si="10"/>
        <v>-870</v>
      </c>
    </row>
    <row r="18" spans="1:35" x14ac:dyDescent="0.25">
      <c r="A18" s="68">
        <f t="shared" si="14"/>
        <v>37085</v>
      </c>
      <c r="B18" s="69">
        <v>12366</v>
      </c>
      <c r="C18" s="69">
        <v>-3784</v>
      </c>
      <c r="D18" s="32">
        <f t="shared" si="0"/>
        <v>8582</v>
      </c>
      <c r="E18" s="33"/>
      <c r="F18" s="69">
        <v>-2640</v>
      </c>
      <c r="G18" s="33"/>
      <c r="H18" s="69">
        <v>95</v>
      </c>
      <c r="I18" s="33"/>
      <c r="J18" s="69">
        <v>-99</v>
      </c>
      <c r="K18" s="33"/>
      <c r="L18" s="69">
        <v>0</v>
      </c>
      <c r="M18" s="33"/>
      <c r="N18" s="69">
        <v>-1573</v>
      </c>
      <c r="O18" s="33"/>
      <c r="P18" s="69">
        <v>71</v>
      </c>
      <c r="Q18" s="33"/>
      <c r="R18" s="69">
        <v>21</v>
      </c>
      <c r="S18" s="33"/>
      <c r="T18" s="69">
        <v>-870</v>
      </c>
      <c r="U18" s="33"/>
      <c r="V18" s="34">
        <f t="shared" si="1"/>
        <v>3587</v>
      </c>
      <c r="X18" s="152">
        <f t="shared" si="11"/>
        <v>37086</v>
      </c>
      <c r="Y18" s="30">
        <f t="shared" si="12"/>
        <v>9873</v>
      </c>
      <c r="Z18" s="30">
        <f t="shared" si="13"/>
        <v>1517</v>
      </c>
      <c r="AA18" s="30">
        <f t="shared" si="2"/>
        <v>-10489</v>
      </c>
      <c r="AB18" s="65">
        <f t="shared" si="3"/>
        <v>-10489</v>
      </c>
      <c r="AC18" s="65">
        <f t="shared" si="4"/>
        <v>87</v>
      </c>
      <c r="AD18" s="65">
        <f t="shared" si="5"/>
        <v>-82</v>
      </c>
      <c r="AE18" s="65">
        <f t="shared" si="6"/>
        <v>0</v>
      </c>
      <c r="AF18" s="66">
        <f t="shared" si="7"/>
        <v>-1694</v>
      </c>
      <c r="AG18" s="66">
        <f t="shared" si="8"/>
        <v>178</v>
      </c>
      <c r="AH18" s="66">
        <f t="shared" si="9"/>
        <v>6</v>
      </c>
      <c r="AI18" s="66">
        <f t="shared" si="10"/>
        <v>-884</v>
      </c>
    </row>
    <row r="19" spans="1:35" x14ac:dyDescent="0.25">
      <c r="A19" s="68">
        <f t="shared" si="14"/>
        <v>37086</v>
      </c>
      <c r="B19" s="69">
        <v>9873</v>
      </c>
      <c r="C19" s="69">
        <v>1517</v>
      </c>
      <c r="D19" s="32">
        <f t="shared" si="0"/>
        <v>11390</v>
      </c>
      <c r="E19" s="33"/>
      <c r="F19" s="69">
        <v>-10489</v>
      </c>
      <c r="G19" s="33"/>
      <c r="H19" s="69">
        <v>87</v>
      </c>
      <c r="I19" s="33"/>
      <c r="J19" s="69">
        <v>-82</v>
      </c>
      <c r="K19" s="33"/>
      <c r="L19" s="69">
        <v>0</v>
      </c>
      <c r="M19" s="33"/>
      <c r="N19" s="69">
        <v>-1694</v>
      </c>
      <c r="O19" s="33"/>
      <c r="P19" s="69">
        <v>178</v>
      </c>
      <c r="Q19" s="33"/>
      <c r="R19" s="69">
        <v>6</v>
      </c>
      <c r="S19" s="33"/>
      <c r="T19" s="69">
        <v>-884</v>
      </c>
      <c r="U19" s="33"/>
      <c r="V19" s="34">
        <f t="shared" si="1"/>
        <v>-1488</v>
      </c>
      <c r="X19" s="152">
        <f t="shared" si="11"/>
        <v>37087</v>
      </c>
      <c r="Y19" s="30">
        <f t="shared" si="12"/>
        <v>6130</v>
      </c>
      <c r="Z19" s="30">
        <f t="shared" si="13"/>
        <v>1182</v>
      </c>
      <c r="AA19" s="30">
        <f t="shared" si="2"/>
        <v>-10395</v>
      </c>
      <c r="AB19" s="65">
        <f t="shared" si="3"/>
        <v>-10395</v>
      </c>
      <c r="AC19" s="65">
        <f t="shared" si="4"/>
        <v>66</v>
      </c>
      <c r="AD19" s="65">
        <f t="shared" si="5"/>
        <v>-216</v>
      </c>
      <c r="AE19" s="65">
        <f t="shared" si="6"/>
        <v>0</v>
      </c>
      <c r="AF19" s="66">
        <f t="shared" si="7"/>
        <v>-2052</v>
      </c>
      <c r="AG19" s="66">
        <f t="shared" si="8"/>
        <v>-224</v>
      </c>
      <c r="AH19" s="66">
        <f t="shared" si="9"/>
        <v>3</v>
      </c>
      <c r="AI19" s="66">
        <f t="shared" si="10"/>
        <v>-866</v>
      </c>
    </row>
    <row r="20" spans="1:35" x14ac:dyDescent="0.25">
      <c r="A20" s="68">
        <f t="shared" si="14"/>
        <v>37087</v>
      </c>
      <c r="B20" s="69">
        <v>6130</v>
      </c>
      <c r="C20" s="69">
        <v>1182</v>
      </c>
      <c r="D20" s="32">
        <f t="shared" si="0"/>
        <v>7312</v>
      </c>
      <c r="E20" s="33"/>
      <c r="F20" s="69">
        <v>-10395</v>
      </c>
      <c r="G20" s="33"/>
      <c r="H20" s="69">
        <v>66</v>
      </c>
      <c r="I20" s="33"/>
      <c r="J20" s="69">
        <v>-216</v>
      </c>
      <c r="K20" s="33"/>
      <c r="L20" s="69">
        <v>0</v>
      </c>
      <c r="M20" s="33"/>
      <c r="N20" s="69">
        <v>-2052</v>
      </c>
      <c r="O20" s="33"/>
      <c r="P20" s="69">
        <v>-224</v>
      </c>
      <c r="Q20" s="33"/>
      <c r="R20" s="69">
        <v>3</v>
      </c>
      <c r="S20" s="33"/>
      <c r="T20" s="69">
        <v>-866</v>
      </c>
      <c r="U20" s="33"/>
      <c r="V20" s="34">
        <f t="shared" si="1"/>
        <v>-6372</v>
      </c>
      <c r="X20" s="152">
        <f t="shared" si="11"/>
        <v>37088</v>
      </c>
      <c r="Y20" s="30">
        <f t="shared" si="12"/>
        <v>9355</v>
      </c>
      <c r="Z20" s="30">
        <f t="shared" si="13"/>
        <v>528</v>
      </c>
      <c r="AA20" s="30">
        <f t="shared" si="2"/>
        <v>-10976</v>
      </c>
      <c r="AB20" s="65">
        <f t="shared" si="3"/>
        <v>-10976</v>
      </c>
      <c r="AC20" s="65">
        <f t="shared" si="4"/>
        <v>75</v>
      </c>
      <c r="AD20" s="65">
        <f t="shared" si="5"/>
        <v>-99</v>
      </c>
      <c r="AE20" s="65">
        <f t="shared" si="6"/>
        <v>0</v>
      </c>
      <c r="AF20" s="66">
        <f t="shared" si="7"/>
        <v>-1199</v>
      </c>
      <c r="AG20" s="66">
        <f t="shared" si="8"/>
        <v>-232</v>
      </c>
      <c r="AH20" s="66">
        <f t="shared" si="9"/>
        <v>-21</v>
      </c>
      <c r="AI20" s="66">
        <f t="shared" si="10"/>
        <v>-885</v>
      </c>
    </row>
    <row r="21" spans="1:35" x14ac:dyDescent="0.25">
      <c r="A21" s="68">
        <f t="shared" si="14"/>
        <v>37088</v>
      </c>
      <c r="B21" s="69">
        <v>9355</v>
      </c>
      <c r="C21" s="69">
        <v>528</v>
      </c>
      <c r="D21" s="32">
        <f t="shared" si="0"/>
        <v>9883</v>
      </c>
      <c r="E21" s="33"/>
      <c r="F21" s="69">
        <v>-10976</v>
      </c>
      <c r="G21" s="33"/>
      <c r="H21" s="69">
        <v>75</v>
      </c>
      <c r="I21" s="33"/>
      <c r="J21" s="69">
        <v>-99</v>
      </c>
      <c r="K21" s="33"/>
      <c r="L21" s="69">
        <v>0</v>
      </c>
      <c r="M21" s="33"/>
      <c r="N21" s="69">
        <v>-1199</v>
      </c>
      <c r="O21" s="33"/>
      <c r="P21" s="69">
        <v>-232</v>
      </c>
      <c r="Q21" s="33"/>
      <c r="R21" s="69">
        <v>-21</v>
      </c>
      <c r="S21" s="33"/>
      <c r="T21" s="69">
        <v>-885</v>
      </c>
      <c r="U21" s="33"/>
      <c r="V21" s="34">
        <f t="shared" si="1"/>
        <v>-3454</v>
      </c>
      <c r="X21" s="152">
        <f t="shared" si="11"/>
        <v>37089</v>
      </c>
      <c r="Y21" s="30">
        <f t="shared" si="12"/>
        <v>5888</v>
      </c>
      <c r="Z21" s="30">
        <f t="shared" si="13"/>
        <v>278</v>
      </c>
      <c r="AA21" s="30">
        <f t="shared" si="2"/>
        <v>-10476</v>
      </c>
      <c r="AB21" s="65">
        <f t="shared" si="3"/>
        <v>-10476</v>
      </c>
      <c r="AC21" s="65">
        <f t="shared" si="4"/>
        <v>119</v>
      </c>
      <c r="AD21" s="65">
        <f t="shared" si="5"/>
        <v>-86</v>
      </c>
      <c r="AE21" s="65">
        <f t="shared" si="6"/>
        <v>0</v>
      </c>
      <c r="AF21" s="66">
        <f t="shared" si="7"/>
        <v>437</v>
      </c>
      <c r="AG21" s="66">
        <f t="shared" si="8"/>
        <v>238</v>
      </c>
      <c r="AH21" s="66">
        <f t="shared" si="9"/>
        <v>-318</v>
      </c>
      <c r="AI21" s="66">
        <f t="shared" si="10"/>
        <v>-844</v>
      </c>
    </row>
    <row r="22" spans="1:35" x14ac:dyDescent="0.25">
      <c r="A22" s="68">
        <f t="shared" si="14"/>
        <v>37089</v>
      </c>
      <c r="B22" s="69">
        <v>5888</v>
      </c>
      <c r="C22" s="69">
        <v>278</v>
      </c>
      <c r="D22" s="32">
        <f t="shared" si="0"/>
        <v>6166</v>
      </c>
      <c r="E22" s="33"/>
      <c r="F22" s="69">
        <v>-10476</v>
      </c>
      <c r="G22" s="33"/>
      <c r="H22" s="69">
        <v>119</v>
      </c>
      <c r="I22" s="33"/>
      <c r="J22" s="69">
        <v>-86</v>
      </c>
      <c r="K22" s="33"/>
      <c r="L22" s="69">
        <v>0</v>
      </c>
      <c r="M22" s="33"/>
      <c r="N22" s="69">
        <v>437</v>
      </c>
      <c r="O22" s="33"/>
      <c r="P22" s="69">
        <v>238</v>
      </c>
      <c r="Q22" s="33"/>
      <c r="R22" s="69">
        <v>-318</v>
      </c>
      <c r="S22" s="33"/>
      <c r="T22" s="69">
        <v>-844</v>
      </c>
      <c r="U22" s="33"/>
      <c r="V22" s="34">
        <f t="shared" si="1"/>
        <v>-4764</v>
      </c>
      <c r="X22" s="152">
        <f t="shared" si="11"/>
        <v>37090</v>
      </c>
      <c r="Y22" s="30">
        <f t="shared" si="12"/>
        <v>6112</v>
      </c>
      <c r="Z22" s="30">
        <f t="shared" si="13"/>
        <v>-399</v>
      </c>
      <c r="AA22" s="30">
        <f t="shared" si="2"/>
        <v>-5959</v>
      </c>
      <c r="AB22" s="65">
        <f t="shared" si="3"/>
        <v>-5959</v>
      </c>
      <c r="AC22" s="65">
        <f t="shared" si="4"/>
        <v>109</v>
      </c>
      <c r="AD22" s="65">
        <f t="shared" si="5"/>
        <v>-225</v>
      </c>
      <c r="AE22" s="65">
        <f t="shared" si="6"/>
        <v>0</v>
      </c>
      <c r="AF22" s="66">
        <f t="shared" si="7"/>
        <v>39</v>
      </c>
      <c r="AG22" s="66">
        <f t="shared" si="8"/>
        <v>-47</v>
      </c>
      <c r="AH22" s="66">
        <f t="shared" si="9"/>
        <v>-288</v>
      </c>
      <c r="AI22" s="66">
        <f t="shared" si="10"/>
        <v>-863</v>
      </c>
    </row>
    <row r="23" spans="1:35" x14ac:dyDescent="0.25">
      <c r="A23" s="68">
        <f t="shared" si="14"/>
        <v>37090</v>
      </c>
      <c r="B23" s="69">
        <v>6112</v>
      </c>
      <c r="C23" s="69">
        <v>-399</v>
      </c>
      <c r="D23" s="32">
        <f t="shared" si="0"/>
        <v>5713</v>
      </c>
      <c r="E23" s="33"/>
      <c r="F23" s="69">
        <v>-5959</v>
      </c>
      <c r="G23" s="33"/>
      <c r="H23" s="69">
        <v>109</v>
      </c>
      <c r="I23" s="33"/>
      <c r="J23" s="69">
        <v>-225</v>
      </c>
      <c r="K23" s="33"/>
      <c r="L23" s="69">
        <v>0</v>
      </c>
      <c r="M23" s="33"/>
      <c r="N23" s="69">
        <v>39</v>
      </c>
      <c r="O23" s="33"/>
      <c r="P23" s="69">
        <v>-47</v>
      </c>
      <c r="Q23" s="33"/>
      <c r="R23" s="69">
        <v>-288</v>
      </c>
      <c r="S23" s="33"/>
      <c r="T23" s="69">
        <v>-863</v>
      </c>
      <c r="U23" s="33"/>
      <c r="V23" s="34">
        <f t="shared" si="1"/>
        <v>-1521</v>
      </c>
      <c r="X23" s="152">
        <f t="shared" si="11"/>
        <v>37091</v>
      </c>
      <c r="Y23" s="30">
        <f t="shared" si="12"/>
        <v>6415</v>
      </c>
      <c r="Z23" s="30">
        <f t="shared" si="13"/>
        <v>-2633</v>
      </c>
      <c r="AA23" s="30">
        <f t="shared" si="2"/>
        <v>-1084</v>
      </c>
      <c r="AB23" s="65">
        <f t="shared" si="3"/>
        <v>-1084</v>
      </c>
      <c r="AC23" s="65">
        <f t="shared" si="4"/>
        <v>136</v>
      </c>
      <c r="AD23" s="65">
        <f t="shared" si="5"/>
        <v>-32</v>
      </c>
      <c r="AE23" s="65">
        <f t="shared" si="6"/>
        <v>0</v>
      </c>
      <c r="AF23" s="66">
        <f t="shared" si="7"/>
        <v>5399</v>
      </c>
      <c r="AG23" s="66">
        <f t="shared" si="8"/>
        <v>-31</v>
      </c>
      <c r="AH23" s="66">
        <f t="shared" si="9"/>
        <v>-161</v>
      </c>
      <c r="AI23" s="66">
        <f t="shared" si="10"/>
        <v>-219</v>
      </c>
    </row>
    <row r="24" spans="1:35" s="58" customFormat="1" x14ac:dyDescent="0.25">
      <c r="A24" s="87">
        <f t="shared" si="14"/>
        <v>37091</v>
      </c>
      <c r="B24" s="78">
        <v>6415</v>
      </c>
      <c r="C24" s="78">
        <v>-2633</v>
      </c>
      <c r="D24" s="149">
        <f t="shared" si="0"/>
        <v>3782</v>
      </c>
      <c r="E24" s="150"/>
      <c r="F24" s="78">
        <v>-1084</v>
      </c>
      <c r="G24" s="150"/>
      <c r="H24" s="78">
        <v>136</v>
      </c>
      <c r="I24" s="150"/>
      <c r="J24" s="78">
        <v>-32</v>
      </c>
      <c r="K24" s="150"/>
      <c r="L24" s="78">
        <v>0</v>
      </c>
      <c r="M24" s="150"/>
      <c r="N24" s="78">
        <v>5399</v>
      </c>
      <c r="O24" s="150"/>
      <c r="P24" s="78">
        <v>-31</v>
      </c>
      <c r="Q24" s="150"/>
      <c r="R24" s="78">
        <v>-161</v>
      </c>
      <c r="S24" s="150"/>
      <c r="T24" s="78">
        <v>-219</v>
      </c>
      <c r="U24" s="150"/>
      <c r="V24" s="149">
        <f t="shared" si="1"/>
        <v>7790</v>
      </c>
      <c r="X24" s="153">
        <f t="shared" si="11"/>
        <v>37092</v>
      </c>
      <c r="Y24" s="60">
        <f t="shared" si="12"/>
        <v>-977</v>
      </c>
      <c r="Z24" s="60">
        <f t="shared" si="13"/>
        <v>1793</v>
      </c>
      <c r="AA24" s="60">
        <f t="shared" si="2"/>
        <v>3417</v>
      </c>
      <c r="AB24" s="60">
        <f t="shared" si="3"/>
        <v>3417</v>
      </c>
      <c r="AC24" s="60">
        <f t="shared" si="4"/>
        <v>129</v>
      </c>
      <c r="AD24" s="60">
        <f t="shared" si="5"/>
        <v>-18</v>
      </c>
      <c r="AE24" s="60">
        <f t="shared" si="6"/>
        <v>0</v>
      </c>
      <c r="AF24" s="139">
        <f t="shared" si="7"/>
        <v>6137</v>
      </c>
      <c r="AG24" s="139">
        <f t="shared" si="8"/>
        <v>-128</v>
      </c>
      <c r="AH24" s="139">
        <f t="shared" si="9"/>
        <v>-56</v>
      </c>
      <c r="AI24" s="139">
        <f t="shared" si="10"/>
        <v>12</v>
      </c>
    </row>
    <row r="25" spans="1:35" x14ac:dyDescent="0.25">
      <c r="A25" s="68">
        <f t="shared" si="14"/>
        <v>37092</v>
      </c>
      <c r="B25" s="69">
        <v>-977</v>
      </c>
      <c r="C25" s="69">
        <v>1793</v>
      </c>
      <c r="D25" s="32">
        <f t="shared" si="0"/>
        <v>816</v>
      </c>
      <c r="E25" s="33"/>
      <c r="F25" s="69">
        <v>3417</v>
      </c>
      <c r="G25" s="33"/>
      <c r="H25" s="69">
        <v>129</v>
      </c>
      <c r="I25" s="33"/>
      <c r="J25" s="69">
        <v>-18</v>
      </c>
      <c r="K25" s="33"/>
      <c r="L25" s="69">
        <v>0</v>
      </c>
      <c r="M25" s="33"/>
      <c r="N25" s="69">
        <v>6137</v>
      </c>
      <c r="O25" s="33"/>
      <c r="P25" s="69">
        <v>-128</v>
      </c>
      <c r="Q25" s="33"/>
      <c r="R25" s="69">
        <v>-56</v>
      </c>
      <c r="S25" s="33"/>
      <c r="T25" s="69">
        <v>12</v>
      </c>
      <c r="U25" s="33"/>
      <c r="V25" s="34">
        <f t="shared" si="1"/>
        <v>10309</v>
      </c>
      <c r="X25" s="152">
        <f t="shared" si="11"/>
        <v>37093</v>
      </c>
      <c r="Y25" s="30">
        <f t="shared" si="12"/>
        <v>14372</v>
      </c>
      <c r="Z25" s="30">
        <f t="shared" si="13"/>
        <v>680</v>
      </c>
      <c r="AA25" s="30">
        <f t="shared" si="2"/>
        <v>-3222</v>
      </c>
      <c r="AB25" s="65">
        <f t="shared" si="3"/>
        <v>-3222</v>
      </c>
      <c r="AC25" s="65">
        <f t="shared" si="4"/>
        <v>81</v>
      </c>
      <c r="AD25" s="65">
        <f t="shared" si="5"/>
        <v>-103</v>
      </c>
      <c r="AE25" s="65">
        <f t="shared" si="6"/>
        <v>0</v>
      </c>
      <c r="AF25" s="66">
        <f t="shared" si="7"/>
        <v>6013</v>
      </c>
      <c r="AG25" s="66">
        <f t="shared" si="8"/>
        <v>-156</v>
      </c>
      <c r="AH25" s="66">
        <f t="shared" si="9"/>
        <v>-201</v>
      </c>
      <c r="AI25" s="66">
        <f t="shared" si="10"/>
        <v>-101</v>
      </c>
    </row>
    <row r="26" spans="1:35" x14ac:dyDescent="0.25">
      <c r="A26" s="68">
        <f t="shared" si="14"/>
        <v>37093</v>
      </c>
      <c r="B26" s="69">
        <v>14372</v>
      </c>
      <c r="C26" s="69">
        <v>680</v>
      </c>
      <c r="D26" s="32">
        <f t="shared" si="0"/>
        <v>15052</v>
      </c>
      <c r="E26" s="33"/>
      <c r="F26" s="69">
        <v>-3222</v>
      </c>
      <c r="G26" s="33"/>
      <c r="H26" s="69">
        <v>81</v>
      </c>
      <c r="I26" s="33"/>
      <c r="J26" s="69">
        <v>-103</v>
      </c>
      <c r="K26" s="33"/>
      <c r="L26" s="69">
        <v>0</v>
      </c>
      <c r="M26" s="33"/>
      <c r="N26" s="69">
        <v>6013</v>
      </c>
      <c r="O26" s="33"/>
      <c r="P26" s="69">
        <v>-156</v>
      </c>
      <c r="Q26" s="33"/>
      <c r="R26" s="69">
        <v>-201</v>
      </c>
      <c r="S26" s="33"/>
      <c r="T26" s="69">
        <v>-101</v>
      </c>
      <c r="U26" s="33"/>
      <c r="V26" s="34">
        <f t="shared" si="1"/>
        <v>17363</v>
      </c>
      <c r="X26" s="152">
        <f t="shared" si="11"/>
        <v>37094</v>
      </c>
      <c r="Y26" s="30">
        <f t="shared" si="12"/>
        <v>4379</v>
      </c>
      <c r="Z26" s="30">
        <f t="shared" si="13"/>
        <v>-929</v>
      </c>
      <c r="AA26" s="30">
        <f t="shared" si="2"/>
        <v>2658</v>
      </c>
      <c r="AB26" s="65">
        <f t="shared" si="3"/>
        <v>2658</v>
      </c>
      <c r="AC26" s="65">
        <f t="shared" si="4"/>
        <v>78</v>
      </c>
      <c r="AD26" s="65">
        <f t="shared" si="5"/>
        <v>-185</v>
      </c>
      <c r="AE26" s="65">
        <f t="shared" si="6"/>
        <v>0</v>
      </c>
      <c r="AF26" s="66">
        <f t="shared" si="7"/>
        <v>6047</v>
      </c>
      <c r="AG26" s="66">
        <f t="shared" si="8"/>
        <v>-357</v>
      </c>
      <c r="AH26" s="66">
        <f t="shared" si="9"/>
        <v>-185</v>
      </c>
      <c r="AI26" s="66">
        <f t="shared" si="10"/>
        <v>-30</v>
      </c>
    </row>
    <row r="27" spans="1:35" x14ac:dyDescent="0.25">
      <c r="A27" s="68">
        <f t="shared" si="14"/>
        <v>37094</v>
      </c>
      <c r="B27" s="69">
        <v>4379</v>
      </c>
      <c r="C27" s="69">
        <v>-929</v>
      </c>
      <c r="D27" s="32">
        <f t="shared" si="0"/>
        <v>3450</v>
      </c>
      <c r="E27" s="33"/>
      <c r="F27" s="69">
        <v>2658</v>
      </c>
      <c r="G27" s="33"/>
      <c r="H27" s="69">
        <v>78</v>
      </c>
      <c r="I27" s="33"/>
      <c r="J27" s="69">
        <v>-185</v>
      </c>
      <c r="K27" s="33"/>
      <c r="L27" s="69">
        <v>0</v>
      </c>
      <c r="M27" s="33"/>
      <c r="N27" s="69">
        <v>6047</v>
      </c>
      <c r="O27" s="33"/>
      <c r="P27" s="69">
        <v>-357</v>
      </c>
      <c r="Q27" s="33"/>
      <c r="R27" s="69">
        <v>-185</v>
      </c>
      <c r="S27" s="33"/>
      <c r="T27" s="69">
        <v>-30</v>
      </c>
      <c r="U27" s="33"/>
      <c r="V27" s="34">
        <f t="shared" si="1"/>
        <v>11476</v>
      </c>
      <c r="X27" s="152">
        <f t="shared" si="11"/>
        <v>37095</v>
      </c>
      <c r="Y27" s="30">
        <f t="shared" si="12"/>
        <v>-1830</v>
      </c>
      <c r="Z27" s="30">
        <f t="shared" si="13"/>
        <v>-2438</v>
      </c>
      <c r="AA27" s="30">
        <f t="shared" si="2"/>
        <v>4254</v>
      </c>
      <c r="AB27" s="65">
        <f t="shared" si="3"/>
        <v>4254</v>
      </c>
      <c r="AC27" s="65">
        <f t="shared" si="4"/>
        <v>67</v>
      </c>
      <c r="AD27" s="65">
        <f t="shared" si="5"/>
        <v>-242</v>
      </c>
      <c r="AE27" s="65">
        <f t="shared" si="6"/>
        <v>0</v>
      </c>
      <c r="AF27" s="66">
        <f t="shared" si="7"/>
        <v>1990</v>
      </c>
      <c r="AG27" s="66">
        <f t="shared" si="8"/>
        <v>-256</v>
      </c>
      <c r="AH27" s="66">
        <f t="shared" si="9"/>
        <v>-153</v>
      </c>
      <c r="AI27" s="66">
        <f t="shared" si="10"/>
        <v>141</v>
      </c>
    </row>
    <row r="28" spans="1:35" x14ac:dyDescent="0.25">
      <c r="A28" s="68">
        <f t="shared" si="14"/>
        <v>37095</v>
      </c>
      <c r="B28" s="69">
        <v>-1830</v>
      </c>
      <c r="C28" s="69">
        <v>-2438</v>
      </c>
      <c r="D28" s="32">
        <f t="shared" si="0"/>
        <v>-4268</v>
      </c>
      <c r="E28" s="33"/>
      <c r="F28" s="69">
        <v>4254</v>
      </c>
      <c r="G28" s="33"/>
      <c r="H28" s="69">
        <v>67</v>
      </c>
      <c r="I28" s="33"/>
      <c r="J28" s="69">
        <v>-242</v>
      </c>
      <c r="K28" s="33"/>
      <c r="L28" s="69">
        <v>0</v>
      </c>
      <c r="M28" s="33"/>
      <c r="N28" s="69">
        <v>1990</v>
      </c>
      <c r="O28" s="33"/>
      <c r="P28" s="69">
        <v>-256</v>
      </c>
      <c r="Q28" s="33"/>
      <c r="R28" s="69">
        <v>-153</v>
      </c>
      <c r="S28" s="33"/>
      <c r="T28" s="69">
        <v>141</v>
      </c>
      <c r="U28" s="33"/>
      <c r="V28" s="34">
        <f t="shared" si="1"/>
        <v>1533</v>
      </c>
      <c r="X28" s="152">
        <f t="shared" si="11"/>
        <v>37096</v>
      </c>
      <c r="Y28" s="30">
        <f t="shared" si="12"/>
        <v>-4402</v>
      </c>
      <c r="Z28" s="30">
        <f t="shared" si="13"/>
        <v>-3738</v>
      </c>
      <c r="AA28" s="30">
        <f t="shared" si="2"/>
        <v>3713</v>
      </c>
      <c r="AB28" s="65">
        <f t="shared" si="3"/>
        <v>3713</v>
      </c>
      <c r="AC28" s="65">
        <f t="shared" si="4"/>
        <v>72</v>
      </c>
      <c r="AD28" s="65">
        <f t="shared" si="5"/>
        <v>-220</v>
      </c>
      <c r="AE28" s="65">
        <f t="shared" si="6"/>
        <v>0</v>
      </c>
      <c r="AF28" s="66">
        <f t="shared" si="7"/>
        <v>2631</v>
      </c>
      <c r="AG28" s="66">
        <f t="shared" si="8"/>
        <v>14</v>
      </c>
      <c r="AH28" s="66">
        <f t="shared" si="9"/>
        <v>-289</v>
      </c>
      <c r="AI28" s="66">
        <f t="shared" si="10"/>
        <v>-175</v>
      </c>
    </row>
    <row r="29" spans="1:35" x14ac:dyDescent="0.25">
      <c r="A29" s="68">
        <f t="shared" si="14"/>
        <v>37096</v>
      </c>
      <c r="B29" s="69">
        <v>-4402</v>
      </c>
      <c r="C29" s="69">
        <v>-3738</v>
      </c>
      <c r="D29" s="32">
        <f t="shared" si="0"/>
        <v>-8140</v>
      </c>
      <c r="E29" s="33"/>
      <c r="F29" s="69">
        <v>3713</v>
      </c>
      <c r="G29" s="33"/>
      <c r="H29" s="69">
        <v>72</v>
      </c>
      <c r="I29" s="33"/>
      <c r="J29" s="69">
        <v>-220</v>
      </c>
      <c r="K29" s="33"/>
      <c r="L29" s="69">
        <v>0</v>
      </c>
      <c r="M29" s="33"/>
      <c r="N29" s="69">
        <v>2631</v>
      </c>
      <c r="O29" s="33"/>
      <c r="P29" s="69">
        <v>14</v>
      </c>
      <c r="Q29" s="33"/>
      <c r="R29" s="69">
        <v>-289</v>
      </c>
      <c r="S29" s="33"/>
      <c r="T29" s="69">
        <v>-175</v>
      </c>
      <c r="U29" s="33"/>
      <c r="V29" s="34">
        <f t="shared" si="1"/>
        <v>-2394</v>
      </c>
      <c r="X29" s="152">
        <f t="shared" si="11"/>
        <v>37097</v>
      </c>
      <c r="Y29" s="30">
        <f t="shared" si="12"/>
        <v>-1682</v>
      </c>
      <c r="Z29" s="30">
        <f t="shared" si="13"/>
        <v>-4346</v>
      </c>
      <c r="AA29" s="30">
        <f t="shared" si="2"/>
        <v>-3567</v>
      </c>
      <c r="AB29" s="65">
        <f t="shared" si="3"/>
        <v>-3567</v>
      </c>
      <c r="AC29" s="65">
        <f t="shared" si="4"/>
        <v>62</v>
      </c>
      <c r="AD29" s="65">
        <f t="shared" si="5"/>
        <v>-101</v>
      </c>
      <c r="AE29" s="65">
        <f t="shared" si="6"/>
        <v>0</v>
      </c>
      <c r="AF29" s="66">
        <f t="shared" si="7"/>
        <v>4775</v>
      </c>
      <c r="AG29" s="66">
        <f t="shared" si="8"/>
        <v>260</v>
      </c>
      <c r="AH29" s="66">
        <f t="shared" si="9"/>
        <v>398</v>
      </c>
      <c r="AI29" s="66">
        <f t="shared" si="10"/>
        <v>-12</v>
      </c>
    </row>
    <row r="30" spans="1:35" x14ac:dyDescent="0.25">
      <c r="A30" s="68">
        <f t="shared" si="14"/>
        <v>37097</v>
      </c>
      <c r="B30" s="69">
        <v>-1682</v>
      </c>
      <c r="C30" s="69">
        <v>-4346</v>
      </c>
      <c r="D30" s="32">
        <f t="shared" si="0"/>
        <v>-6028</v>
      </c>
      <c r="E30" s="33"/>
      <c r="F30" s="69">
        <v>-3567</v>
      </c>
      <c r="G30" s="33"/>
      <c r="H30" s="69">
        <v>62</v>
      </c>
      <c r="I30" s="33"/>
      <c r="J30" s="69">
        <v>-101</v>
      </c>
      <c r="K30" s="33"/>
      <c r="L30" s="69">
        <v>0</v>
      </c>
      <c r="M30" s="33"/>
      <c r="N30" s="69">
        <v>4775</v>
      </c>
      <c r="O30" s="33"/>
      <c r="P30" s="69">
        <v>260</v>
      </c>
      <c r="Q30" s="33"/>
      <c r="R30" s="69">
        <v>398</v>
      </c>
      <c r="S30" s="33"/>
      <c r="T30" s="69">
        <v>-12</v>
      </c>
      <c r="U30" s="33"/>
      <c r="V30" s="34">
        <f t="shared" si="1"/>
        <v>-4213</v>
      </c>
      <c r="X30" s="152">
        <f t="shared" si="11"/>
        <v>37098</v>
      </c>
      <c r="Y30" s="30">
        <f t="shared" si="12"/>
        <v>-318</v>
      </c>
      <c r="Z30" s="30">
        <f t="shared" si="13"/>
        <v>-3469</v>
      </c>
      <c r="AA30" s="30">
        <f t="shared" si="2"/>
        <v>-4937</v>
      </c>
      <c r="AB30" s="65">
        <f t="shared" si="3"/>
        <v>-4937</v>
      </c>
      <c r="AC30" s="65">
        <f t="shared" si="4"/>
        <v>52</v>
      </c>
      <c r="AD30" s="65">
        <f t="shared" si="5"/>
        <v>-157</v>
      </c>
      <c r="AE30" s="65">
        <f t="shared" si="6"/>
        <v>0</v>
      </c>
      <c r="AF30" s="66">
        <f t="shared" si="7"/>
        <v>5377</v>
      </c>
      <c r="AG30" s="66">
        <f t="shared" si="8"/>
        <v>76</v>
      </c>
      <c r="AH30" s="66">
        <f t="shared" si="9"/>
        <v>586</v>
      </c>
      <c r="AI30" s="66">
        <f t="shared" si="10"/>
        <v>-33</v>
      </c>
    </row>
    <row r="31" spans="1:35" x14ac:dyDescent="0.25">
      <c r="A31" s="68">
        <f t="shared" si="14"/>
        <v>37098</v>
      </c>
      <c r="B31" s="69">
        <v>-318</v>
      </c>
      <c r="C31" s="69">
        <v>-3469</v>
      </c>
      <c r="D31" s="32">
        <f t="shared" si="0"/>
        <v>-3787</v>
      </c>
      <c r="E31" s="33"/>
      <c r="F31" s="69">
        <v>-4937</v>
      </c>
      <c r="G31" s="33"/>
      <c r="H31" s="69">
        <v>52</v>
      </c>
      <c r="I31" s="33"/>
      <c r="J31" s="69">
        <v>-157</v>
      </c>
      <c r="K31" s="33"/>
      <c r="L31" s="69">
        <v>0</v>
      </c>
      <c r="M31" s="33"/>
      <c r="N31" s="69">
        <v>5377</v>
      </c>
      <c r="O31" s="33"/>
      <c r="P31" s="69">
        <v>76</v>
      </c>
      <c r="Q31" s="33"/>
      <c r="R31" s="69">
        <v>586</v>
      </c>
      <c r="S31" s="33"/>
      <c r="T31" s="69">
        <v>-33</v>
      </c>
      <c r="U31" s="33"/>
      <c r="V31" s="34">
        <f t="shared" si="1"/>
        <v>-2823</v>
      </c>
      <c r="X31" s="152">
        <f t="shared" si="11"/>
        <v>37099</v>
      </c>
      <c r="Y31" s="30">
        <f t="shared" si="12"/>
        <v>935</v>
      </c>
      <c r="Z31" s="30">
        <f t="shared" si="13"/>
        <v>-3666</v>
      </c>
      <c r="AA31" s="30">
        <f t="shared" si="2"/>
        <v>515</v>
      </c>
      <c r="AB31" s="65">
        <f t="shared" si="3"/>
        <v>515</v>
      </c>
      <c r="AC31" s="65">
        <f t="shared" si="4"/>
        <v>79</v>
      </c>
      <c r="AD31" s="65">
        <f t="shared" si="5"/>
        <v>-873</v>
      </c>
      <c r="AE31" s="65">
        <f t="shared" si="6"/>
        <v>0</v>
      </c>
      <c r="AF31" s="66">
        <f t="shared" si="7"/>
        <v>5647</v>
      </c>
      <c r="AG31" s="66">
        <f t="shared" si="8"/>
        <v>3</v>
      </c>
      <c r="AH31" s="66">
        <f t="shared" si="9"/>
        <v>600</v>
      </c>
      <c r="AI31" s="66">
        <f t="shared" si="10"/>
        <v>36</v>
      </c>
    </row>
    <row r="32" spans="1:35" x14ac:dyDescent="0.25">
      <c r="A32" s="68">
        <f t="shared" si="14"/>
        <v>37099</v>
      </c>
      <c r="B32" s="69">
        <v>935</v>
      </c>
      <c r="C32" s="69">
        <v>-3666</v>
      </c>
      <c r="D32" s="32">
        <f t="shared" si="0"/>
        <v>-2731</v>
      </c>
      <c r="E32" s="33"/>
      <c r="F32" s="69">
        <v>515</v>
      </c>
      <c r="G32" s="33"/>
      <c r="H32" s="69">
        <v>79</v>
      </c>
      <c r="I32" s="33"/>
      <c r="J32" s="69">
        <v>-873</v>
      </c>
      <c r="K32" s="33"/>
      <c r="L32" s="69">
        <v>0</v>
      </c>
      <c r="M32" s="33"/>
      <c r="N32" s="69">
        <v>5647</v>
      </c>
      <c r="O32" s="33"/>
      <c r="P32" s="69">
        <v>3</v>
      </c>
      <c r="Q32" s="33"/>
      <c r="R32" s="69">
        <v>600</v>
      </c>
      <c r="S32" s="33"/>
      <c r="T32" s="69">
        <v>36</v>
      </c>
      <c r="U32" s="33"/>
      <c r="V32" s="34">
        <f t="shared" si="1"/>
        <v>3276</v>
      </c>
      <c r="X32" s="152">
        <f t="shared" si="11"/>
        <v>37100</v>
      </c>
      <c r="Y32" s="30">
        <f t="shared" si="12"/>
        <v>3241</v>
      </c>
      <c r="Z32" s="30">
        <f t="shared" si="13"/>
        <v>-4929</v>
      </c>
      <c r="AA32" s="30">
        <f t="shared" si="2"/>
        <v>5953</v>
      </c>
      <c r="AB32" s="65">
        <f t="shared" si="3"/>
        <v>5953</v>
      </c>
      <c r="AC32" s="65">
        <f t="shared" si="4"/>
        <v>99</v>
      </c>
      <c r="AD32" s="65">
        <f t="shared" si="5"/>
        <v>-160</v>
      </c>
      <c r="AE32" s="65">
        <f t="shared" si="6"/>
        <v>0</v>
      </c>
      <c r="AF32" s="66">
        <f t="shared" si="7"/>
        <v>5606</v>
      </c>
      <c r="AG32" s="66">
        <f t="shared" si="8"/>
        <v>375</v>
      </c>
      <c r="AH32" s="66">
        <f t="shared" si="9"/>
        <v>610</v>
      </c>
      <c r="AI32" s="66">
        <f t="shared" si="10"/>
        <v>789</v>
      </c>
    </row>
    <row r="33" spans="1:35" x14ac:dyDescent="0.25">
      <c r="A33" s="68">
        <f t="shared" si="14"/>
        <v>37100</v>
      </c>
      <c r="B33" s="69">
        <v>3241</v>
      </c>
      <c r="C33" s="69">
        <v>-4929</v>
      </c>
      <c r="D33" s="32">
        <f t="shared" si="0"/>
        <v>-1688</v>
      </c>
      <c r="E33" s="33"/>
      <c r="F33" s="69">
        <v>5953</v>
      </c>
      <c r="G33" s="33"/>
      <c r="H33" s="69">
        <v>99</v>
      </c>
      <c r="I33" s="33"/>
      <c r="J33" s="69">
        <v>-160</v>
      </c>
      <c r="K33" s="33"/>
      <c r="L33" s="69">
        <v>0</v>
      </c>
      <c r="M33" s="33"/>
      <c r="N33" s="69">
        <v>5606</v>
      </c>
      <c r="O33" s="33"/>
      <c r="P33" s="69">
        <v>375</v>
      </c>
      <c r="Q33" s="33"/>
      <c r="R33" s="69">
        <v>610</v>
      </c>
      <c r="S33" s="33"/>
      <c r="T33" s="69">
        <v>789</v>
      </c>
      <c r="U33" s="33"/>
      <c r="V33" s="34">
        <f t="shared" si="1"/>
        <v>11584</v>
      </c>
      <c r="X33" s="152">
        <f t="shared" si="11"/>
        <v>37101</v>
      </c>
      <c r="Y33" s="30">
        <f t="shared" si="12"/>
        <v>2650</v>
      </c>
      <c r="Z33" s="30">
        <f t="shared" si="13"/>
        <v>-5299</v>
      </c>
      <c r="AA33" s="30">
        <f t="shared" si="2"/>
        <v>8180</v>
      </c>
      <c r="AB33" s="65">
        <f t="shared" si="3"/>
        <v>8180</v>
      </c>
      <c r="AC33" s="65">
        <f t="shared" si="4"/>
        <v>-40</v>
      </c>
      <c r="AD33" s="65">
        <f t="shared" si="5"/>
        <v>-151</v>
      </c>
      <c r="AE33" s="65">
        <f t="shared" si="6"/>
        <v>0</v>
      </c>
      <c r="AF33" s="66">
        <f t="shared" si="7"/>
        <v>5394</v>
      </c>
      <c r="AG33" s="66">
        <f t="shared" si="8"/>
        <v>415</v>
      </c>
      <c r="AH33" s="66">
        <f t="shared" si="9"/>
        <v>542</v>
      </c>
      <c r="AI33" s="66">
        <f t="shared" si="10"/>
        <v>965</v>
      </c>
    </row>
    <row r="34" spans="1:35" x14ac:dyDescent="0.25">
      <c r="A34" s="68">
        <f t="shared" si="14"/>
        <v>37101</v>
      </c>
      <c r="B34" s="69">
        <v>2650</v>
      </c>
      <c r="C34" s="69">
        <v>-5299</v>
      </c>
      <c r="D34" s="32">
        <f t="shared" si="0"/>
        <v>-2649</v>
      </c>
      <c r="E34" s="33"/>
      <c r="F34" s="69">
        <v>8180</v>
      </c>
      <c r="G34" s="33"/>
      <c r="H34" s="69">
        <v>-40</v>
      </c>
      <c r="I34" s="33"/>
      <c r="J34" s="69">
        <v>-151</v>
      </c>
      <c r="K34" s="33"/>
      <c r="L34" s="69">
        <v>0</v>
      </c>
      <c r="M34" s="33"/>
      <c r="N34" s="69">
        <v>5394</v>
      </c>
      <c r="O34" s="33"/>
      <c r="P34" s="69">
        <v>415</v>
      </c>
      <c r="Q34" s="33"/>
      <c r="R34" s="69">
        <v>542</v>
      </c>
      <c r="S34" s="33"/>
      <c r="T34" s="69">
        <v>965</v>
      </c>
      <c r="U34" s="33"/>
      <c r="V34" s="34">
        <f t="shared" si="1"/>
        <v>12656</v>
      </c>
      <c r="X34" s="152">
        <f t="shared" si="11"/>
        <v>37102</v>
      </c>
      <c r="Y34" s="30">
        <f>+B36</f>
        <v>8884</v>
      </c>
      <c r="Z34" s="30">
        <f>+C36</f>
        <v>-9662</v>
      </c>
      <c r="AA34" s="30">
        <f>+F36</f>
        <v>11421</v>
      </c>
      <c r="AB34" s="65">
        <f t="shared" si="3"/>
        <v>15279</v>
      </c>
      <c r="AC34" s="65">
        <f t="shared" si="4"/>
        <v>92</v>
      </c>
      <c r="AD34" s="65">
        <f t="shared" si="5"/>
        <v>-115</v>
      </c>
      <c r="AE34" s="65">
        <f t="shared" si="6"/>
        <v>0</v>
      </c>
      <c r="AF34" s="66">
        <f t="shared" si="7"/>
        <v>4987</v>
      </c>
      <c r="AG34" s="66">
        <f t="shared" si="8"/>
        <v>345</v>
      </c>
      <c r="AH34" s="66">
        <f t="shared" si="9"/>
        <v>521</v>
      </c>
      <c r="AI34" s="66">
        <f t="shared" si="10"/>
        <v>1147</v>
      </c>
    </row>
    <row r="35" spans="1:35" x14ac:dyDescent="0.25">
      <c r="A35" s="68">
        <f t="shared" si="14"/>
        <v>37102</v>
      </c>
      <c r="B35" s="69">
        <v>9809</v>
      </c>
      <c r="C35" s="69">
        <v>-5645</v>
      </c>
      <c r="D35" s="32">
        <f t="shared" si="0"/>
        <v>4164</v>
      </c>
      <c r="E35" s="33"/>
      <c r="F35" s="69">
        <v>15279</v>
      </c>
      <c r="G35" s="33"/>
      <c r="H35" s="69">
        <v>92</v>
      </c>
      <c r="I35" s="33"/>
      <c r="J35" s="69">
        <v>-115</v>
      </c>
      <c r="K35" s="33"/>
      <c r="L35" s="69">
        <v>0</v>
      </c>
      <c r="M35" s="33"/>
      <c r="N35" s="69">
        <v>4987</v>
      </c>
      <c r="O35" s="33"/>
      <c r="P35" s="69">
        <v>345</v>
      </c>
      <c r="Q35" s="33"/>
      <c r="R35" s="69">
        <v>521</v>
      </c>
      <c r="S35" s="33"/>
      <c r="T35" s="69">
        <v>1147</v>
      </c>
      <c r="U35" s="33"/>
      <c r="V35" s="34">
        <f t="shared" si="1"/>
        <v>26420</v>
      </c>
      <c r="X35" s="152">
        <f>X34+1</f>
        <v>37103</v>
      </c>
      <c r="Y35" s="30">
        <f>+B37</f>
        <v>0</v>
      </c>
      <c r="Z35" s="30">
        <f>+C37</f>
        <v>0</v>
      </c>
      <c r="AA35" s="30">
        <f>+F37</f>
        <v>0</v>
      </c>
      <c r="AB35" s="65">
        <f>+F36</f>
        <v>11421</v>
      </c>
      <c r="AC35" s="65">
        <f>+H36</f>
        <v>89</v>
      </c>
      <c r="AD35" s="65">
        <f>+J36</f>
        <v>-124</v>
      </c>
      <c r="AE35" s="65">
        <f>+L36</f>
        <v>0</v>
      </c>
      <c r="AF35" s="66">
        <f>+N36</f>
        <v>2986</v>
      </c>
      <c r="AG35" s="66">
        <f>+P36</f>
        <v>-315</v>
      </c>
      <c r="AH35" s="66">
        <f>+R36</f>
        <v>594</v>
      </c>
      <c r="AI35" s="66">
        <f>+T36</f>
        <v>-2805</v>
      </c>
    </row>
    <row r="36" spans="1:35" ht="13.8" thickBot="1" x14ac:dyDescent="0.3">
      <c r="A36" s="68">
        <f t="shared" si="14"/>
        <v>37103</v>
      </c>
      <c r="B36" s="69">
        <v>8884</v>
      </c>
      <c r="C36" s="69">
        <v>-9662</v>
      </c>
      <c r="D36" s="35">
        <f t="shared" si="0"/>
        <v>-778</v>
      </c>
      <c r="E36" s="36"/>
      <c r="F36" s="69">
        <v>11421</v>
      </c>
      <c r="G36" s="36"/>
      <c r="H36" s="69">
        <v>89</v>
      </c>
      <c r="I36" s="36"/>
      <c r="J36" s="69">
        <v>-124</v>
      </c>
      <c r="K36" s="36"/>
      <c r="L36" s="69">
        <v>0</v>
      </c>
      <c r="M36" s="36"/>
      <c r="N36" s="69">
        <v>2986</v>
      </c>
      <c r="O36" s="36"/>
      <c r="P36" s="69">
        <v>-315</v>
      </c>
      <c r="Q36" s="36"/>
      <c r="R36" s="69">
        <v>594</v>
      </c>
      <c r="S36" s="36"/>
      <c r="T36" s="69">
        <v>-2805</v>
      </c>
      <c r="U36" s="36"/>
      <c r="V36" s="34">
        <f t="shared" si="1"/>
        <v>11068</v>
      </c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>
        <v>0</v>
      </c>
      <c r="O37" s="36"/>
      <c r="P37" s="43">
        <v>0</v>
      </c>
      <c r="Q37" s="36"/>
      <c r="R37" s="43">
        <v>0</v>
      </c>
      <c r="S37" s="36"/>
      <c r="T37" s="43"/>
      <c r="U37" s="36"/>
      <c r="V37" s="41">
        <f t="shared" si="1"/>
        <v>0</v>
      </c>
    </row>
    <row r="38" spans="1:35" ht="13.8" thickBot="1" x14ac:dyDescent="0.3">
      <c r="A38" s="48" t="s">
        <v>101</v>
      </c>
      <c r="B38" s="37">
        <f>SUM(B6:B36)+B37</f>
        <v>93784</v>
      </c>
      <c r="C38" s="37">
        <f>SUM(C6:C36)+C37</f>
        <v>-86538</v>
      </c>
      <c r="D38" s="37">
        <f>SUM(D6:D36)+D37</f>
        <v>7246</v>
      </c>
      <c r="E38" s="37"/>
      <c r="F38" s="37">
        <f>SUM(F6:F36)+F37</f>
        <v>-28370</v>
      </c>
      <c r="G38" s="37"/>
      <c r="H38" s="37">
        <f>SUM(H6:H36)+H37</f>
        <v>2686</v>
      </c>
      <c r="I38" s="37"/>
      <c r="J38" s="37">
        <f>SUM(J6:J36)+J37</f>
        <v>-5104</v>
      </c>
      <c r="K38" s="37"/>
      <c r="L38" s="37">
        <f>SUM(L6:L36)+L37</f>
        <v>0</v>
      </c>
      <c r="M38" s="37"/>
      <c r="N38" s="37">
        <f>SUM(N6:N36)+N37</f>
        <v>50924</v>
      </c>
      <c r="O38" s="37"/>
      <c r="P38" s="37">
        <f>SUM(P6:P36)+P37</f>
        <v>209</v>
      </c>
      <c r="Q38" s="37"/>
      <c r="R38" s="37">
        <f>SUM(R6:R36)+R37</f>
        <v>2337</v>
      </c>
      <c r="S38" s="37"/>
      <c r="T38" s="37">
        <f>SUM(T6:T36)+T37</f>
        <v>-13339</v>
      </c>
      <c r="U38" s="37"/>
      <c r="V38" s="38">
        <f t="shared" si="1"/>
        <v>16589</v>
      </c>
    </row>
    <row r="39" spans="1:35" s="143" customFormat="1" ht="16.2" thickBot="1" x14ac:dyDescent="0.35">
      <c r="A39" s="147" t="s">
        <v>100</v>
      </c>
      <c r="B39" s="148">
        <f>B5+B38</f>
        <v>-103161</v>
      </c>
      <c r="C39" s="148">
        <f>C5+C38</f>
        <v>-389956</v>
      </c>
      <c r="D39" s="148">
        <f>D5+D38</f>
        <v>-493117</v>
      </c>
      <c r="E39" s="146"/>
      <c r="F39" s="148">
        <f>F5+F38</f>
        <v>-1001525</v>
      </c>
      <c r="G39" s="146"/>
      <c r="H39" s="148">
        <f>H5+H38</f>
        <v>-7032</v>
      </c>
      <c r="I39" s="146"/>
      <c r="J39" s="148">
        <f>J5+J38</f>
        <v>-1063</v>
      </c>
      <c r="K39" s="146"/>
      <c r="L39" s="148">
        <f>L5+L38</f>
        <v>0</v>
      </c>
      <c r="M39" s="146"/>
      <c r="N39" s="148">
        <f>N5+N38</f>
        <v>17469</v>
      </c>
      <c r="O39" s="146"/>
      <c r="P39" s="148">
        <f>P5+P38</f>
        <v>-22523</v>
      </c>
      <c r="Q39" s="146"/>
      <c r="R39" s="148">
        <f>R5+R38</f>
        <v>-2584</v>
      </c>
      <c r="S39" s="146"/>
      <c r="T39" s="148">
        <f>T5+T38</f>
        <v>140141</v>
      </c>
      <c r="U39" s="146"/>
      <c r="V39" s="148">
        <f t="shared" si="1"/>
        <v>-1370234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9" orientation="landscape" blackAndWhite="1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A14" sqref="A14"/>
    </sheetView>
  </sheetViews>
  <sheetFormatPr defaultRowHeight="13.2" x14ac:dyDescent="0.25"/>
  <cols>
    <col min="1" max="1" width="26.44140625" style="44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103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37104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105</v>
      </c>
      <c r="B5" s="141">
        <v>-82975</v>
      </c>
      <c r="C5" s="141">
        <v>-414559</v>
      </c>
      <c r="D5" s="141">
        <f t="shared" ref="D5:D36" si="0">B5+C5</f>
        <v>-497534</v>
      </c>
      <c r="E5" s="142"/>
      <c r="F5" s="141">
        <v>190770</v>
      </c>
      <c r="G5" s="142"/>
      <c r="H5" s="141">
        <v>-9718</v>
      </c>
      <c r="I5" s="142"/>
      <c r="J5" s="141">
        <v>-1063</v>
      </c>
      <c r="K5" s="142"/>
      <c r="L5" s="141">
        <v>23274</v>
      </c>
      <c r="M5" s="142"/>
      <c r="N5" s="141">
        <v>16976</v>
      </c>
      <c r="O5" s="142"/>
      <c r="P5" s="141">
        <v>-22505</v>
      </c>
      <c r="Q5" s="142"/>
      <c r="R5" s="141">
        <v>-2398</v>
      </c>
      <c r="S5" s="142"/>
      <c r="T5" s="141">
        <v>132709</v>
      </c>
      <c r="U5" s="142"/>
      <c r="V5" s="141">
        <f t="shared" ref="V5:V39" si="1">SUM(D5:T5)</f>
        <v>-169489</v>
      </c>
      <c r="X5" s="152">
        <f>+A6</f>
        <v>37104</v>
      </c>
      <c r="Y5" s="65">
        <f>+B6</f>
        <v>5243</v>
      </c>
      <c r="Z5" s="65">
        <f>+C6</f>
        <v>-2244</v>
      </c>
      <c r="AA5" s="65">
        <f t="shared" ref="AA5:AA33" si="2">+F6</f>
        <v>21080</v>
      </c>
      <c r="AB5" s="65">
        <f t="shared" ref="AB5:AB35" si="3">+F6</f>
        <v>21080</v>
      </c>
      <c r="AC5" s="65">
        <f t="shared" ref="AC5:AC35" si="4">+H6</f>
        <v>83</v>
      </c>
      <c r="AD5" s="65">
        <f t="shared" ref="AD5:AD35" si="5">+J6</f>
        <v>-90</v>
      </c>
      <c r="AE5" s="65">
        <f t="shared" ref="AE5:AE35" si="6">+L6</f>
        <v>0</v>
      </c>
      <c r="AF5" s="66">
        <f t="shared" ref="AF5:AF35" si="7">+N6</f>
        <v>1828</v>
      </c>
      <c r="AG5" s="66">
        <f t="shared" ref="AG5:AG35" si="8">+P6</f>
        <v>-6</v>
      </c>
      <c r="AH5" s="66">
        <f t="shared" ref="AH5:AH35" si="9">+R6</f>
        <v>492</v>
      </c>
      <c r="AI5" s="66">
        <f t="shared" ref="AI5:AI35" si="10">+T6</f>
        <v>-3423</v>
      </c>
    </row>
    <row r="6" spans="1:45" x14ac:dyDescent="0.25">
      <c r="A6" s="154">
        <v>37104</v>
      </c>
      <c r="B6" s="69">
        <v>5243</v>
      </c>
      <c r="C6" s="69">
        <v>-2244</v>
      </c>
      <c r="D6" s="32">
        <f t="shared" si="0"/>
        <v>2999</v>
      </c>
      <c r="E6" s="33"/>
      <c r="F6" s="69">
        <v>21080</v>
      </c>
      <c r="G6" s="33"/>
      <c r="H6" s="69">
        <v>83</v>
      </c>
      <c r="I6" s="33"/>
      <c r="J6" s="69">
        <v>-90</v>
      </c>
      <c r="K6" s="33"/>
      <c r="L6" s="69"/>
      <c r="M6" s="33"/>
      <c r="N6" s="69">
        <v>1828</v>
      </c>
      <c r="O6" s="33"/>
      <c r="P6" s="69">
        <v>-6</v>
      </c>
      <c r="Q6" s="33"/>
      <c r="R6" s="69">
        <v>492</v>
      </c>
      <c r="S6" s="33"/>
      <c r="T6" s="69">
        <v>-3423</v>
      </c>
      <c r="U6" s="33" t="s">
        <v>5</v>
      </c>
      <c r="V6" s="34">
        <f t="shared" si="1"/>
        <v>22963</v>
      </c>
      <c r="X6" s="152">
        <f t="shared" ref="X6:X35" si="11">X5+1</f>
        <v>37105</v>
      </c>
      <c r="Y6" s="30">
        <f t="shared" ref="Y6:Y33" si="12">+B7</f>
        <v>8318</v>
      </c>
      <c r="Z6" s="30">
        <f t="shared" ref="Z6:Z33" si="13">+C7</f>
        <v>-4666</v>
      </c>
      <c r="AA6" s="30">
        <f t="shared" si="2"/>
        <v>12263</v>
      </c>
      <c r="AB6" s="65">
        <f t="shared" si="3"/>
        <v>12263</v>
      </c>
      <c r="AC6" s="65">
        <f t="shared" si="4"/>
        <v>82</v>
      </c>
      <c r="AD6" s="65">
        <f t="shared" si="5"/>
        <v>-64</v>
      </c>
      <c r="AE6" s="65">
        <f t="shared" si="6"/>
        <v>0</v>
      </c>
      <c r="AF6" s="66">
        <f t="shared" si="7"/>
        <v>2252</v>
      </c>
      <c r="AG6" s="66">
        <f t="shared" si="8"/>
        <v>-275</v>
      </c>
      <c r="AH6" s="66">
        <f t="shared" si="9"/>
        <v>416</v>
      </c>
      <c r="AI6" s="66">
        <f t="shared" si="10"/>
        <v>740</v>
      </c>
    </row>
    <row r="7" spans="1:45" x14ac:dyDescent="0.25">
      <c r="A7" s="154">
        <f t="shared" ref="A7:A36" si="14">A6+1</f>
        <v>37105</v>
      </c>
      <c r="B7" s="69">
        <v>8318</v>
      </c>
      <c r="C7" s="69">
        <v>-4666</v>
      </c>
      <c r="D7" s="32">
        <f t="shared" si="0"/>
        <v>3652</v>
      </c>
      <c r="E7" s="33"/>
      <c r="F7" s="69">
        <v>12263</v>
      </c>
      <c r="G7" s="33"/>
      <c r="H7" s="69">
        <v>82</v>
      </c>
      <c r="I7" s="33"/>
      <c r="J7" s="69">
        <v>-64</v>
      </c>
      <c r="K7" s="33"/>
      <c r="L7" s="69"/>
      <c r="M7" s="33"/>
      <c r="N7" s="69">
        <v>2252</v>
      </c>
      <c r="O7" s="33"/>
      <c r="P7" s="69">
        <v>-275</v>
      </c>
      <c r="Q7" s="33"/>
      <c r="R7" s="69">
        <v>416</v>
      </c>
      <c r="S7" s="33"/>
      <c r="T7" s="69">
        <v>740</v>
      </c>
      <c r="U7" s="33"/>
      <c r="V7" s="34">
        <f t="shared" si="1"/>
        <v>19066</v>
      </c>
      <c r="X7" s="152">
        <f t="shared" si="11"/>
        <v>37106</v>
      </c>
      <c r="Y7" s="30">
        <f t="shared" si="12"/>
        <v>14349</v>
      </c>
      <c r="Z7" s="30">
        <f t="shared" si="13"/>
        <v>-4511</v>
      </c>
      <c r="AA7" s="30">
        <f t="shared" si="2"/>
        <v>4277</v>
      </c>
      <c r="AB7" s="65">
        <f t="shared" si="3"/>
        <v>4277</v>
      </c>
      <c r="AC7" s="65">
        <f t="shared" si="4"/>
        <v>-110</v>
      </c>
      <c r="AD7" s="65">
        <f t="shared" si="5"/>
        <v>-190</v>
      </c>
      <c r="AE7" s="65">
        <f t="shared" si="6"/>
        <v>0</v>
      </c>
      <c r="AF7" s="66">
        <f t="shared" si="7"/>
        <v>2071</v>
      </c>
      <c r="AG7" s="66">
        <f t="shared" si="8"/>
        <v>13</v>
      </c>
      <c r="AH7" s="66">
        <f t="shared" si="9"/>
        <v>284</v>
      </c>
      <c r="AI7" s="66">
        <f t="shared" si="10"/>
        <v>353</v>
      </c>
    </row>
    <row r="8" spans="1:45" x14ac:dyDescent="0.25">
      <c r="A8" s="154">
        <f t="shared" si="14"/>
        <v>37106</v>
      </c>
      <c r="B8" s="69">
        <v>14349</v>
      </c>
      <c r="C8" s="69">
        <v>-4511</v>
      </c>
      <c r="D8" s="32">
        <f t="shared" si="0"/>
        <v>9838</v>
      </c>
      <c r="E8" s="33"/>
      <c r="F8" s="69">
        <v>4277</v>
      </c>
      <c r="G8" s="33"/>
      <c r="H8" s="69">
        <v>-110</v>
      </c>
      <c r="I8" s="33"/>
      <c r="J8" s="69">
        <v>-190</v>
      </c>
      <c r="K8" s="33"/>
      <c r="L8" s="69"/>
      <c r="M8" s="33"/>
      <c r="N8" s="69">
        <v>2071</v>
      </c>
      <c r="O8" s="33"/>
      <c r="P8" s="69">
        <v>13</v>
      </c>
      <c r="Q8" s="33"/>
      <c r="R8" s="69">
        <v>284</v>
      </c>
      <c r="S8" s="33"/>
      <c r="T8" s="69">
        <v>353</v>
      </c>
      <c r="U8" s="33"/>
      <c r="V8" s="34">
        <f t="shared" si="1"/>
        <v>16536</v>
      </c>
      <c r="X8" s="152">
        <f t="shared" si="11"/>
        <v>37107</v>
      </c>
      <c r="Y8" s="30">
        <f t="shared" si="12"/>
        <v>8858</v>
      </c>
      <c r="Z8" s="30">
        <f t="shared" si="13"/>
        <v>-4498</v>
      </c>
      <c r="AA8" s="30">
        <f t="shared" si="2"/>
        <v>4080</v>
      </c>
      <c r="AB8" s="65">
        <f t="shared" si="3"/>
        <v>4080</v>
      </c>
      <c r="AC8" s="65">
        <f t="shared" si="4"/>
        <v>-230</v>
      </c>
      <c r="AD8" s="65">
        <f t="shared" si="5"/>
        <v>-119</v>
      </c>
      <c r="AE8" s="65">
        <f t="shared" si="6"/>
        <v>0</v>
      </c>
      <c r="AF8" s="66">
        <f t="shared" si="7"/>
        <v>2260</v>
      </c>
      <c r="AG8" s="66">
        <f t="shared" si="8"/>
        <v>133</v>
      </c>
      <c r="AH8" s="66">
        <f t="shared" si="9"/>
        <v>533</v>
      </c>
      <c r="AI8" s="66">
        <f t="shared" si="10"/>
        <v>291</v>
      </c>
    </row>
    <row r="9" spans="1:45" x14ac:dyDescent="0.25">
      <c r="A9" s="154">
        <f t="shared" si="14"/>
        <v>37107</v>
      </c>
      <c r="B9" s="69">
        <v>8858</v>
      </c>
      <c r="C9" s="69">
        <v>-4498</v>
      </c>
      <c r="D9" s="32">
        <f t="shared" si="0"/>
        <v>4360</v>
      </c>
      <c r="E9" s="33"/>
      <c r="F9" s="69">
        <v>4080</v>
      </c>
      <c r="G9" s="33"/>
      <c r="H9" s="69">
        <v>-230</v>
      </c>
      <c r="I9" s="33"/>
      <c r="J9" s="69">
        <v>-119</v>
      </c>
      <c r="K9" s="33"/>
      <c r="L9" s="69"/>
      <c r="M9" s="33"/>
      <c r="N9" s="69">
        <v>2260</v>
      </c>
      <c r="O9" s="33"/>
      <c r="P9" s="69">
        <v>133</v>
      </c>
      <c r="Q9" s="33"/>
      <c r="R9" s="69">
        <v>533</v>
      </c>
      <c r="S9" s="33"/>
      <c r="T9" s="69">
        <v>291</v>
      </c>
      <c r="U9" s="33"/>
      <c r="V9" s="34">
        <f t="shared" si="1"/>
        <v>11308</v>
      </c>
      <c r="X9" s="152">
        <f t="shared" si="11"/>
        <v>37108</v>
      </c>
      <c r="Y9" s="30">
        <f t="shared" si="12"/>
        <v>8889</v>
      </c>
      <c r="Z9" s="30">
        <f t="shared" si="13"/>
        <v>-4746</v>
      </c>
      <c r="AA9" s="30">
        <f t="shared" si="2"/>
        <v>3479</v>
      </c>
      <c r="AB9" s="65">
        <f t="shared" si="3"/>
        <v>3479</v>
      </c>
      <c r="AC9" s="65">
        <f t="shared" si="4"/>
        <v>-7</v>
      </c>
      <c r="AD9" s="65">
        <f t="shared" si="5"/>
        <v>-55</v>
      </c>
      <c r="AE9" s="65">
        <f t="shared" si="6"/>
        <v>0</v>
      </c>
      <c r="AF9" s="66">
        <f t="shared" si="7"/>
        <v>1536</v>
      </c>
      <c r="AG9" s="66">
        <f t="shared" si="8"/>
        <v>70</v>
      </c>
      <c r="AH9" s="66">
        <f t="shared" si="9"/>
        <v>503</v>
      </c>
      <c r="AI9" s="66">
        <f t="shared" si="10"/>
        <v>91</v>
      </c>
    </row>
    <row r="10" spans="1:45" x14ac:dyDescent="0.25">
      <c r="A10" s="154">
        <f t="shared" si="14"/>
        <v>37108</v>
      </c>
      <c r="B10" s="69">
        <v>8889</v>
      </c>
      <c r="C10" s="69">
        <v>-4746</v>
      </c>
      <c r="D10" s="32">
        <f t="shared" si="0"/>
        <v>4143</v>
      </c>
      <c r="E10" s="33"/>
      <c r="F10" s="69">
        <v>3479</v>
      </c>
      <c r="G10" s="33"/>
      <c r="H10" s="69">
        <v>-7</v>
      </c>
      <c r="I10" s="33"/>
      <c r="J10" s="69">
        <v>-55</v>
      </c>
      <c r="K10" s="33"/>
      <c r="L10" s="69"/>
      <c r="M10" s="33"/>
      <c r="N10" s="69">
        <v>1536</v>
      </c>
      <c r="O10" s="33"/>
      <c r="P10" s="69">
        <v>70</v>
      </c>
      <c r="Q10" s="33"/>
      <c r="R10" s="69">
        <v>503</v>
      </c>
      <c r="S10" s="33"/>
      <c r="T10" s="69">
        <v>91</v>
      </c>
      <c r="U10" s="33"/>
      <c r="V10" s="34">
        <f t="shared" si="1"/>
        <v>9760</v>
      </c>
      <c r="X10" s="152">
        <f t="shared" si="11"/>
        <v>37109</v>
      </c>
      <c r="Y10" s="30">
        <f t="shared" si="12"/>
        <v>6542</v>
      </c>
      <c r="Z10" s="30">
        <f t="shared" si="13"/>
        <v>-4187</v>
      </c>
      <c r="AA10" s="30">
        <f t="shared" si="2"/>
        <v>2570</v>
      </c>
      <c r="AB10" s="65">
        <f t="shared" si="3"/>
        <v>2570</v>
      </c>
      <c r="AC10" s="65">
        <f t="shared" si="4"/>
        <v>151</v>
      </c>
      <c r="AD10" s="65">
        <f t="shared" si="5"/>
        <v>-66</v>
      </c>
      <c r="AE10" s="65">
        <f t="shared" si="6"/>
        <v>0</v>
      </c>
      <c r="AF10" s="66">
        <f t="shared" si="7"/>
        <v>1944</v>
      </c>
      <c r="AG10" s="66">
        <f t="shared" si="8"/>
        <v>52</v>
      </c>
      <c r="AH10" s="66">
        <f t="shared" si="9"/>
        <v>85</v>
      </c>
      <c r="AI10" s="66">
        <f t="shared" si="10"/>
        <v>-1289</v>
      </c>
    </row>
    <row r="11" spans="1:45" x14ac:dyDescent="0.25">
      <c r="A11" s="155">
        <f t="shared" si="14"/>
        <v>37109</v>
      </c>
      <c r="B11" s="69">
        <v>6542</v>
      </c>
      <c r="C11" s="69">
        <v>-4187</v>
      </c>
      <c r="D11" s="32">
        <f t="shared" si="0"/>
        <v>2355</v>
      </c>
      <c r="E11" s="33"/>
      <c r="F11" s="69">
        <v>2570</v>
      </c>
      <c r="G11" s="33"/>
      <c r="H11" s="69">
        <v>151</v>
      </c>
      <c r="I11" s="33"/>
      <c r="J11" s="69">
        <v>-66</v>
      </c>
      <c r="K11" s="33"/>
      <c r="L11" s="69"/>
      <c r="M11" s="33"/>
      <c r="N11" s="69">
        <v>1944</v>
      </c>
      <c r="O11" s="33"/>
      <c r="P11" s="69">
        <v>52</v>
      </c>
      <c r="Q11" s="33"/>
      <c r="R11" s="69">
        <v>85</v>
      </c>
      <c r="S11" s="33"/>
      <c r="T11" s="69">
        <v>-1289</v>
      </c>
      <c r="U11" s="33"/>
      <c r="V11" s="34">
        <f t="shared" si="1"/>
        <v>5802</v>
      </c>
      <c r="X11" s="152">
        <f t="shared" si="11"/>
        <v>37110</v>
      </c>
      <c r="Y11" s="30">
        <f t="shared" si="12"/>
        <v>2340</v>
      </c>
      <c r="Z11" s="30">
        <f t="shared" si="13"/>
        <v>-7343</v>
      </c>
      <c r="AA11" s="30">
        <f t="shared" si="2"/>
        <v>1084</v>
      </c>
      <c r="AB11" s="65">
        <f t="shared" si="3"/>
        <v>1084</v>
      </c>
      <c r="AC11" s="65">
        <f t="shared" si="4"/>
        <v>-124</v>
      </c>
      <c r="AD11" s="65">
        <f t="shared" si="5"/>
        <v>-89</v>
      </c>
      <c r="AE11" s="65">
        <f t="shared" si="6"/>
        <v>0</v>
      </c>
      <c r="AF11" s="66">
        <f t="shared" si="7"/>
        <v>1528</v>
      </c>
      <c r="AG11" s="66">
        <f t="shared" si="8"/>
        <v>143</v>
      </c>
      <c r="AH11" s="66">
        <f t="shared" si="9"/>
        <v>544</v>
      </c>
      <c r="AI11" s="66">
        <f t="shared" si="10"/>
        <v>1249</v>
      </c>
    </row>
    <row r="12" spans="1:45" x14ac:dyDescent="0.25">
      <c r="A12" s="154">
        <f t="shared" si="14"/>
        <v>37110</v>
      </c>
      <c r="B12" s="69">
        <v>2340</v>
      </c>
      <c r="C12" s="69">
        <v>-7343</v>
      </c>
      <c r="D12" s="32">
        <f t="shared" si="0"/>
        <v>-5003</v>
      </c>
      <c r="E12" s="33"/>
      <c r="F12" s="69">
        <v>1084</v>
      </c>
      <c r="G12" s="33"/>
      <c r="H12" s="69">
        <v>-124</v>
      </c>
      <c r="I12" s="33"/>
      <c r="J12" s="69">
        <v>-89</v>
      </c>
      <c r="K12" s="33"/>
      <c r="L12" s="69"/>
      <c r="M12" s="33"/>
      <c r="N12" s="69">
        <v>1528</v>
      </c>
      <c r="O12" s="33"/>
      <c r="P12" s="69">
        <v>143</v>
      </c>
      <c r="Q12" s="33"/>
      <c r="R12" s="69">
        <v>544</v>
      </c>
      <c r="S12" s="33"/>
      <c r="T12" s="69">
        <v>1249</v>
      </c>
      <c r="U12" s="33"/>
      <c r="V12" s="34">
        <f t="shared" si="1"/>
        <v>-668</v>
      </c>
      <c r="X12" s="152">
        <f t="shared" si="11"/>
        <v>37111</v>
      </c>
      <c r="Y12" s="30">
        <f t="shared" si="12"/>
        <v>3747</v>
      </c>
      <c r="Z12" s="30">
        <f t="shared" si="13"/>
        <v>-1529</v>
      </c>
      <c r="AA12" s="30">
        <f t="shared" si="2"/>
        <v>2435</v>
      </c>
      <c r="AB12" s="65">
        <f t="shared" si="3"/>
        <v>2435</v>
      </c>
      <c r="AC12" s="65">
        <f t="shared" si="4"/>
        <v>57</v>
      </c>
      <c r="AD12" s="65">
        <f t="shared" si="5"/>
        <v>-70</v>
      </c>
      <c r="AE12" s="65">
        <f t="shared" si="6"/>
        <v>0</v>
      </c>
      <c r="AF12" s="66">
        <f t="shared" si="7"/>
        <v>1776</v>
      </c>
      <c r="AG12" s="66">
        <f t="shared" si="8"/>
        <v>181</v>
      </c>
      <c r="AH12" s="66">
        <f t="shared" si="9"/>
        <v>534</v>
      </c>
      <c r="AI12" s="66">
        <f t="shared" si="10"/>
        <v>2099</v>
      </c>
    </row>
    <row r="13" spans="1:45" x14ac:dyDescent="0.25">
      <c r="A13" s="154">
        <f t="shared" si="14"/>
        <v>37111</v>
      </c>
      <c r="B13" s="69">
        <v>3747</v>
      </c>
      <c r="C13" s="69">
        <v>-1529</v>
      </c>
      <c r="D13" s="32">
        <f t="shared" si="0"/>
        <v>2218</v>
      </c>
      <c r="E13" s="33"/>
      <c r="F13" s="69">
        <v>2435</v>
      </c>
      <c r="G13" s="33"/>
      <c r="H13" s="69">
        <v>57</v>
      </c>
      <c r="I13" s="33"/>
      <c r="J13" s="69">
        <v>-70</v>
      </c>
      <c r="K13" s="33"/>
      <c r="L13" s="69"/>
      <c r="M13" s="33"/>
      <c r="N13" s="69">
        <v>1776</v>
      </c>
      <c r="O13" s="33"/>
      <c r="P13" s="69">
        <v>181</v>
      </c>
      <c r="Q13" s="33"/>
      <c r="R13" s="69">
        <v>534</v>
      </c>
      <c r="S13" s="33"/>
      <c r="T13" s="69">
        <v>2099</v>
      </c>
      <c r="U13" s="33"/>
      <c r="V13" s="34">
        <f>SUM(D13:T13)</f>
        <v>9230</v>
      </c>
      <c r="X13" s="152">
        <f t="shared" si="11"/>
        <v>37112</v>
      </c>
      <c r="Y13" s="30">
        <f t="shared" si="12"/>
        <v>-7569</v>
      </c>
      <c r="Z13" s="30">
        <f t="shared" si="13"/>
        <v>1170</v>
      </c>
      <c r="AA13" s="30">
        <f t="shared" si="2"/>
        <v>2627</v>
      </c>
      <c r="AB13" s="65">
        <f t="shared" si="3"/>
        <v>2627</v>
      </c>
      <c r="AC13" s="65">
        <f t="shared" si="4"/>
        <v>-168</v>
      </c>
      <c r="AD13" s="65">
        <f t="shared" si="5"/>
        <v>-175</v>
      </c>
      <c r="AE13" s="65">
        <f t="shared" si="6"/>
        <v>0</v>
      </c>
      <c r="AF13" s="66">
        <f t="shared" si="7"/>
        <v>1989</v>
      </c>
      <c r="AG13" s="66">
        <f t="shared" si="8"/>
        <v>-161</v>
      </c>
      <c r="AH13" s="66">
        <f t="shared" si="9"/>
        <v>445</v>
      </c>
      <c r="AI13" s="66">
        <f t="shared" si="10"/>
        <v>2444</v>
      </c>
    </row>
    <row r="14" spans="1:45" x14ac:dyDescent="0.25">
      <c r="A14" s="154">
        <f t="shared" si="14"/>
        <v>37112</v>
      </c>
      <c r="B14" s="69">
        <v>-7569</v>
      </c>
      <c r="C14" s="69">
        <v>1170</v>
      </c>
      <c r="D14" s="32">
        <f t="shared" si="0"/>
        <v>-6399</v>
      </c>
      <c r="E14" s="33"/>
      <c r="F14" s="69">
        <v>2627</v>
      </c>
      <c r="G14" s="33"/>
      <c r="H14" s="69">
        <v>-168</v>
      </c>
      <c r="I14" s="33"/>
      <c r="J14" s="69">
        <v>-175</v>
      </c>
      <c r="K14" s="33"/>
      <c r="L14" s="69"/>
      <c r="M14" s="33"/>
      <c r="N14" s="69">
        <v>1989</v>
      </c>
      <c r="O14" s="33"/>
      <c r="P14" s="69">
        <v>-161</v>
      </c>
      <c r="Q14" s="33"/>
      <c r="R14" s="69">
        <v>445</v>
      </c>
      <c r="S14" s="33"/>
      <c r="T14" s="69">
        <v>2444</v>
      </c>
      <c r="U14" s="33"/>
      <c r="V14" s="34">
        <f t="shared" si="1"/>
        <v>602</v>
      </c>
      <c r="X14" s="152">
        <f t="shared" si="11"/>
        <v>37113</v>
      </c>
      <c r="Y14" s="30">
        <f t="shared" si="12"/>
        <v>3735</v>
      </c>
      <c r="Z14" s="30">
        <f t="shared" si="13"/>
        <v>2135</v>
      </c>
      <c r="AA14" s="30">
        <f t="shared" si="2"/>
        <v>3342</v>
      </c>
      <c r="AB14" s="65">
        <f t="shared" si="3"/>
        <v>3342</v>
      </c>
      <c r="AC14" s="65">
        <f t="shared" si="4"/>
        <v>88</v>
      </c>
      <c r="AD14" s="65">
        <f t="shared" si="5"/>
        <v>-22</v>
      </c>
      <c r="AE14" s="65">
        <f t="shared" si="6"/>
        <v>0</v>
      </c>
      <c r="AF14" s="66">
        <f t="shared" si="7"/>
        <v>2117</v>
      </c>
      <c r="AG14" s="66">
        <f t="shared" si="8"/>
        <v>1</v>
      </c>
      <c r="AH14" s="66">
        <f t="shared" si="9"/>
        <v>497</v>
      </c>
      <c r="AI14" s="66">
        <f t="shared" si="10"/>
        <v>-4796</v>
      </c>
    </row>
    <row r="15" spans="1:45" x14ac:dyDescent="0.25">
      <c r="A15" s="154">
        <f t="shared" si="14"/>
        <v>37113</v>
      </c>
      <c r="B15" s="69">
        <v>3735</v>
      </c>
      <c r="C15" s="69">
        <v>2135</v>
      </c>
      <c r="D15" s="32">
        <f t="shared" si="0"/>
        <v>5870</v>
      </c>
      <c r="E15" s="33"/>
      <c r="F15" s="69">
        <v>3342</v>
      </c>
      <c r="G15" s="33"/>
      <c r="H15" s="69">
        <v>88</v>
      </c>
      <c r="I15" s="33"/>
      <c r="J15" s="69">
        <v>-22</v>
      </c>
      <c r="K15" s="33"/>
      <c r="L15" s="69"/>
      <c r="M15" s="33"/>
      <c r="N15" s="69">
        <v>2117</v>
      </c>
      <c r="O15" s="33"/>
      <c r="P15" s="69">
        <v>1</v>
      </c>
      <c r="Q15" s="33"/>
      <c r="R15" s="69">
        <v>497</v>
      </c>
      <c r="S15" s="33"/>
      <c r="T15" s="69">
        <v>-4796</v>
      </c>
      <c r="U15" s="33"/>
      <c r="V15" s="34">
        <f t="shared" si="1"/>
        <v>7097</v>
      </c>
      <c r="X15" s="152">
        <f t="shared" si="11"/>
        <v>37114</v>
      </c>
      <c r="Y15" s="30">
        <f t="shared" si="12"/>
        <v>170</v>
      </c>
      <c r="Z15" s="30">
        <f t="shared" si="13"/>
        <v>2172</v>
      </c>
      <c r="AA15" s="30">
        <f t="shared" si="2"/>
        <v>-3423</v>
      </c>
      <c r="AB15" s="65">
        <f t="shared" si="3"/>
        <v>-3423</v>
      </c>
      <c r="AC15" s="65">
        <f t="shared" si="4"/>
        <v>120</v>
      </c>
      <c r="AD15" s="65">
        <f t="shared" si="5"/>
        <v>-60</v>
      </c>
      <c r="AE15" s="65">
        <f t="shared" si="6"/>
        <v>0</v>
      </c>
      <c r="AF15" s="66">
        <f t="shared" si="7"/>
        <v>1837</v>
      </c>
      <c r="AG15" s="66">
        <f t="shared" si="8"/>
        <v>-145</v>
      </c>
      <c r="AH15" s="66">
        <f t="shared" si="9"/>
        <v>466</v>
      </c>
      <c r="AI15" s="66">
        <f t="shared" si="10"/>
        <v>65</v>
      </c>
    </row>
    <row r="16" spans="1:45" x14ac:dyDescent="0.25">
      <c r="A16" s="155">
        <f t="shared" si="14"/>
        <v>37114</v>
      </c>
      <c r="B16" s="69">
        <v>170</v>
      </c>
      <c r="C16" s="69">
        <v>2172</v>
      </c>
      <c r="D16" s="32">
        <f t="shared" si="0"/>
        <v>2342</v>
      </c>
      <c r="E16" s="36"/>
      <c r="F16" s="73">
        <v>-3423</v>
      </c>
      <c r="G16" s="33"/>
      <c r="H16" s="69">
        <v>120</v>
      </c>
      <c r="I16" s="33"/>
      <c r="J16" s="69">
        <v>-60</v>
      </c>
      <c r="K16" s="33"/>
      <c r="L16" s="69"/>
      <c r="M16" s="33"/>
      <c r="N16" s="69">
        <v>1837</v>
      </c>
      <c r="O16" s="33"/>
      <c r="P16" s="69">
        <v>-145</v>
      </c>
      <c r="Q16" s="33"/>
      <c r="R16" s="69">
        <v>466</v>
      </c>
      <c r="S16" s="33"/>
      <c r="T16" s="69">
        <v>65</v>
      </c>
      <c r="U16" s="33"/>
      <c r="V16" s="34">
        <f t="shared" si="1"/>
        <v>1202</v>
      </c>
      <c r="X16" s="152">
        <f t="shared" si="11"/>
        <v>37115</v>
      </c>
      <c r="Y16" s="30">
        <f t="shared" si="12"/>
        <v>-4017</v>
      </c>
      <c r="Z16" s="30">
        <f t="shared" si="13"/>
        <v>1657</v>
      </c>
      <c r="AA16" s="30">
        <f t="shared" si="2"/>
        <v>-1762</v>
      </c>
      <c r="AB16" s="65">
        <f t="shared" si="3"/>
        <v>-1762</v>
      </c>
      <c r="AC16" s="65">
        <f t="shared" si="4"/>
        <v>113</v>
      </c>
      <c r="AD16" s="65">
        <f t="shared" si="5"/>
        <v>-71</v>
      </c>
      <c r="AE16" s="65">
        <f t="shared" si="6"/>
        <v>0</v>
      </c>
      <c r="AF16" s="66">
        <f t="shared" si="7"/>
        <v>1763</v>
      </c>
      <c r="AG16" s="66">
        <f t="shared" si="8"/>
        <v>-2</v>
      </c>
      <c r="AH16" s="66">
        <f t="shared" si="9"/>
        <v>519</v>
      </c>
      <c r="AI16" s="66">
        <f t="shared" si="10"/>
        <v>45</v>
      </c>
    </row>
    <row r="17" spans="1:35" x14ac:dyDescent="0.25">
      <c r="A17" s="154">
        <f t="shared" si="14"/>
        <v>37115</v>
      </c>
      <c r="B17" s="69">
        <v>-4017</v>
      </c>
      <c r="C17" s="69">
        <v>1657</v>
      </c>
      <c r="D17" s="32">
        <f t="shared" si="0"/>
        <v>-2360</v>
      </c>
      <c r="E17" s="33"/>
      <c r="F17" s="69">
        <v>-1762</v>
      </c>
      <c r="G17" s="33"/>
      <c r="H17" s="69">
        <v>113</v>
      </c>
      <c r="I17" s="33"/>
      <c r="J17" s="69">
        <v>-71</v>
      </c>
      <c r="K17" s="33"/>
      <c r="L17" s="69"/>
      <c r="M17" s="33"/>
      <c r="N17" s="69">
        <v>1763</v>
      </c>
      <c r="O17" s="33"/>
      <c r="P17" s="69">
        <v>-2</v>
      </c>
      <c r="Q17" s="33"/>
      <c r="R17" s="69">
        <v>519</v>
      </c>
      <c r="S17" s="33"/>
      <c r="T17" s="69">
        <v>45</v>
      </c>
      <c r="U17" s="33"/>
      <c r="V17" s="34">
        <f t="shared" si="1"/>
        <v>-1755</v>
      </c>
      <c r="X17" s="152">
        <f t="shared" si="11"/>
        <v>37116</v>
      </c>
      <c r="Y17" s="30">
        <f t="shared" si="12"/>
        <v>3416</v>
      </c>
      <c r="Z17" s="30">
        <f t="shared" si="13"/>
        <v>1537</v>
      </c>
      <c r="AA17" s="30">
        <f t="shared" si="2"/>
        <v>-4158</v>
      </c>
      <c r="AB17" s="65">
        <f t="shared" si="3"/>
        <v>-4158</v>
      </c>
      <c r="AC17" s="65">
        <f t="shared" si="4"/>
        <v>121</v>
      </c>
      <c r="AD17" s="65">
        <f t="shared" si="5"/>
        <v>-84</v>
      </c>
      <c r="AE17" s="65">
        <f t="shared" si="6"/>
        <v>0</v>
      </c>
      <c r="AF17" s="66">
        <f t="shared" si="7"/>
        <v>1806</v>
      </c>
      <c r="AG17" s="66">
        <f t="shared" si="8"/>
        <v>204</v>
      </c>
      <c r="AH17" s="66">
        <f t="shared" si="9"/>
        <v>490</v>
      </c>
      <c r="AI17" s="66">
        <f t="shared" si="10"/>
        <v>-127</v>
      </c>
    </row>
    <row r="18" spans="1:35" x14ac:dyDescent="0.25">
      <c r="A18" s="154">
        <f t="shared" si="14"/>
        <v>37116</v>
      </c>
      <c r="B18" s="69">
        <v>3416</v>
      </c>
      <c r="C18" s="69">
        <v>1537</v>
      </c>
      <c r="D18" s="32">
        <f t="shared" si="0"/>
        <v>4953</v>
      </c>
      <c r="E18" s="33"/>
      <c r="F18" s="69">
        <v>-4158</v>
      </c>
      <c r="G18" s="33"/>
      <c r="H18" s="69">
        <v>121</v>
      </c>
      <c r="I18" s="33"/>
      <c r="J18" s="69">
        <v>-84</v>
      </c>
      <c r="K18" s="33"/>
      <c r="L18" s="69"/>
      <c r="M18" s="33"/>
      <c r="N18" s="69">
        <v>1806</v>
      </c>
      <c r="O18" s="33"/>
      <c r="P18" s="69">
        <v>204</v>
      </c>
      <c r="Q18" s="33"/>
      <c r="R18" s="69">
        <v>490</v>
      </c>
      <c r="S18" s="33"/>
      <c r="T18" s="69">
        <v>-127</v>
      </c>
      <c r="U18" s="33"/>
      <c r="V18" s="34">
        <f t="shared" si="1"/>
        <v>3205</v>
      </c>
      <c r="X18" s="152">
        <f t="shared" si="11"/>
        <v>37117</v>
      </c>
      <c r="Y18" s="30">
        <f t="shared" si="12"/>
        <v>3116</v>
      </c>
      <c r="Z18" s="30">
        <f t="shared" si="13"/>
        <v>1669</v>
      </c>
      <c r="AA18" s="30">
        <f t="shared" si="2"/>
        <v>-5914</v>
      </c>
      <c r="AB18" s="65">
        <f t="shared" si="3"/>
        <v>-5914</v>
      </c>
      <c r="AC18" s="65">
        <f t="shared" si="4"/>
        <v>112</v>
      </c>
      <c r="AD18" s="65">
        <f t="shared" si="5"/>
        <v>-89</v>
      </c>
      <c r="AE18" s="65">
        <f t="shared" si="6"/>
        <v>0</v>
      </c>
      <c r="AF18" s="66">
        <f t="shared" si="7"/>
        <v>1598</v>
      </c>
      <c r="AG18" s="66">
        <f t="shared" si="8"/>
        <v>-53</v>
      </c>
      <c r="AH18" s="66">
        <f t="shared" si="9"/>
        <v>308</v>
      </c>
      <c r="AI18" s="66">
        <f t="shared" si="10"/>
        <v>-571</v>
      </c>
    </row>
    <row r="19" spans="1:35" x14ac:dyDescent="0.25">
      <c r="A19" s="154">
        <f t="shared" si="14"/>
        <v>37117</v>
      </c>
      <c r="B19" s="69">
        <v>3116</v>
      </c>
      <c r="C19" s="69">
        <v>1669</v>
      </c>
      <c r="D19" s="32">
        <f t="shared" si="0"/>
        <v>4785</v>
      </c>
      <c r="E19" s="33"/>
      <c r="F19" s="69">
        <v>-5914</v>
      </c>
      <c r="G19" s="33"/>
      <c r="H19" s="69">
        <v>112</v>
      </c>
      <c r="I19" s="33"/>
      <c r="J19" s="69">
        <v>-89</v>
      </c>
      <c r="K19" s="33"/>
      <c r="L19" s="69"/>
      <c r="M19" s="33"/>
      <c r="N19" s="69">
        <v>1598</v>
      </c>
      <c r="O19" s="33"/>
      <c r="P19" s="69">
        <v>-53</v>
      </c>
      <c r="Q19" s="33"/>
      <c r="R19" s="69">
        <v>308</v>
      </c>
      <c r="S19" s="33"/>
      <c r="T19" s="69">
        <v>-571</v>
      </c>
      <c r="U19" s="33"/>
      <c r="V19" s="34">
        <f t="shared" si="1"/>
        <v>176</v>
      </c>
      <c r="X19" s="152">
        <f t="shared" si="11"/>
        <v>37118</v>
      </c>
      <c r="Y19" s="30">
        <f t="shared" si="12"/>
        <v>7885</v>
      </c>
      <c r="Z19" s="30">
        <f t="shared" si="13"/>
        <v>3083</v>
      </c>
      <c r="AA19" s="30">
        <f t="shared" si="2"/>
        <v>-4953</v>
      </c>
      <c r="AB19" s="65">
        <f t="shared" si="3"/>
        <v>-4953</v>
      </c>
      <c r="AC19" s="65">
        <f t="shared" si="4"/>
        <v>109</v>
      </c>
      <c r="AD19" s="65">
        <f t="shared" si="5"/>
        <v>-107</v>
      </c>
      <c r="AE19" s="65">
        <f t="shared" si="6"/>
        <v>0</v>
      </c>
      <c r="AF19" s="66">
        <f t="shared" si="7"/>
        <v>946</v>
      </c>
      <c r="AG19" s="66">
        <f t="shared" si="8"/>
        <v>-262</v>
      </c>
      <c r="AH19" s="66">
        <f t="shared" si="9"/>
        <v>453</v>
      </c>
      <c r="AI19" s="66">
        <f t="shared" si="10"/>
        <v>-364</v>
      </c>
    </row>
    <row r="20" spans="1:35" x14ac:dyDescent="0.25">
      <c r="A20" s="154">
        <f t="shared" si="14"/>
        <v>37118</v>
      </c>
      <c r="B20" s="69">
        <v>7885</v>
      </c>
      <c r="C20" s="69">
        <v>3083</v>
      </c>
      <c r="D20" s="32">
        <f t="shared" si="0"/>
        <v>10968</v>
      </c>
      <c r="E20" s="33"/>
      <c r="F20" s="69">
        <v>-4953</v>
      </c>
      <c r="G20" s="33"/>
      <c r="H20" s="69">
        <v>109</v>
      </c>
      <c r="I20" s="33"/>
      <c r="J20" s="69">
        <v>-107</v>
      </c>
      <c r="K20" s="33"/>
      <c r="L20" s="69"/>
      <c r="M20" s="33"/>
      <c r="N20" s="69">
        <v>946</v>
      </c>
      <c r="O20" s="33"/>
      <c r="P20" s="69">
        <v>-262</v>
      </c>
      <c r="Q20" s="33"/>
      <c r="R20" s="69">
        <v>453</v>
      </c>
      <c r="S20" s="33"/>
      <c r="T20" s="69">
        <v>-364</v>
      </c>
      <c r="U20" s="33"/>
      <c r="V20" s="34">
        <f t="shared" si="1"/>
        <v>6790</v>
      </c>
      <c r="X20" s="152">
        <f t="shared" si="11"/>
        <v>37119</v>
      </c>
      <c r="Y20" s="30">
        <f t="shared" si="12"/>
        <v>2924</v>
      </c>
      <c r="Z20" s="30">
        <f t="shared" si="13"/>
        <v>2712</v>
      </c>
      <c r="AA20" s="30">
        <f t="shared" si="2"/>
        <v>-1400</v>
      </c>
      <c r="AB20" s="65">
        <f t="shared" si="3"/>
        <v>-1400</v>
      </c>
      <c r="AC20" s="65">
        <f t="shared" si="4"/>
        <v>103</v>
      </c>
      <c r="AD20" s="65">
        <f t="shared" si="5"/>
        <v>-111</v>
      </c>
      <c r="AE20" s="65">
        <f t="shared" si="6"/>
        <v>0</v>
      </c>
      <c r="AF20" s="66">
        <f t="shared" si="7"/>
        <v>583</v>
      </c>
      <c r="AG20" s="66">
        <f t="shared" si="8"/>
        <v>-98</v>
      </c>
      <c r="AH20" s="66">
        <f t="shared" si="9"/>
        <v>315</v>
      </c>
      <c r="AI20" s="66">
        <f t="shared" si="10"/>
        <v>-128</v>
      </c>
    </row>
    <row r="21" spans="1:35" x14ac:dyDescent="0.25">
      <c r="A21" s="154">
        <f t="shared" si="14"/>
        <v>37119</v>
      </c>
      <c r="B21" s="69">
        <v>2924</v>
      </c>
      <c r="C21" s="69">
        <v>2712</v>
      </c>
      <c r="D21" s="32">
        <f t="shared" si="0"/>
        <v>5636</v>
      </c>
      <c r="E21" s="33"/>
      <c r="F21" s="69">
        <v>-1400</v>
      </c>
      <c r="G21" s="33"/>
      <c r="H21" s="69">
        <v>103</v>
      </c>
      <c r="I21" s="33"/>
      <c r="J21" s="69">
        <v>-111</v>
      </c>
      <c r="K21" s="33"/>
      <c r="L21" s="69"/>
      <c r="M21" s="33"/>
      <c r="N21" s="69">
        <v>583</v>
      </c>
      <c r="O21" s="33"/>
      <c r="P21" s="69">
        <v>-98</v>
      </c>
      <c r="Q21" s="33"/>
      <c r="R21" s="69">
        <v>315</v>
      </c>
      <c r="S21" s="33"/>
      <c r="T21" s="69">
        <v>-128</v>
      </c>
      <c r="U21" s="33"/>
      <c r="V21" s="34">
        <f t="shared" si="1"/>
        <v>4900</v>
      </c>
      <c r="X21" s="152">
        <f t="shared" si="11"/>
        <v>37120</v>
      </c>
      <c r="Y21" s="30">
        <f t="shared" si="12"/>
        <v>5507</v>
      </c>
      <c r="Z21" s="30">
        <f t="shared" si="13"/>
        <v>4661</v>
      </c>
      <c r="AA21" s="30">
        <f t="shared" si="2"/>
        <v>792</v>
      </c>
      <c r="AB21" s="65">
        <f t="shared" si="3"/>
        <v>792</v>
      </c>
      <c r="AC21" s="65">
        <f t="shared" si="4"/>
        <v>133</v>
      </c>
      <c r="AD21" s="65">
        <f t="shared" si="5"/>
        <v>-130</v>
      </c>
      <c r="AE21" s="65">
        <f t="shared" si="6"/>
        <v>0</v>
      </c>
      <c r="AF21" s="66">
        <f t="shared" si="7"/>
        <v>-2113</v>
      </c>
      <c r="AG21" s="66">
        <f t="shared" si="8"/>
        <v>98</v>
      </c>
      <c r="AH21" s="66">
        <f t="shared" si="9"/>
        <v>487</v>
      </c>
      <c r="AI21" s="66">
        <f t="shared" si="10"/>
        <v>331</v>
      </c>
    </row>
    <row r="22" spans="1:35" x14ac:dyDescent="0.25">
      <c r="A22" s="154">
        <f t="shared" si="14"/>
        <v>37120</v>
      </c>
      <c r="B22" s="69">
        <v>5507</v>
      </c>
      <c r="C22" s="69">
        <v>4661</v>
      </c>
      <c r="D22" s="32">
        <f t="shared" si="0"/>
        <v>10168</v>
      </c>
      <c r="E22" s="33"/>
      <c r="F22" s="69">
        <v>792</v>
      </c>
      <c r="G22" s="33"/>
      <c r="H22" s="69">
        <v>133</v>
      </c>
      <c r="I22" s="33"/>
      <c r="J22" s="69">
        <v>-130</v>
      </c>
      <c r="K22" s="33"/>
      <c r="L22" s="69"/>
      <c r="M22" s="33"/>
      <c r="N22" s="69">
        <v>-2113</v>
      </c>
      <c r="O22" s="33"/>
      <c r="P22" s="69">
        <v>98</v>
      </c>
      <c r="Q22" s="33"/>
      <c r="R22" s="69">
        <v>487</v>
      </c>
      <c r="S22" s="33"/>
      <c r="T22" s="69">
        <v>331</v>
      </c>
      <c r="U22" s="33"/>
      <c r="V22" s="34">
        <f t="shared" si="1"/>
        <v>9766</v>
      </c>
      <c r="X22" s="152">
        <f t="shared" si="11"/>
        <v>37121</v>
      </c>
      <c r="Y22" s="30">
        <f t="shared" si="12"/>
        <v>9897</v>
      </c>
      <c r="Z22" s="30">
        <f t="shared" si="13"/>
        <v>4843</v>
      </c>
      <c r="AA22" s="30">
        <f t="shared" si="2"/>
        <v>-2525</v>
      </c>
      <c r="AB22" s="65">
        <f t="shared" si="3"/>
        <v>-2525</v>
      </c>
      <c r="AC22" s="65">
        <f t="shared" si="4"/>
        <v>-189</v>
      </c>
      <c r="AD22" s="65">
        <f t="shared" si="5"/>
        <v>-121</v>
      </c>
      <c r="AE22" s="65">
        <f t="shared" si="6"/>
        <v>0</v>
      </c>
      <c r="AF22" s="66">
        <f t="shared" si="7"/>
        <v>-2022</v>
      </c>
      <c r="AG22" s="66">
        <f t="shared" si="8"/>
        <v>178</v>
      </c>
      <c r="AH22" s="66">
        <f t="shared" si="9"/>
        <v>455</v>
      </c>
      <c r="AI22" s="66">
        <f t="shared" si="10"/>
        <v>-454</v>
      </c>
    </row>
    <row r="23" spans="1:35" x14ac:dyDescent="0.25">
      <c r="A23" s="154">
        <f t="shared" si="14"/>
        <v>37121</v>
      </c>
      <c r="B23" s="69">
        <v>9897</v>
      </c>
      <c r="C23" s="69">
        <v>4843</v>
      </c>
      <c r="D23" s="32">
        <f t="shared" si="0"/>
        <v>14740</v>
      </c>
      <c r="E23" s="33"/>
      <c r="F23" s="69">
        <v>-2525</v>
      </c>
      <c r="G23" s="33"/>
      <c r="H23" s="69">
        <v>-189</v>
      </c>
      <c r="I23" s="33"/>
      <c r="J23" s="69">
        <v>-121</v>
      </c>
      <c r="K23" s="33"/>
      <c r="L23" s="69"/>
      <c r="M23" s="33"/>
      <c r="N23" s="69">
        <v>-2022</v>
      </c>
      <c r="O23" s="33"/>
      <c r="P23" s="69">
        <v>178</v>
      </c>
      <c r="Q23" s="33"/>
      <c r="R23" s="69">
        <v>455</v>
      </c>
      <c r="S23" s="33"/>
      <c r="T23" s="69">
        <v>-454</v>
      </c>
      <c r="U23" s="33"/>
      <c r="V23" s="34">
        <f t="shared" si="1"/>
        <v>10062</v>
      </c>
      <c r="X23" s="152">
        <f t="shared" si="11"/>
        <v>37122</v>
      </c>
      <c r="Y23" s="30">
        <f t="shared" si="12"/>
        <v>856</v>
      </c>
      <c r="Z23" s="30">
        <f t="shared" si="13"/>
        <v>5810</v>
      </c>
      <c r="AA23" s="30">
        <f t="shared" si="2"/>
        <v>-3338</v>
      </c>
      <c r="AB23" s="65">
        <f t="shared" si="3"/>
        <v>-3338</v>
      </c>
      <c r="AC23" s="65">
        <f t="shared" si="4"/>
        <v>83</v>
      </c>
      <c r="AD23" s="65">
        <f t="shared" si="5"/>
        <v>-187</v>
      </c>
      <c r="AE23" s="65">
        <f t="shared" si="6"/>
        <v>0</v>
      </c>
      <c r="AF23" s="66">
        <f t="shared" si="7"/>
        <v>-2168</v>
      </c>
      <c r="AG23" s="66">
        <f t="shared" si="8"/>
        <v>140</v>
      </c>
      <c r="AH23" s="66">
        <f t="shared" si="9"/>
        <v>434</v>
      </c>
      <c r="AI23" s="66">
        <f t="shared" si="10"/>
        <v>-598</v>
      </c>
    </row>
    <row r="24" spans="1:35" s="58" customFormat="1" x14ac:dyDescent="0.25">
      <c r="A24" s="155">
        <f t="shared" si="14"/>
        <v>37122</v>
      </c>
      <c r="B24" s="69">
        <v>856</v>
      </c>
      <c r="C24" s="69">
        <v>5810</v>
      </c>
      <c r="D24" s="156">
        <f t="shared" si="0"/>
        <v>6666</v>
      </c>
      <c r="E24" s="150"/>
      <c r="F24" s="69">
        <v>-3338</v>
      </c>
      <c r="G24" s="150"/>
      <c r="H24" s="69">
        <v>83</v>
      </c>
      <c r="I24" s="150"/>
      <c r="J24" s="69">
        <v>-187</v>
      </c>
      <c r="K24" s="150"/>
      <c r="L24" s="73"/>
      <c r="M24" s="150"/>
      <c r="N24" s="69">
        <v>-2168</v>
      </c>
      <c r="O24" s="150"/>
      <c r="P24" s="69">
        <v>140</v>
      </c>
      <c r="Q24" s="150"/>
      <c r="R24" s="69">
        <v>434</v>
      </c>
      <c r="S24" s="150"/>
      <c r="T24" s="69">
        <v>-598</v>
      </c>
      <c r="U24" s="150"/>
      <c r="V24" s="157">
        <f t="shared" si="1"/>
        <v>1032</v>
      </c>
      <c r="X24" s="152">
        <f t="shared" si="11"/>
        <v>37123</v>
      </c>
      <c r="Y24" s="65">
        <f t="shared" si="12"/>
        <v>2933</v>
      </c>
      <c r="Z24" s="65">
        <f t="shared" si="13"/>
        <v>4997</v>
      </c>
      <c r="AA24" s="65">
        <f t="shared" si="2"/>
        <v>912</v>
      </c>
      <c r="AB24" s="65">
        <f t="shared" si="3"/>
        <v>912</v>
      </c>
      <c r="AC24" s="65">
        <f t="shared" si="4"/>
        <v>90</v>
      </c>
      <c r="AD24" s="65">
        <f t="shared" si="5"/>
        <v>30</v>
      </c>
      <c r="AE24" s="65">
        <f t="shared" si="6"/>
        <v>0</v>
      </c>
      <c r="AF24" s="66">
        <f t="shared" si="7"/>
        <v>-2322</v>
      </c>
      <c r="AG24" s="66">
        <f t="shared" si="8"/>
        <v>126</v>
      </c>
      <c r="AH24" s="66">
        <f t="shared" si="9"/>
        <v>475</v>
      </c>
      <c r="AI24" s="66">
        <f t="shared" si="10"/>
        <v>-990</v>
      </c>
    </row>
    <row r="25" spans="1:35" x14ac:dyDescent="0.25">
      <c r="A25" s="154">
        <f t="shared" si="14"/>
        <v>37123</v>
      </c>
      <c r="B25" s="69">
        <v>2933</v>
      </c>
      <c r="C25" s="69">
        <v>4997</v>
      </c>
      <c r="D25" s="32">
        <f t="shared" si="0"/>
        <v>7930</v>
      </c>
      <c r="E25" s="33"/>
      <c r="F25" s="69">
        <v>912</v>
      </c>
      <c r="G25" s="33"/>
      <c r="H25" s="69">
        <v>90</v>
      </c>
      <c r="I25" s="33"/>
      <c r="J25" s="69">
        <v>30</v>
      </c>
      <c r="K25" s="33"/>
      <c r="L25" s="69"/>
      <c r="M25" s="33"/>
      <c r="N25" s="69">
        <v>-2322</v>
      </c>
      <c r="O25" s="33"/>
      <c r="P25" s="69">
        <v>126</v>
      </c>
      <c r="Q25" s="33"/>
      <c r="R25" s="69">
        <v>475</v>
      </c>
      <c r="S25" s="33"/>
      <c r="T25" s="69">
        <v>-990</v>
      </c>
      <c r="U25" s="33"/>
      <c r="V25" s="34">
        <f t="shared" si="1"/>
        <v>6251</v>
      </c>
      <c r="X25" s="152">
        <f t="shared" si="11"/>
        <v>37124</v>
      </c>
      <c r="Y25" s="30">
        <f t="shared" si="12"/>
        <v>157</v>
      </c>
      <c r="Z25" s="30">
        <f t="shared" si="13"/>
        <v>2022</v>
      </c>
      <c r="AA25" s="30">
        <f t="shared" si="2"/>
        <v>3955</v>
      </c>
      <c r="AB25" s="65">
        <f t="shared" si="3"/>
        <v>3955</v>
      </c>
      <c r="AC25" s="65">
        <f t="shared" si="4"/>
        <v>-7</v>
      </c>
      <c r="AD25" s="65">
        <f t="shared" si="5"/>
        <v>24</v>
      </c>
      <c r="AE25" s="65">
        <f t="shared" si="6"/>
        <v>0</v>
      </c>
      <c r="AF25" s="66">
        <f t="shared" si="7"/>
        <v>-2566</v>
      </c>
      <c r="AG25" s="66">
        <f t="shared" si="8"/>
        <v>158</v>
      </c>
      <c r="AH25" s="66">
        <f t="shared" si="9"/>
        <v>441</v>
      </c>
      <c r="AI25" s="66">
        <f t="shared" si="10"/>
        <v>1065</v>
      </c>
    </row>
    <row r="26" spans="1:35" x14ac:dyDescent="0.25">
      <c r="A26" s="154">
        <f t="shared" si="14"/>
        <v>37124</v>
      </c>
      <c r="B26" s="69">
        <v>157</v>
      </c>
      <c r="C26" s="69">
        <v>2022</v>
      </c>
      <c r="D26" s="32">
        <f t="shared" si="0"/>
        <v>2179</v>
      </c>
      <c r="E26" s="33"/>
      <c r="F26" s="69">
        <v>3955</v>
      </c>
      <c r="G26" s="33"/>
      <c r="H26" s="69">
        <v>-7</v>
      </c>
      <c r="I26" s="33"/>
      <c r="J26" s="69">
        <v>24</v>
      </c>
      <c r="K26" s="33"/>
      <c r="L26" s="69"/>
      <c r="M26" s="33"/>
      <c r="N26" s="69">
        <v>-2566</v>
      </c>
      <c r="O26" s="33"/>
      <c r="P26" s="69">
        <v>158</v>
      </c>
      <c r="Q26" s="33"/>
      <c r="R26" s="69">
        <v>441</v>
      </c>
      <c r="S26" s="33"/>
      <c r="T26" s="69">
        <v>1065</v>
      </c>
      <c r="U26" s="33"/>
      <c r="V26" s="34">
        <f t="shared" si="1"/>
        <v>5249</v>
      </c>
      <c r="X26" s="152">
        <f t="shared" si="11"/>
        <v>37125</v>
      </c>
      <c r="Y26" s="30">
        <f t="shared" si="12"/>
        <v>6636</v>
      </c>
      <c r="Z26" s="30">
        <f t="shared" si="13"/>
        <v>1560</v>
      </c>
      <c r="AA26" s="30">
        <f t="shared" si="2"/>
        <v>2214</v>
      </c>
      <c r="AB26" s="65">
        <f t="shared" si="3"/>
        <v>2214</v>
      </c>
      <c r="AC26" s="65">
        <f t="shared" si="4"/>
        <v>97</v>
      </c>
      <c r="AD26" s="65">
        <f t="shared" si="5"/>
        <v>42</v>
      </c>
      <c r="AE26" s="65">
        <f t="shared" si="6"/>
        <v>0</v>
      </c>
      <c r="AF26" s="66">
        <f t="shared" si="7"/>
        <v>-2554</v>
      </c>
      <c r="AG26" s="66">
        <f t="shared" si="8"/>
        <v>121</v>
      </c>
      <c r="AH26" s="66">
        <f t="shared" si="9"/>
        <v>420</v>
      </c>
      <c r="AI26" s="66">
        <f t="shared" si="10"/>
        <v>1905</v>
      </c>
    </row>
    <row r="27" spans="1:35" x14ac:dyDescent="0.25">
      <c r="A27" s="154">
        <f t="shared" si="14"/>
        <v>37125</v>
      </c>
      <c r="B27" s="69">
        <v>6636</v>
      </c>
      <c r="C27" s="69">
        <v>1560</v>
      </c>
      <c r="D27" s="32">
        <f t="shared" si="0"/>
        <v>8196</v>
      </c>
      <c r="E27" s="33"/>
      <c r="F27" s="69">
        <v>2214</v>
      </c>
      <c r="G27" s="33"/>
      <c r="H27" s="69">
        <v>97</v>
      </c>
      <c r="I27" s="33"/>
      <c r="J27" s="69">
        <v>42</v>
      </c>
      <c r="K27" s="33"/>
      <c r="L27" s="69"/>
      <c r="M27" s="33"/>
      <c r="N27" s="69">
        <v>-2554</v>
      </c>
      <c r="O27" s="33"/>
      <c r="P27" s="69">
        <v>121</v>
      </c>
      <c r="Q27" s="33"/>
      <c r="R27" s="69">
        <v>420</v>
      </c>
      <c r="S27" s="33"/>
      <c r="T27" s="69">
        <v>1905</v>
      </c>
      <c r="U27" s="33"/>
      <c r="V27" s="34">
        <f t="shared" si="1"/>
        <v>10441</v>
      </c>
      <c r="X27" s="152">
        <f t="shared" si="11"/>
        <v>37126</v>
      </c>
      <c r="Y27" s="30">
        <f t="shared" si="12"/>
        <v>-7224</v>
      </c>
      <c r="Z27" s="30">
        <f t="shared" si="13"/>
        <v>1460</v>
      </c>
      <c r="AA27" s="30">
        <f t="shared" si="2"/>
        <v>1429</v>
      </c>
      <c r="AB27" s="65">
        <f t="shared" si="3"/>
        <v>1429</v>
      </c>
      <c r="AC27" s="65">
        <f t="shared" si="4"/>
        <v>71</v>
      </c>
      <c r="AD27" s="65">
        <f t="shared" si="5"/>
        <v>-8</v>
      </c>
      <c r="AE27" s="65">
        <f t="shared" si="6"/>
        <v>0</v>
      </c>
      <c r="AF27" s="66">
        <f t="shared" si="7"/>
        <v>-4619</v>
      </c>
      <c r="AG27" s="66">
        <f t="shared" si="8"/>
        <v>-47</v>
      </c>
      <c r="AH27" s="66">
        <f t="shared" si="9"/>
        <v>357</v>
      </c>
      <c r="AI27" s="66">
        <f t="shared" si="10"/>
        <v>1979</v>
      </c>
    </row>
    <row r="28" spans="1:35" x14ac:dyDescent="0.25">
      <c r="A28" s="154">
        <f t="shared" si="14"/>
        <v>37126</v>
      </c>
      <c r="B28" s="69">
        <v>-7224</v>
      </c>
      <c r="C28" s="69">
        <v>1460</v>
      </c>
      <c r="D28" s="32">
        <f t="shared" si="0"/>
        <v>-5764</v>
      </c>
      <c r="E28" s="33"/>
      <c r="F28" s="69">
        <v>1429</v>
      </c>
      <c r="G28" s="33"/>
      <c r="H28" s="69">
        <v>71</v>
      </c>
      <c r="I28" s="33"/>
      <c r="J28" s="69">
        <v>-8</v>
      </c>
      <c r="K28" s="33"/>
      <c r="L28" s="69"/>
      <c r="M28" s="33"/>
      <c r="N28" s="69">
        <v>-4619</v>
      </c>
      <c r="O28" s="33"/>
      <c r="P28" s="69">
        <v>-47</v>
      </c>
      <c r="Q28" s="33"/>
      <c r="R28" s="69">
        <v>357</v>
      </c>
      <c r="S28" s="33"/>
      <c r="T28" s="69">
        <v>1979</v>
      </c>
      <c r="U28" s="33"/>
      <c r="V28" s="34">
        <f t="shared" si="1"/>
        <v>-6602</v>
      </c>
      <c r="X28" s="152">
        <f t="shared" si="11"/>
        <v>37127</v>
      </c>
      <c r="Y28" s="30">
        <f t="shared" si="12"/>
        <v>-2318</v>
      </c>
      <c r="Z28" s="30">
        <f t="shared" si="13"/>
        <v>1443</v>
      </c>
      <c r="AA28" s="30">
        <f t="shared" si="2"/>
        <v>-1669</v>
      </c>
      <c r="AB28" s="65">
        <f t="shared" si="3"/>
        <v>-1669</v>
      </c>
      <c r="AC28" s="65">
        <f t="shared" si="4"/>
        <v>59</v>
      </c>
      <c r="AD28" s="65">
        <f t="shared" si="5"/>
        <v>-12</v>
      </c>
      <c r="AE28" s="65">
        <f t="shared" si="6"/>
        <v>0</v>
      </c>
      <c r="AF28" s="66">
        <f t="shared" si="7"/>
        <v>-8284</v>
      </c>
      <c r="AG28" s="66">
        <f t="shared" si="8"/>
        <v>-432</v>
      </c>
      <c r="AH28" s="66">
        <f t="shared" si="9"/>
        <v>342</v>
      </c>
      <c r="AI28" s="66">
        <f t="shared" si="10"/>
        <v>2503</v>
      </c>
    </row>
    <row r="29" spans="1:35" x14ac:dyDescent="0.25">
      <c r="A29" s="154">
        <f t="shared" si="14"/>
        <v>37127</v>
      </c>
      <c r="B29" s="69">
        <v>-2318</v>
      </c>
      <c r="C29" s="69">
        <v>1443</v>
      </c>
      <c r="D29" s="32">
        <f t="shared" si="0"/>
        <v>-875</v>
      </c>
      <c r="E29" s="33"/>
      <c r="F29" s="69">
        <v>-1669</v>
      </c>
      <c r="G29" s="33"/>
      <c r="H29" s="69">
        <v>59</v>
      </c>
      <c r="I29" s="33"/>
      <c r="J29" s="69">
        <v>-12</v>
      </c>
      <c r="K29" s="33"/>
      <c r="L29" s="69"/>
      <c r="M29" s="33"/>
      <c r="N29" s="69">
        <v>-8284</v>
      </c>
      <c r="O29" s="33"/>
      <c r="P29" s="69">
        <v>-432</v>
      </c>
      <c r="Q29" s="33"/>
      <c r="R29" s="69">
        <v>342</v>
      </c>
      <c r="S29" s="33"/>
      <c r="T29" s="69">
        <v>2503</v>
      </c>
      <c r="U29" s="33"/>
      <c r="V29" s="34">
        <f t="shared" si="1"/>
        <v>-8368</v>
      </c>
      <c r="X29" s="152">
        <f t="shared" si="11"/>
        <v>37128</v>
      </c>
      <c r="Y29" s="30">
        <f t="shared" si="12"/>
        <v>4517</v>
      </c>
      <c r="Z29" s="30">
        <f t="shared" si="13"/>
        <v>2176</v>
      </c>
      <c r="AA29" s="30">
        <f t="shared" si="2"/>
        <v>-4849</v>
      </c>
      <c r="AB29" s="65">
        <f t="shared" si="3"/>
        <v>-4849</v>
      </c>
      <c r="AC29" s="65">
        <f t="shared" si="4"/>
        <v>-182</v>
      </c>
      <c r="AD29" s="65">
        <f t="shared" si="5"/>
        <v>35</v>
      </c>
      <c r="AE29" s="65">
        <f t="shared" si="6"/>
        <v>0</v>
      </c>
      <c r="AF29" s="66">
        <f t="shared" si="7"/>
        <v>-8166</v>
      </c>
      <c r="AG29" s="66">
        <f t="shared" si="8"/>
        <v>-376</v>
      </c>
      <c r="AH29" s="66">
        <f t="shared" si="9"/>
        <v>453</v>
      </c>
      <c r="AI29" s="66">
        <f t="shared" si="10"/>
        <v>64</v>
      </c>
    </row>
    <row r="30" spans="1:35" x14ac:dyDescent="0.25">
      <c r="A30" s="154">
        <f t="shared" si="14"/>
        <v>37128</v>
      </c>
      <c r="B30" s="69">
        <v>4517</v>
      </c>
      <c r="C30" s="69">
        <v>2176</v>
      </c>
      <c r="D30" s="32">
        <f t="shared" si="0"/>
        <v>6693</v>
      </c>
      <c r="E30" s="33"/>
      <c r="F30" s="69">
        <v>-4849</v>
      </c>
      <c r="G30" s="33"/>
      <c r="H30" s="69">
        <v>-182</v>
      </c>
      <c r="I30" s="33"/>
      <c r="J30" s="69">
        <v>35</v>
      </c>
      <c r="K30" s="33"/>
      <c r="L30" s="69"/>
      <c r="M30" s="33"/>
      <c r="N30" s="69">
        <v>-8166</v>
      </c>
      <c r="O30" s="33"/>
      <c r="P30" s="69">
        <v>-376</v>
      </c>
      <c r="Q30" s="33"/>
      <c r="R30" s="69">
        <v>453</v>
      </c>
      <c r="S30" s="33"/>
      <c r="T30" s="69">
        <v>64</v>
      </c>
      <c r="U30" s="33"/>
      <c r="V30" s="34">
        <f t="shared" si="1"/>
        <v>-6328</v>
      </c>
      <c r="X30" s="152">
        <f t="shared" si="11"/>
        <v>37129</v>
      </c>
      <c r="Y30" s="30">
        <f t="shared" si="12"/>
        <v>-1477</v>
      </c>
      <c r="Z30" s="30">
        <f t="shared" si="13"/>
        <v>895</v>
      </c>
      <c r="AA30" s="30">
        <f t="shared" si="2"/>
        <v>-4880</v>
      </c>
      <c r="AB30" s="65">
        <f t="shared" si="3"/>
        <v>-4880</v>
      </c>
      <c r="AC30" s="65">
        <f t="shared" si="4"/>
        <v>-7</v>
      </c>
      <c r="AD30" s="65">
        <f t="shared" si="5"/>
        <v>30</v>
      </c>
      <c r="AE30" s="65">
        <f t="shared" si="6"/>
        <v>0</v>
      </c>
      <c r="AF30" s="66">
        <f t="shared" si="7"/>
        <v>-8117</v>
      </c>
      <c r="AG30" s="66">
        <f t="shared" si="8"/>
        <v>-140</v>
      </c>
      <c r="AH30" s="66">
        <f t="shared" si="9"/>
        <v>430</v>
      </c>
      <c r="AI30" s="66">
        <f t="shared" si="10"/>
        <v>-709</v>
      </c>
    </row>
    <row r="31" spans="1:35" x14ac:dyDescent="0.25">
      <c r="A31" s="154">
        <f t="shared" si="14"/>
        <v>37129</v>
      </c>
      <c r="B31" s="69">
        <v>-1477</v>
      </c>
      <c r="C31" s="69">
        <v>895</v>
      </c>
      <c r="D31" s="32">
        <f t="shared" si="0"/>
        <v>-582</v>
      </c>
      <c r="E31" s="33"/>
      <c r="F31" s="69">
        <v>-4880</v>
      </c>
      <c r="G31" s="33"/>
      <c r="H31" s="69">
        <v>-7</v>
      </c>
      <c r="I31" s="33"/>
      <c r="J31" s="69">
        <v>30</v>
      </c>
      <c r="K31" s="33"/>
      <c r="L31" s="69"/>
      <c r="M31" s="33"/>
      <c r="N31" s="69">
        <v>-8117</v>
      </c>
      <c r="O31" s="33"/>
      <c r="P31" s="69">
        <v>-140</v>
      </c>
      <c r="Q31" s="33"/>
      <c r="R31" s="69">
        <v>430</v>
      </c>
      <c r="S31" s="33"/>
      <c r="T31" s="69">
        <v>-709</v>
      </c>
      <c r="U31" s="33"/>
      <c r="V31" s="34">
        <f t="shared" si="1"/>
        <v>-13975</v>
      </c>
      <c r="X31" s="152">
        <f t="shared" si="11"/>
        <v>37130</v>
      </c>
      <c r="Y31" s="30">
        <f t="shared" si="12"/>
        <v>-4100</v>
      </c>
      <c r="Z31" s="30">
        <f t="shared" si="13"/>
        <v>4917</v>
      </c>
      <c r="AA31" s="30">
        <f t="shared" si="2"/>
        <v>-6383</v>
      </c>
      <c r="AB31" s="65">
        <f t="shared" si="3"/>
        <v>-6383</v>
      </c>
      <c r="AC31" s="65">
        <f t="shared" si="4"/>
        <v>-220</v>
      </c>
      <c r="AD31" s="65">
        <f t="shared" si="5"/>
        <v>37</v>
      </c>
      <c r="AE31" s="65">
        <f t="shared" si="6"/>
        <v>0</v>
      </c>
      <c r="AF31" s="66">
        <f t="shared" si="7"/>
        <v>-2965</v>
      </c>
      <c r="AG31" s="66">
        <f t="shared" si="8"/>
        <v>84</v>
      </c>
      <c r="AH31" s="66">
        <f t="shared" si="9"/>
        <v>453</v>
      </c>
      <c r="AI31" s="66">
        <f t="shared" si="10"/>
        <v>-414</v>
      </c>
    </row>
    <row r="32" spans="1:35" x14ac:dyDescent="0.25">
      <c r="A32" s="154">
        <f t="shared" si="14"/>
        <v>37130</v>
      </c>
      <c r="B32" s="69">
        <v>-4100</v>
      </c>
      <c r="C32" s="69">
        <v>4917</v>
      </c>
      <c r="D32" s="32">
        <f t="shared" si="0"/>
        <v>817</v>
      </c>
      <c r="E32" s="33"/>
      <c r="F32" s="69">
        <v>-6383</v>
      </c>
      <c r="G32" s="33"/>
      <c r="H32" s="69">
        <v>-220</v>
      </c>
      <c r="I32" s="33"/>
      <c r="J32" s="69">
        <v>37</v>
      </c>
      <c r="K32" s="33"/>
      <c r="L32" s="69"/>
      <c r="M32" s="33"/>
      <c r="N32" s="69">
        <v>-2965</v>
      </c>
      <c r="O32" s="33"/>
      <c r="P32" s="69">
        <v>84</v>
      </c>
      <c r="Q32" s="33"/>
      <c r="R32" s="69">
        <v>453</v>
      </c>
      <c r="S32" s="33"/>
      <c r="T32" s="69">
        <v>-414</v>
      </c>
      <c r="U32" s="33"/>
      <c r="V32" s="34">
        <f t="shared" si="1"/>
        <v>-8591</v>
      </c>
      <c r="X32" s="152">
        <f t="shared" si="11"/>
        <v>37131</v>
      </c>
      <c r="Y32" s="30">
        <f t="shared" si="12"/>
        <v>-3407</v>
      </c>
      <c r="Z32" s="30">
        <f t="shared" si="13"/>
        <v>28</v>
      </c>
      <c r="AA32" s="30">
        <f t="shared" si="2"/>
        <v>-7264</v>
      </c>
      <c r="AB32" s="65">
        <f t="shared" si="3"/>
        <v>-7264</v>
      </c>
      <c r="AC32" s="65">
        <f t="shared" si="4"/>
        <v>-36</v>
      </c>
      <c r="AD32" s="65">
        <f t="shared" si="5"/>
        <v>39</v>
      </c>
      <c r="AE32" s="65">
        <f t="shared" si="6"/>
        <v>0</v>
      </c>
      <c r="AF32" s="66">
        <f t="shared" si="7"/>
        <v>-2983</v>
      </c>
      <c r="AG32" s="66">
        <f t="shared" si="8"/>
        <v>-26</v>
      </c>
      <c r="AH32" s="66">
        <f t="shared" si="9"/>
        <v>431</v>
      </c>
      <c r="AI32" s="66">
        <f t="shared" si="10"/>
        <v>-297</v>
      </c>
    </row>
    <row r="33" spans="1:35" x14ac:dyDescent="0.25">
      <c r="A33" s="154">
        <f t="shared" si="14"/>
        <v>37131</v>
      </c>
      <c r="B33" s="69">
        <v>-3407</v>
      </c>
      <c r="C33" s="69">
        <v>28</v>
      </c>
      <c r="D33" s="32">
        <f t="shared" si="0"/>
        <v>-3379</v>
      </c>
      <c r="E33" s="33"/>
      <c r="F33" s="69">
        <v>-7264</v>
      </c>
      <c r="G33" s="33"/>
      <c r="H33" s="69">
        <v>-36</v>
      </c>
      <c r="I33" s="33"/>
      <c r="J33" s="69">
        <v>39</v>
      </c>
      <c r="K33" s="33"/>
      <c r="L33" s="69"/>
      <c r="M33" s="33"/>
      <c r="N33" s="69">
        <v>-2983</v>
      </c>
      <c r="O33" s="33"/>
      <c r="P33" s="69">
        <v>-26</v>
      </c>
      <c r="Q33" s="33"/>
      <c r="R33" s="69">
        <v>431</v>
      </c>
      <c r="S33" s="33"/>
      <c r="T33" s="69">
        <v>-297</v>
      </c>
      <c r="U33" s="33"/>
      <c r="V33" s="34">
        <f t="shared" si="1"/>
        <v>-13515</v>
      </c>
      <c r="X33" s="152">
        <f t="shared" si="11"/>
        <v>37132</v>
      </c>
      <c r="Y33" s="30">
        <f t="shared" si="12"/>
        <v>-1118</v>
      </c>
      <c r="Z33" s="30">
        <f t="shared" si="13"/>
        <v>5698</v>
      </c>
      <c r="AA33" s="30">
        <f t="shared" si="2"/>
        <v>-6236</v>
      </c>
      <c r="AB33" s="65">
        <f t="shared" si="3"/>
        <v>-6236</v>
      </c>
      <c r="AC33" s="65">
        <f t="shared" si="4"/>
        <v>-120</v>
      </c>
      <c r="AD33" s="65">
        <f t="shared" si="5"/>
        <v>38</v>
      </c>
      <c r="AE33" s="65">
        <f t="shared" si="6"/>
        <v>0</v>
      </c>
      <c r="AF33" s="66">
        <f t="shared" si="7"/>
        <v>-2527</v>
      </c>
      <c r="AG33" s="66">
        <f t="shared" si="8"/>
        <v>-339</v>
      </c>
      <c r="AH33" s="66">
        <f t="shared" si="9"/>
        <v>290</v>
      </c>
      <c r="AI33" s="66">
        <f t="shared" si="10"/>
        <v>-614</v>
      </c>
    </row>
    <row r="34" spans="1:35" x14ac:dyDescent="0.25">
      <c r="A34" s="154">
        <f t="shared" si="14"/>
        <v>37132</v>
      </c>
      <c r="B34" s="69">
        <v>-1118</v>
      </c>
      <c r="C34" s="69">
        <v>5698</v>
      </c>
      <c r="D34" s="32">
        <f t="shared" si="0"/>
        <v>4580</v>
      </c>
      <c r="E34" s="33"/>
      <c r="F34" s="69">
        <v>-6236</v>
      </c>
      <c r="G34" s="33"/>
      <c r="H34" s="69">
        <v>-120</v>
      </c>
      <c r="I34" s="33"/>
      <c r="J34" s="69">
        <v>38</v>
      </c>
      <c r="K34" s="33"/>
      <c r="L34" s="69"/>
      <c r="M34" s="33"/>
      <c r="N34" s="69">
        <v>-2527</v>
      </c>
      <c r="O34" s="33"/>
      <c r="P34" s="69">
        <v>-339</v>
      </c>
      <c r="Q34" s="33"/>
      <c r="R34" s="69">
        <v>290</v>
      </c>
      <c r="S34" s="33"/>
      <c r="T34" s="69">
        <v>-614</v>
      </c>
      <c r="U34" s="33"/>
      <c r="V34" s="34">
        <f t="shared" si="1"/>
        <v>-4928</v>
      </c>
      <c r="X34" s="152">
        <f t="shared" si="11"/>
        <v>37133</v>
      </c>
      <c r="Y34" s="30">
        <f>+B36</f>
        <v>8415</v>
      </c>
      <c r="Z34" s="30">
        <f>+C36</f>
        <v>3408</v>
      </c>
      <c r="AA34" s="30">
        <f>+F36</f>
        <v>-6113</v>
      </c>
      <c r="AB34" s="65">
        <f t="shared" si="3"/>
        <v>-6947</v>
      </c>
      <c r="AC34" s="65">
        <f t="shared" si="4"/>
        <v>5</v>
      </c>
      <c r="AD34" s="65">
        <f t="shared" si="5"/>
        <v>-1035</v>
      </c>
      <c r="AE34" s="65">
        <f t="shared" si="6"/>
        <v>0</v>
      </c>
      <c r="AF34" s="66">
        <f t="shared" si="7"/>
        <v>589</v>
      </c>
      <c r="AG34" s="66">
        <f t="shared" si="8"/>
        <v>-1370</v>
      </c>
      <c r="AH34" s="66">
        <f t="shared" si="9"/>
        <v>172</v>
      </c>
      <c r="AI34" s="66">
        <f t="shared" si="10"/>
        <v>-1023</v>
      </c>
    </row>
    <row r="35" spans="1:35" x14ac:dyDescent="0.25">
      <c r="A35" s="154">
        <f t="shared" si="14"/>
        <v>37133</v>
      </c>
      <c r="B35" s="69">
        <v>1245</v>
      </c>
      <c r="C35" s="69">
        <v>3832</v>
      </c>
      <c r="D35" s="32">
        <f t="shared" si="0"/>
        <v>5077</v>
      </c>
      <c r="E35" s="33"/>
      <c r="F35" s="69">
        <v>-6947</v>
      </c>
      <c r="G35" s="33"/>
      <c r="H35" s="69">
        <v>5</v>
      </c>
      <c r="I35" s="33"/>
      <c r="J35" s="69">
        <v>-1035</v>
      </c>
      <c r="K35" s="33"/>
      <c r="L35" s="69"/>
      <c r="M35" s="33"/>
      <c r="N35" s="69">
        <v>589</v>
      </c>
      <c r="O35" s="33"/>
      <c r="P35" s="69">
        <v>-1370</v>
      </c>
      <c r="Q35" s="33"/>
      <c r="R35" s="69">
        <v>172</v>
      </c>
      <c r="S35" s="33"/>
      <c r="T35" s="69">
        <v>-1023</v>
      </c>
      <c r="U35" s="33"/>
      <c r="V35" s="34">
        <f t="shared" si="1"/>
        <v>-4532</v>
      </c>
      <c r="X35" s="152">
        <f t="shared" si="11"/>
        <v>37134</v>
      </c>
      <c r="Y35" s="30">
        <f>+B37</f>
        <v>15855</v>
      </c>
      <c r="Z35" s="30">
        <f>+C37</f>
        <v>4523</v>
      </c>
      <c r="AA35" s="30">
        <f>+F37</f>
        <v>695</v>
      </c>
      <c r="AB35" s="65">
        <f t="shared" si="3"/>
        <v>-6113</v>
      </c>
      <c r="AC35" s="65">
        <f t="shared" si="4"/>
        <v>2</v>
      </c>
      <c r="AD35" s="65">
        <f t="shared" si="5"/>
        <v>-12</v>
      </c>
      <c r="AE35" s="65">
        <f t="shared" si="6"/>
        <v>0</v>
      </c>
      <c r="AF35" s="66">
        <f t="shared" si="7"/>
        <v>461</v>
      </c>
      <c r="AG35" s="66">
        <f t="shared" si="8"/>
        <v>-1435</v>
      </c>
      <c r="AH35" s="66">
        <f t="shared" si="9"/>
        <v>444</v>
      </c>
      <c r="AI35" s="66">
        <f t="shared" si="10"/>
        <v>0</v>
      </c>
    </row>
    <row r="36" spans="1:35" ht="13.8" thickBot="1" x14ac:dyDescent="0.3">
      <c r="A36" s="154">
        <f t="shared" si="14"/>
        <v>37134</v>
      </c>
      <c r="B36" s="69">
        <v>8415</v>
      </c>
      <c r="C36" s="69">
        <v>3408</v>
      </c>
      <c r="D36" s="35">
        <f t="shared" si="0"/>
        <v>11823</v>
      </c>
      <c r="E36" s="36"/>
      <c r="F36" s="69">
        <v>-6113</v>
      </c>
      <c r="G36" s="36"/>
      <c r="H36" s="69">
        <v>2</v>
      </c>
      <c r="I36" s="36"/>
      <c r="J36" s="69">
        <v>-12</v>
      </c>
      <c r="K36" s="36"/>
      <c r="L36" s="69"/>
      <c r="M36" s="36"/>
      <c r="N36" s="69">
        <v>461</v>
      </c>
      <c r="O36" s="36"/>
      <c r="P36" s="69">
        <v>-1435</v>
      </c>
      <c r="Q36" s="36"/>
      <c r="R36" s="69">
        <v>444</v>
      </c>
      <c r="S36" s="36"/>
      <c r="T36" s="69">
        <v>0</v>
      </c>
      <c r="U36" s="36"/>
      <c r="V36" s="34">
        <f t="shared" si="1"/>
        <v>5170</v>
      </c>
    </row>
    <row r="37" spans="1:35" ht="13.8" thickBot="1" x14ac:dyDescent="0.3">
      <c r="A37" s="47" t="s">
        <v>21</v>
      </c>
      <c r="B37" s="43">
        <v>15855</v>
      </c>
      <c r="C37" s="75">
        <v>4523</v>
      </c>
      <c r="D37" s="37">
        <f>+B37+C37</f>
        <v>20378</v>
      </c>
      <c r="E37" s="36"/>
      <c r="F37" s="43">
        <v>695</v>
      </c>
      <c r="G37" s="36"/>
      <c r="H37" s="43">
        <v>158</v>
      </c>
      <c r="I37" s="36"/>
      <c r="J37" s="43">
        <v>-46</v>
      </c>
      <c r="K37" s="36"/>
      <c r="L37" s="43"/>
      <c r="M37" s="36"/>
      <c r="N37" s="43">
        <v>170</v>
      </c>
      <c r="O37" s="36"/>
      <c r="P37" s="43">
        <v>0</v>
      </c>
      <c r="Q37" s="36"/>
      <c r="R37" s="43">
        <v>456</v>
      </c>
      <c r="S37" s="36"/>
      <c r="T37" s="43">
        <v>5685</v>
      </c>
      <c r="U37" s="36"/>
      <c r="V37" s="41">
        <f t="shared" si="1"/>
        <v>27496</v>
      </c>
    </row>
    <row r="38" spans="1:35" ht="13.8" thickBot="1" x14ac:dyDescent="0.3">
      <c r="A38" s="48" t="s">
        <v>102</v>
      </c>
      <c r="B38" s="37">
        <f>SUM(B6:B36)+B37</f>
        <v>104320</v>
      </c>
      <c r="C38" s="37">
        <f>SUM(C6:C36)+C37</f>
        <v>34684</v>
      </c>
      <c r="D38" s="37">
        <f>SUM(D6:D36)+D37</f>
        <v>139004</v>
      </c>
      <c r="E38" s="37"/>
      <c r="F38" s="37">
        <f>SUM(F6:F36)+F37</f>
        <v>-4580</v>
      </c>
      <c r="G38" s="37"/>
      <c r="H38" s="37">
        <f>SUM(H6:H36)+H37</f>
        <v>437</v>
      </c>
      <c r="I38" s="37"/>
      <c r="J38" s="37">
        <f>SUM(J6:J36)+J37</f>
        <v>-2738</v>
      </c>
      <c r="K38" s="37"/>
      <c r="L38" s="37">
        <f>SUM(L6:L36)+L37</f>
        <v>0</v>
      </c>
      <c r="M38" s="37"/>
      <c r="N38" s="37">
        <f>SUM(N6:N36)+N37</f>
        <v>-22352</v>
      </c>
      <c r="O38" s="37"/>
      <c r="P38" s="37">
        <f>SUM(P6:P36)+P37</f>
        <v>-3465</v>
      </c>
      <c r="Q38" s="37"/>
      <c r="R38" s="37">
        <f>SUM(R6:R36)+R37</f>
        <v>13424</v>
      </c>
      <c r="S38" s="37"/>
      <c r="T38" s="37">
        <f>SUM(T6:T36)+T37</f>
        <v>5112</v>
      </c>
      <c r="U38" s="37"/>
      <c r="V38" s="38">
        <f t="shared" si="1"/>
        <v>124842</v>
      </c>
    </row>
    <row r="39" spans="1:35" s="143" customFormat="1" ht="16.2" thickBot="1" x14ac:dyDescent="0.35">
      <c r="A39" s="147" t="s">
        <v>106</v>
      </c>
      <c r="B39" s="148">
        <f>B5+B38</f>
        <v>21345</v>
      </c>
      <c r="C39" s="148">
        <f>C5+C38</f>
        <v>-379875</v>
      </c>
      <c r="D39" s="148">
        <f>D5+D38</f>
        <v>-358530</v>
      </c>
      <c r="E39" s="146"/>
      <c r="F39" s="148">
        <f>F5+F38</f>
        <v>186190</v>
      </c>
      <c r="G39" s="146"/>
      <c r="H39" s="148">
        <f>H5+H38</f>
        <v>-9281</v>
      </c>
      <c r="I39" s="146"/>
      <c r="J39" s="148">
        <f>J5+J38</f>
        <v>-3801</v>
      </c>
      <c r="K39" s="146"/>
      <c r="L39" s="148">
        <f>L5+L38</f>
        <v>23274</v>
      </c>
      <c r="M39" s="146"/>
      <c r="N39" s="148">
        <f>N5+N38</f>
        <v>-5376</v>
      </c>
      <c r="O39" s="146"/>
      <c r="P39" s="148">
        <f>P5+P38</f>
        <v>-25970</v>
      </c>
      <c r="Q39" s="146"/>
      <c r="R39" s="148">
        <f>R5+R38</f>
        <v>11026</v>
      </c>
      <c r="S39" s="146"/>
      <c r="T39" s="148">
        <f>T5+T38</f>
        <v>137821</v>
      </c>
      <c r="U39" s="146"/>
      <c r="V39" s="148">
        <f t="shared" si="1"/>
        <v>-44647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0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H6" activePane="bottomRight" state="frozen"/>
      <selection pane="topRight" activeCell="B1" sqref="B1"/>
      <selection pane="bottomLeft" activeCell="A6" sqref="A6"/>
      <selection pane="bottomRight" activeCell="P38" sqref="P38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107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37135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21345</v>
      </c>
      <c r="C5" s="141">
        <v>-379875</v>
      </c>
      <c r="D5" s="141">
        <f t="shared" ref="D5:D36" si="0">B5+C5</f>
        <v>-358530</v>
      </c>
      <c r="E5" s="142"/>
      <c r="F5" s="141">
        <v>186190</v>
      </c>
      <c r="G5" s="142"/>
      <c r="H5" s="141">
        <v>-9281</v>
      </c>
      <c r="I5" s="142"/>
      <c r="J5" s="141">
        <v>-3801</v>
      </c>
      <c r="K5" s="142"/>
      <c r="L5" s="141">
        <v>23274</v>
      </c>
      <c r="M5" s="142"/>
      <c r="N5" s="141">
        <v>-5376</v>
      </c>
      <c r="O5" s="142"/>
      <c r="P5" s="141">
        <v>-25970</v>
      </c>
      <c r="Q5" s="142"/>
      <c r="R5" s="141">
        <v>11026</v>
      </c>
      <c r="S5" s="142"/>
      <c r="T5" s="141">
        <v>137821</v>
      </c>
      <c r="U5" s="142"/>
      <c r="V5" s="141">
        <f t="shared" ref="V5:V39" si="1">SUM(D5:T5)</f>
        <v>-44647</v>
      </c>
      <c r="X5" s="152">
        <f>+A6</f>
        <v>37135</v>
      </c>
      <c r="Y5" s="65">
        <f>+B6</f>
        <v>1449</v>
      </c>
      <c r="Z5" s="65">
        <f>+C6</f>
        <v>3847</v>
      </c>
      <c r="AA5" s="65">
        <f t="shared" ref="AA5:AA33" si="2">+F6</f>
        <v>6698</v>
      </c>
      <c r="AB5" s="65">
        <f t="shared" ref="AB5:AB35" si="3">+F6</f>
        <v>6698</v>
      </c>
      <c r="AC5" s="65">
        <f t="shared" ref="AC5:AC35" si="4">+H6</f>
        <v>1</v>
      </c>
      <c r="AD5" s="65">
        <f t="shared" ref="AD5:AD35" si="5">+J6</f>
        <v>-31</v>
      </c>
      <c r="AE5" s="65">
        <f t="shared" ref="AE5:AE35" si="6">+L6</f>
        <v>0</v>
      </c>
      <c r="AF5" s="66">
        <f t="shared" ref="AF5:AF35" si="7">+N6</f>
        <v>-406</v>
      </c>
      <c r="AG5" s="66">
        <f t="shared" ref="AG5:AG35" si="8">+P6</f>
        <v>-358</v>
      </c>
      <c r="AH5" s="66">
        <f t="shared" ref="AH5:AH35" si="9">+R6</f>
        <v>502</v>
      </c>
      <c r="AI5" s="66">
        <f t="shared" ref="AI5:AI35" si="10">+T6</f>
        <v>945</v>
      </c>
    </row>
    <row r="6" spans="1:45" x14ac:dyDescent="0.25">
      <c r="A6" s="154">
        <v>37135</v>
      </c>
      <c r="B6" s="69">
        <v>1449</v>
      </c>
      <c r="C6" s="69">
        <v>3847</v>
      </c>
      <c r="D6" s="32">
        <f t="shared" si="0"/>
        <v>5296</v>
      </c>
      <c r="E6" s="33"/>
      <c r="F6" s="69">
        <v>6698</v>
      </c>
      <c r="G6" s="33"/>
      <c r="H6" s="69">
        <v>1</v>
      </c>
      <c r="I6" s="33"/>
      <c r="J6" s="69">
        <v>-31</v>
      </c>
      <c r="K6" s="33"/>
      <c r="L6" s="69">
        <v>0</v>
      </c>
      <c r="M6" s="33"/>
      <c r="N6" s="69">
        <v>-406</v>
      </c>
      <c r="O6" s="33"/>
      <c r="P6" s="69">
        <v>-358</v>
      </c>
      <c r="Q6" s="33"/>
      <c r="R6" s="69">
        <v>502</v>
      </c>
      <c r="S6" s="33"/>
      <c r="T6" s="69">
        <v>945</v>
      </c>
      <c r="U6" s="33" t="s">
        <v>5</v>
      </c>
      <c r="V6" s="34">
        <f t="shared" si="1"/>
        <v>12647</v>
      </c>
      <c r="X6" s="152">
        <f t="shared" ref="X6:X35" si="11">X5+1</f>
        <v>37136</v>
      </c>
      <c r="Y6" s="30">
        <f t="shared" ref="Y6:Y33" si="12">+B7</f>
        <v>-14438</v>
      </c>
      <c r="Z6" s="30">
        <f t="shared" ref="Z6:Z33" si="13">+C7</f>
        <v>2263</v>
      </c>
      <c r="AA6" s="30">
        <f t="shared" si="2"/>
        <v>4016</v>
      </c>
      <c r="AB6" s="65">
        <f t="shared" si="3"/>
        <v>4016</v>
      </c>
      <c r="AC6" s="65">
        <f t="shared" si="4"/>
        <v>2</v>
      </c>
      <c r="AD6" s="65">
        <f t="shared" si="5"/>
        <v>-12</v>
      </c>
      <c r="AE6" s="65">
        <f t="shared" si="6"/>
        <v>0</v>
      </c>
      <c r="AF6" s="66">
        <f t="shared" si="7"/>
        <v>-551</v>
      </c>
      <c r="AG6" s="66">
        <f t="shared" si="8"/>
        <v>-298</v>
      </c>
      <c r="AH6" s="66">
        <f t="shared" si="9"/>
        <v>395</v>
      </c>
      <c r="AI6" s="66">
        <f t="shared" si="10"/>
        <v>741</v>
      </c>
    </row>
    <row r="7" spans="1:45" x14ac:dyDescent="0.25">
      <c r="A7" s="154">
        <f t="shared" ref="A7:A35" si="14">A6+1</f>
        <v>37136</v>
      </c>
      <c r="B7" s="69">
        <v>-14438</v>
      </c>
      <c r="C7" s="69">
        <v>2263</v>
      </c>
      <c r="D7" s="32">
        <f t="shared" si="0"/>
        <v>-12175</v>
      </c>
      <c r="E7" s="33"/>
      <c r="F7" s="69">
        <v>4016</v>
      </c>
      <c r="G7" s="33"/>
      <c r="H7" s="69">
        <v>2</v>
      </c>
      <c r="I7" s="33"/>
      <c r="J7" s="69">
        <v>-12</v>
      </c>
      <c r="K7" s="33"/>
      <c r="L7" s="69">
        <v>0</v>
      </c>
      <c r="M7" s="33"/>
      <c r="N7" s="69">
        <v>-551</v>
      </c>
      <c r="O7" s="33"/>
      <c r="P7" s="69">
        <v>-298</v>
      </c>
      <c r="Q7" s="33"/>
      <c r="R7" s="69">
        <v>395</v>
      </c>
      <c r="S7" s="33"/>
      <c r="T7" s="69">
        <v>741</v>
      </c>
      <c r="U7" s="33"/>
      <c r="V7" s="34">
        <f t="shared" si="1"/>
        <v>-7882</v>
      </c>
      <c r="X7" s="152">
        <f t="shared" si="11"/>
        <v>37137</v>
      </c>
      <c r="Y7" s="30">
        <f t="shared" si="12"/>
        <v>-3971</v>
      </c>
      <c r="Z7" s="30">
        <f t="shared" si="13"/>
        <v>1057</v>
      </c>
      <c r="AA7" s="30">
        <f t="shared" si="2"/>
        <v>3714</v>
      </c>
      <c r="AB7" s="65">
        <f t="shared" si="3"/>
        <v>3714</v>
      </c>
      <c r="AC7" s="65">
        <f t="shared" si="4"/>
        <v>1</v>
      </c>
      <c r="AD7" s="65">
        <f t="shared" si="5"/>
        <v>-48</v>
      </c>
      <c r="AE7" s="65">
        <f t="shared" si="6"/>
        <v>0</v>
      </c>
      <c r="AF7" s="66">
        <f t="shared" si="7"/>
        <v>-677</v>
      </c>
      <c r="AG7" s="66">
        <f t="shared" si="8"/>
        <v>-320</v>
      </c>
      <c r="AH7" s="66">
        <f t="shared" si="9"/>
        <v>493</v>
      </c>
      <c r="AI7" s="66">
        <f t="shared" si="10"/>
        <v>605</v>
      </c>
    </row>
    <row r="8" spans="1:45" x14ac:dyDescent="0.25">
      <c r="A8" s="154">
        <f t="shared" si="14"/>
        <v>37137</v>
      </c>
      <c r="B8" s="69">
        <v>-3971</v>
      </c>
      <c r="C8" s="69">
        <v>1057</v>
      </c>
      <c r="D8" s="32">
        <f t="shared" si="0"/>
        <v>-2914</v>
      </c>
      <c r="E8" s="33"/>
      <c r="F8" s="69">
        <v>3714</v>
      </c>
      <c r="G8" s="33"/>
      <c r="H8" s="69">
        <v>1</v>
      </c>
      <c r="I8" s="33"/>
      <c r="J8" s="69">
        <v>-48</v>
      </c>
      <c r="K8" s="33"/>
      <c r="L8" s="69">
        <v>0</v>
      </c>
      <c r="M8" s="33"/>
      <c r="N8" s="69">
        <v>-677</v>
      </c>
      <c r="O8" s="33"/>
      <c r="P8" s="69">
        <v>-320</v>
      </c>
      <c r="Q8" s="33"/>
      <c r="R8" s="69">
        <v>493</v>
      </c>
      <c r="S8" s="33"/>
      <c r="T8" s="69">
        <v>605</v>
      </c>
      <c r="U8" s="33"/>
      <c r="V8" s="34">
        <f t="shared" si="1"/>
        <v>854</v>
      </c>
      <c r="X8" s="152">
        <f t="shared" si="11"/>
        <v>37138</v>
      </c>
      <c r="Y8" s="30">
        <f t="shared" si="12"/>
        <v>2942</v>
      </c>
      <c r="Z8" s="30">
        <f t="shared" si="13"/>
        <v>446</v>
      </c>
      <c r="AA8" s="30">
        <f t="shared" si="2"/>
        <v>1993</v>
      </c>
      <c r="AB8" s="65">
        <f t="shared" si="3"/>
        <v>1993</v>
      </c>
      <c r="AC8" s="65">
        <f t="shared" si="4"/>
        <v>23</v>
      </c>
      <c r="AD8" s="65">
        <f t="shared" si="5"/>
        <v>-37</v>
      </c>
      <c r="AE8" s="65">
        <f t="shared" si="6"/>
        <v>0</v>
      </c>
      <c r="AF8" s="66">
        <f t="shared" si="7"/>
        <v>-668</v>
      </c>
      <c r="AG8" s="66">
        <f t="shared" si="8"/>
        <v>-380</v>
      </c>
      <c r="AH8" s="66">
        <f t="shared" si="9"/>
        <v>106</v>
      </c>
      <c r="AI8" s="66">
        <f t="shared" si="10"/>
        <v>95</v>
      </c>
    </row>
    <row r="9" spans="1:45" x14ac:dyDescent="0.25">
      <c r="A9" s="154">
        <f t="shared" si="14"/>
        <v>37138</v>
      </c>
      <c r="B9" s="69">
        <v>2942</v>
      </c>
      <c r="C9" s="69">
        <v>446</v>
      </c>
      <c r="D9" s="32">
        <f t="shared" si="0"/>
        <v>3388</v>
      </c>
      <c r="E9" s="33"/>
      <c r="F9" s="69">
        <v>1993</v>
      </c>
      <c r="G9" s="33"/>
      <c r="H9" s="69">
        <v>23</v>
      </c>
      <c r="I9" s="33"/>
      <c r="J9" s="69">
        <v>-37</v>
      </c>
      <c r="K9" s="33"/>
      <c r="L9" s="69">
        <v>0</v>
      </c>
      <c r="M9" s="33"/>
      <c r="N9" s="69">
        <v>-668</v>
      </c>
      <c r="O9" s="33"/>
      <c r="P9" s="69">
        <v>-380</v>
      </c>
      <c r="Q9" s="33"/>
      <c r="R9" s="69">
        <v>106</v>
      </c>
      <c r="S9" s="33"/>
      <c r="T9" s="69">
        <v>95</v>
      </c>
      <c r="U9" s="33"/>
      <c r="V9" s="34">
        <f t="shared" si="1"/>
        <v>4520</v>
      </c>
      <c r="X9" s="152">
        <f t="shared" si="11"/>
        <v>37139</v>
      </c>
      <c r="Y9" s="30">
        <f t="shared" si="12"/>
        <v>-1614</v>
      </c>
      <c r="Z9" s="30">
        <f t="shared" si="13"/>
        <v>3429</v>
      </c>
      <c r="AA9" s="30">
        <f t="shared" si="2"/>
        <v>-2220</v>
      </c>
      <c r="AB9" s="65">
        <f t="shared" si="3"/>
        <v>-2220</v>
      </c>
      <c r="AC9" s="65">
        <f t="shared" si="4"/>
        <v>14</v>
      </c>
      <c r="AD9" s="65">
        <f t="shared" si="5"/>
        <v>-35</v>
      </c>
      <c r="AE9" s="65">
        <f t="shared" si="6"/>
        <v>5503</v>
      </c>
      <c r="AF9" s="66">
        <f t="shared" si="7"/>
        <v>-788</v>
      </c>
      <c r="AG9" s="66">
        <f t="shared" si="8"/>
        <v>-432</v>
      </c>
      <c r="AH9" s="66">
        <f t="shared" si="9"/>
        <v>28</v>
      </c>
      <c r="AI9" s="66">
        <f t="shared" si="10"/>
        <v>-492</v>
      </c>
    </row>
    <row r="10" spans="1:45" x14ac:dyDescent="0.25">
      <c r="A10" s="154">
        <f t="shared" si="14"/>
        <v>37139</v>
      </c>
      <c r="B10" s="69">
        <v>-1614</v>
      </c>
      <c r="C10" s="69">
        <v>3429</v>
      </c>
      <c r="D10" s="32">
        <f t="shared" si="0"/>
        <v>1815</v>
      </c>
      <c r="E10" s="33"/>
      <c r="F10" s="69">
        <v>-2220</v>
      </c>
      <c r="G10" s="33"/>
      <c r="H10" s="69">
        <v>14</v>
      </c>
      <c r="I10" s="33"/>
      <c r="J10" s="69">
        <v>-35</v>
      </c>
      <c r="K10" s="33"/>
      <c r="L10" s="69">
        <v>5503</v>
      </c>
      <c r="M10" s="33"/>
      <c r="N10" s="69">
        <v>-788</v>
      </c>
      <c r="O10" s="33"/>
      <c r="P10" s="69">
        <v>-432</v>
      </c>
      <c r="Q10" s="33"/>
      <c r="R10" s="69">
        <v>28</v>
      </c>
      <c r="S10" s="33"/>
      <c r="T10" s="69">
        <v>-492</v>
      </c>
      <c r="U10" s="33"/>
      <c r="V10" s="34">
        <f t="shared" si="1"/>
        <v>3393</v>
      </c>
      <c r="X10" s="152">
        <f t="shared" si="11"/>
        <v>37140</v>
      </c>
      <c r="Y10" s="30">
        <f t="shared" si="12"/>
        <v>2733</v>
      </c>
      <c r="Z10" s="30">
        <f t="shared" si="13"/>
        <v>2377</v>
      </c>
      <c r="AA10" s="30">
        <f t="shared" si="2"/>
        <v>1228</v>
      </c>
      <c r="AB10" s="65">
        <f t="shared" si="3"/>
        <v>1228</v>
      </c>
      <c r="AC10" s="65">
        <f t="shared" si="4"/>
        <v>171</v>
      </c>
      <c r="AD10" s="65">
        <f t="shared" si="5"/>
        <v>53</v>
      </c>
      <c r="AE10" s="65">
        <f t="shared" si="6"/>
        <v>-6316</v>
      </c>
      <c r="AF10" s="66">
        <f t="shared" si="7"/>
        <v>-804</v>
      </c>
      <c r="AG10" s="66">
        <f t="shared" si="8"/>
        <v>-71</v>
      </c>
      <c r="AH10" s="66">
        <f t="shared" si="9"/>
        <v>205</v>
      </c>
      <c r="AI10" s="66">
        <f t="shared" si="10"/>
        <v>-369</v>
      </c>
    </row>
    <row r="11" spans="1:45" x14ac:dyDescent="0.25">
      <c r="A11" s="155">
        <f t="shared" si="14"/>
        <v>37140</v>
      </c>
      <c r="B11" s="69">
        <v>2733</v>
      </c>
      <c r="C11" s="69">
        <v>2377</v>
      </c>
      <c r="D11" s="32">
        <f t="shared" si="0"/>
        <v>5110</v>
      </c>
      <c r="E11" s="33"/>
      <c r="F11" s="69">
        <v>1228</v>
      </c>
      <c r="G11" s="33"/>
      <c r="H11" s="69">
        <v>171</v>
      </c>
      <c r="I11" s="33"/>
      <c r="J11" s="69">
        <v>53</v>
      </c>
      <c r="K11" s="33"/>
      <c r="L11" s="69">
        <v>-6316</v>
      </c>
      <c r="M11" s="33"/>
      <c r="N11" s="69">
        <v>-804</v>
      </c>
      <c r="O11" s="33"/>
      <c r="P11" s="69">
        <v>-71</v>
      </c>
      <c r="Q11" s="33"/>
      <c r="R11" s="69">
        <v>205</v>
      </c>
      <c r="S11" s="33"/>
      <c r="T11" s="69">
        <v>-369</v>
      </c>
      <c r="U11" s="33"/>
      <c r="V11" s="34">
        <f t="shared" si="1"/>
        <v>-793</v>
      </c>
      <c r="X11" s="152">
        <f t="shared" si="11"/>
        <v>37141</v>
      </c>
      <c r="Y11" s="30">
        <f t="shared" si="12"/>
        <v>1406</v>
      </c>
      <c r="Z11" s="30">
        <f t="shared" si="13"/>
        <v>2072</v>
      </c>
      <c r="AA11" s="30">
        <f t="shared" si="2"/>
        <v>2068</v>
      </c>
      <c r="AB11" s="65">
        <f t="shared" si="3"/>
        <v>2068</v>
      </c>
      <c r="AC11" s="65">
        <f t="shared" si="4"/>
        <v>187</v>
      </c>
      <c r="AD11" s="65">
        <f t="shared" si="5"/>
        <v>53</v>
      </c>
      <c r="AE11" s="65">
        <f t="shared" si="6"/>
        <v>0</v>
      </c>
      <c r="AF11" s="66">
        <f t="shared" si="7"/>
        <v>-648</v>
      </c>
      <c r="AG11" s="66">
        <f t="shared" si="8"/>
        <v>-253</v>
      </c>
      <c r="AH11" s="66">
        <f t="shared" si="9"/>
        <v>417</v>
      </c>
      <c r="AI11" s="66">
        <f t="shared" si="10"/>
        <v>158</v>
      </c>
    </row>
    <row r="12" spans="1:45" x14ac:dyDescent="0.25">
      <c r="A12" s="154">
        <f>A11+1</f>
        <v>37141</v>
      </c>
      <c r="B12" s="69">
        <v>1406</v>
      </c>
      <c r="C12" s="69">
        <v>2072</v>
      </c>
      <c r="D12" s="32">
        <f t="shared" si="0"/>
        <v>3478</v>
      </c>
      <c r="E12" s="33"/>
      <c r="F12" s="69">
        <v>2068</v>
      </c>
      <c r="G12" s="33"/>
      <c r="H12" s="69">
        <v>187</v>
      </c>
      <c r="I12" s="33"/>
      <c r="J12" s="69">
        <v>53</v>
      </c>
      <c r="K12" s="33"/>
      <c r="L12" s="69">
        <v>0</v>
      </c>
      <c r="M12" s="33"/>
      <c r="N12" s="69">
        <v>-648</v>
      </c>
      <c r="O12" s="33"/>
      <c r="P12" s="69">
        <v>-253</v>
      </c>
      <c r="Q12" s="33"/>
      <c r="R12" s="69">
        <v>417</v>
      </c>
      <c r="S12" s="33"/>
      <c r="T12" s="69">
        <v>158</v>
      </c>
      <c r="U12" s="33"/>
      <c r="V12" s="34">
        <f t="shared" si="1"/>
        <v>5460</v>
      </c>
      <c r="X12" s="152">
        <f t="shared" si="11"/>
        <v>37142</v>
      </c>
      <c r="Y12" s="30">
        <f t="shared" si="12"/>
        <v>3767</v>
      </c>
      <c r="Z12" s="30">
        <f t="shared" si="13"/>
        <v>1606</v>
      </c>
      <c r="AA12" s="30">
        <f t="shared" si="2"/>
        <v>-2157</v>
      </c>
      <c r="AB12" s="65">
        <f t="shared" si="3"/>
        <v>-2157</v>
      </c>
      <c r="AC12" s="65">
        <f t="shared" si="4"/>
        <v>155</v>
      </c>
      <c r="AD12" s="65">
        <f t="shared" si="5"/>
        <v>26</v>
      </c>
      <c r="AE12" s="65">
        <f t="shared" si="6"/>
        <v>0</v>
      </c>
      <c r="AF12" s="66">
        <f t="shared" si="7"/>
        <v>-777</v>
      </c>
      <c r="AG12" s="66">
        <f t="shared" si="8"/>
        <v>-263</v>
      </c>
      <c r="AH12" s="66">
        <f t="shared" si="9"/>
        <v>387</v>
      </c>
      <c r="AI12" s="66">
        <f t="shared" si="10"/>
        <v>245</v>
      </c>
    </row>
    <row r="13" spans="1:45" x14ac:dyDescent="0.25">
      <c r="A13" s="154">
        <f t="shared" si="14"/>
        <v>37142</v>
      </c>
      <c r="B13" s="69">
        <v>3767</v>
      </c>
      <c r="C13" s="69">
        <v>1606</v>
      </c>
      <c r="D13" s="32">
        <f t="shared" si="0"/>
        <v>5373</v>
      </c>
      <c r="E13" s="33"/>
      <c r="F13" s="69">
        <v>-2157</v>
      </c>
      <c r="G13" s="33"/>
      <c r="H13" s="69">
        <v>155</v>
      </c>
      <c r="I13" s="33"/>
      <c r="J13" s="69">
        <v>26</v>
      </c>
      <c r="K13" s="33"/>
      <c r="L13" s="69">
        <v>0</v>
      </c>
      <c r="M13" s="33"/>
      <c r="N13" s="69">
        <v>-777</v>
      </c>
      <c r="O13" s="33"/>
      <c r="P13" s="69">
        <v>-263</v>
      </c>
      <c r="Q13" s="33"/>
      <c r="R13" s="69">
        <v>387</v>
      </c>
      <c r="S13" s="33"/>
      <c r="T13" s="69">
        <v>245</v>
      </c>
      <c r="U13" s="33"/>
      <c r="V13" s="34">
        <f t="shared" si="1"/>
        <v>2989</v>
      </c>
      <c r="X13" s="152">
        <f t="shared" si="11"/>
        <v>37143</v>
      </c>
      <c r="Y13" s="30">
        <f t="shared" si="12"/>
        <v>2590</v>
      </c>
      <c r="Z13" s="30">
        <f t="shared" si="13"/>
        <v>1149</v>
      </c>
      <c r="AA13" s="30">
        <f t="shared" si="2"/>
        <v>-2641</v>
      </c>
      <c r="AB13" s="65">
        <f t="shared" si="3"/>
        <v>-2641</v>
      </c>
      <c r="AC13" s="65">
        <f t="shared" si="4"/>
        <v>187</v>
      </c>
      <c r="AD13" s="65">
        <f t="shared" si="5"/>
        <v>56</v>
      </c>
      <c r="AE13" s="65">
        <f t="shared" si="6"/>
        <v>0</v>
      </c>
      <c r="AF13" s="66">
        <f t="shared" si="7"/>
        <v>-1016</v>
      </c>
      <c r="AG13" s="66">
        <f t="shared" si="8"/>
        <v>-283</v>
      </c>
      <c r="AH13" s="66">
        <f t="shared" si="9"/>
        <v>342</v>
      </c>
      <c r="AI13" s="66">
        <f t="shared" si="10"/>
        <v>125</v>
      </c>
    </row>
    <row r="14" spans="1:45" x14ac:dyDescent="0.25">
      <c r="A14" s="154">
        <f t="shared" si="14"/>
        <v>37143</v>
      </c>
      <c r="B14" s="69">
        <v>2590</v>
      </c>
      <c r="C14" s="69">
        <v>1149</v>
      </c>
      <c r="D14" s="32">
        <f t="shared" si="0"/>
        <v>3739</v>
      </c>
      <c r="E14" s="33"/>
      <c r="F14" s="69">
        <v>-2641</v>
      </c>
      <c r="G14" s="33"/>
      <c r="H14" s="69">
        <v>187</v>
      </c>
      <c r="I14" s="33"/>
      <c r="J14" s="69">
        <v>56</v>
      </c>
      <c r="K14" s="33"/>
      <c r="L14" s="69">
        <v>0</v>
      </c>
      <c r="M14" s="33"/>
      <c r="N14" s="69">
        <v>-1016</v>
      </c>
      <c r="O14" s="33"/>
      <c r="P14" s="69">
        <v>-283</v>
      </c>
      <c r="Q14" s="33"/>
      <c r="R14" s="69">
        <v>342</v>
      </c>
      <c r="S14" s="33"/>
      <c r="T14" s="69">
        <v>125</v>
      </c>
      <c r="U14" s="33"/>
      <c r="V14" s="34">
        <f t="shared" si="1"/>
        <v>509</v>
      </c>
      <c r="X14" s="152">
        <f t="shared" si="11"/>
        <v>37144</v>
      </c>
      <c r="Y14" s="30">
        <f t="shared" si="12"/>
        <v>-6234</v>
      </c>
      <c r="Z14" s="30">
        <f t="shared" si="13"/>
        <v>1011</v>
      </c>
      <c r="AA14" s="30">
        <f t="shared" si="2"/>
        <v>-1162</v>
      </c>
      <c r="AB14" s="65">
        <f t="shared" si="3"/>
        <v>-1162</v>
      </c>
      <c r="AC14" s="65">
        <f t="shared" si="4"/>
        <v>187</v>
      </c>
      <c r="AD14" s="65">
        <f t="shared" si="5"/>
        <v>46</v>
      </c>
      <c r="AE14" s="65">
        <f t="shared" si="6"/>
        <v>0</v>
      </c>
      <c r="AF14" s="66">
        <f t="shared" si="7"/>
        <v>-1634</v>
      </c>
      <c r="AG14" s="66">
        <f t="shared" si="8"/>
        <v>-230</v>
      </c>
      <c r="AH14" s="66">
        <f t="shared" si="9"/>
        <v>350</v>
      </c>
      <c r="AI14" s="66">
        <f t="shared" si="10"/>
        <v>-149</v>
      </c>
    </row>
    <row r="15" spans="1:45" x14ac:dyDescent="0.25">
      <c r="A15" s="158">
        <f t="shared" si="14"/>
        <v>37144</v>
      </c>
      <c r="B15" s="78">
        <v>-6234</v>
      </c>
      <c r="C15" s="69">
        <v>1011</v>
      </c>
      <c r="D15" s="32">
        <f t="shared" si="0"/>
        <v>-5223</v>
      </c>
      <c r="E15" s="33"/>
      <c r="F15" s="69">
        <v>-1162</v>
      </c>
      <c r="G15" s="33"/>
      <c r="H15" s="69">
        <v>187</v>
      </c>
      <c r="I15" s="33"/>
      <c r="J15" s="69">
        <v>46</v>
      </c>
      <c r="K15" s="33"/>
      <c r="L15" s="69">
        <v>0</v>
      </c>
      <c r="M15" s="33"/>
      <c r="N15" s="69">
        <v>-1634</v>
      </c>
      <c r="O15" s="33"/>
      <c r="P15" s="69">
        <v>-230</v>
      </c>
      <c r="Q15" s="33"/>
      <c r="R15" s="69">
        <v>350</v>
      </c>
      <c r="S15" s="33"/>
      <c r="T15" s="69">
        <v>-149</v>
      </c>
      <c r="U15" s="33"/>
      <c r="V15" s="34">
        <f t="shared" si="1"/>
        <v>-7815</v>
      </c>
      <c r="X15" s="152">
        <f t="shared" si="11"/>
        <v>37145</v>
      </c>
      <c r="Y15" s="30">
        <f t="shared" si="12"/>
        <v>-8339</v>
      </c>
      <c r="Z15" s="30">
        <f t="shared" si="13"/>
        <v>1369</v>
      </c>
      <c r="AA15" s="30">
        <f t="shared" si="2"/>
        <v>-9926</v>
      </c>
      <c r="AB15" s="65">
        <f t="shared" si="3"/>
        <v>-9926</v>
      </c>
      <c r="AC15" s="65">
        <f t="shared" si="4"/>
        <v>188</v>
      </c>
      <c r="AD15" s="65">
        <f t="shared" si="5"/>
        <v>39</v>
      </c>
      <c r="AE15" s="65">
        <f t="shared" si="6"/>
        <v>0</v>
      </c>
      <c r="AF15" s="66">
        <f t="shared" si="7"/>
        <v>46</v>
      </c>
      <c r="AG15" s="66">
        <f t="shared" si="8"/>
        <v>0</v>
      </c>
      <c r="AH15" s="66">
        <f t="shared" si="9"/>
        <v>377</v>
      </c>
      <c r="AI15" s="66">
        <f t="shared" si="10"/>
        <v>-239</v>
      </c>
    </row>
    <row r="16" spans="1:45" x14ac:dyDescent="0.25">
      <c r="A16" s="159">
        <f t="shared" si="14"/>
        <v>37145</v>
      </c>
      <c r="B16" s="78">
        <v>-8339</v>
      </c>
      <c r="C16" s="69">
        <v>1369</v>
      </c>
      <c r="D16" s="32">
        <f t="shared" si="0"/>
        <v>-6970</v>
      </c>
      <c r="E16" s="36"/>
      <c r="F16" s="73">
        <v>-9926</v>
      </c>
      <c r="G16" s="33"/>
      <c r="H16" s="69">
        <v>188</v>
      </c>
      <c r="I16" s="33"/>
      <c r="J16" s="69">
        <v>39</v>
      </c>
      <c r="K16" s="33"/>
      <c r="L16" s="69">
        <v>0</v>
      </c>
      <c r="M16" s="33"/>
      <c r="N16" s="69">
        <v>46</v>
      </c>
      <c r="O16" s="33"/>
      <c r="P16" s="69">
        <v>0</v>
      </c>
      <c r="Q16" s="33"/>
      <c r="R16" s="69">
        <v>377</v>
      </c>
      <c r="S16" s="33"/>
      <c r="T16" s="69">
        <v>-239</v>
      </c>
      <c r="U16" s="33"/>
      <c r="V16" s="34">
        <f t="shared" si="1"/>
        <v>-16485</v>
      </c>
      <c r="X16" s="152">
        <f t="shared" si="11"/>
        <v>37146</v>
      </c>
      <c r="Y16" s="30">
        <f t="shared" si="12"/>
        <v>-8500</v>
      </c>
      <c r="Z16" s="30">
        <f t="shared" si="13"/>
        <v>91</v>
      </c>
      <c r="AA16" s="30">
        <f t="shared" si="2"/>
        <v>19135</v>
      </c>
      <c r="AB16" s="65">
        <f t="shared" si="3"/>
        <v>19135</v>
      </c>
      <c r="AC16" s="65">
        <f t="shared" si="4"/>
        <v>189</v>
      </c>
      <c r="AD16" s="65">
        <f t="shared" si="5"/>
        <v>56</v>
      </c>
      <c r="AE16" s="65">
        <f t="shared" si="6"/>
        <v>0</v>
      </c>
      <c r="AF16" s="66">
        <f t="shared" si="7"/>
        <v>-482</v>
      </c>
      <c r="AG16" s="66">
        <f t="shared" si="8"/>
        <v>-202</v>
      </c>
      <c r="AH16" s="66">
        <f t="shared" si="9"/>
        <v>49</v>
      </c>
      <c r="AI16" s="66">
        <f t="shared" si="10"/>
        <v>-361</v>
      </c>
    </row>
    <row r="17" spans="1:35" x14ac:dyDescent="0.25">
      <c r="A17" s="158">
        <f t="shared" si="14"/>
        <v>37146</v>
      </c>
      <c r="B17" s="78">
        <v>-8500</v>
      </c>
      <c r="C17" s="69">
        <v>91</v>
      </c>
      <c r="D17" s="32">
        <f t="shared" si="0"/>
        <v>-8409</v>
      </c>
      <c r="E17" s="33"/>
      <c r="F17" s="69">
        <v>19135</v>
      </c>
      <c r="G17" s="33"/>
      <c r="H17" s="69">
        <v>189</v>
      </c>
      <c r="I17" s="33"/>
      <c r="J17" s="69">
        <v>56</v>
      </c>
      <c r="K17" s="33"/>
      <c r="L17" s="69">
        <v>0</v>
      </c>
      <c r="M17" s="33"/>
      <c r="N17" s="69">
        <v>-482</v>
      </c>
      <c r="O17" s="33"/>
      <c r="P17" s="69">
        <v>-202</v>
      </c>
      <c r="Q17" s="33"/>
      <c r="R17" s="69">
        <v>49</v>
      </c>
      <c r="S17" s="33"/>
      <c r="T17" s="69">
        <v>-361</v>
      </c>
      <c r="U17" s="33"/>
      <c r="V17" s="34">
        <f t="shared" si="1"/>
        <v>9975</v>
      </c>
      <c r="X17" s="152">
        <f t="shared" si="11"/>
        <v>37147</v>
      </c>
      <c r="Y17" s="30">
        <f t="shared" si="12"/>
        <v>-4143</v>
      </c>
      <c r="Z17" s="30">
        <f t="shared" si="13"/>
        <v>408</v>
      </c>
      <c r="AA17" s="30">
        <f t="shared" si="2"/>
        <v>1942</v>
      </c>
      <c r="AB17" s="65">
        <f t="shared" si="3"/>
        <v>1942</v>
      </c>
      <c r="AC17" s="65">
        <f t="shared" si="4"/>
        <v>-168</v>
      </c>
      <c r="AD17" s="65">
        <f t="shared" si="5"/>
        <v>47</v>
      </c>
      <c r="AE17" s="65">
        <f t="shared" si="6"/>
        <v>0</v>
      </c>
      <c r="AF17" s="66">
        <f t="shared" si="7"/>
        <v>-447</v>
      </c>
      <c r="AG17" s="66">
        <f t="shared" si="8"/>
        <v>-414</v>
      </c>
      <c r="AH17" s="66">
        <f t="shared" si="9"/>
        <v>322</v>
      </c>
      <c r="AI17" s="66">
        <f t="shared" si="10"/>
        <v>-196</v>
      </c>
    </row>
    <row r="18" spans="1:35" x14ac:dyDescent="0.25">
      <c r="A18" s="154">
        <f t="shared" si="14"/>
        <v>37147</v>
      </c>
      <c r="B18" s="69">
        <v>-4143</v>
      </c>
      <c r="C18" s="69">
        <v>408</v>
      </c>
      <c r="D18" s="32">
        <f t="shared" si="0"/>
        <v>-3735</v>
      </c>
      <c r="E18" s="33"/>
      <c r="F18" s="69">
        <v>1942</v>
      </c>
      <c r="G18" s="33"/>
      <c r="H18" s="69">
        <v>-168</v>
      </c>
      <c r="I18" s="33"/>
      <c r="J18" s="69">
        <v>47</v>
      </c>
      <c r="K18" s="33"/>
      <c r="L18" s="69">
        <v>0</v>
      </c>
      <c r="M18" s="33"/>
      <c r="N18" s="69">
        <v>-447</v>
      </c>
      <c r="O18" s="33"/>
      <c r="P18" s="69">
        <v>-414</v>
      </c>
      <c r="Q18" s="33"/>
      <c r="R18" s="69">
        <v>322</v>
      </c>
      <c r="S18" s="33"/>
      <c r="T18" s="69">
        <v>-196</v>
      </c>
      <c r="U18" s="33"/>
      <c r="V18" s="34">
        <f t="shared" si="1"/>
        <v>-2649</v>
      </c>
      <c r="X18" s="152">
        <f t="shared" si="11"/>
        <v>37148</v>
      </c>
      <c r="Y18" s="30">
        <f t="shared" si="12"/>
        <v>4057</v>
      </c>
      <c r="Z18" s="30">
        <f t="shared" si="13"/>
        <v>-241</v>
      </c>
      <c r="AA18" s="30">
        <f t="shared" si="2"/>
        <v>-2069</v>
      </c>
      <c r="AB18" s="65">
        <f t="shared" si="3"/>
        <v>-2069</v>
      </c>
      <c r="AC18" s="65">
        <f t="shared" si="4"/>
        <v>-194</v>
      </c>
      <c r="AD18" s="65">
        <f t="shared" si="5"/>
        <v>118</v>
      </c>
      <c r="AE18" s="65">
        <f t="shared" si="6"/>
        <v>0</v>
      </c>
      <c r="AF18" s="66">
        <f t="shared" si="7"/>
        <v>-464</v>
      </c>
      <c r="AG18" s="66">
        <f t="shared" si="8"/>
        <v>-335</v>
      </c>
      <c r="AH18" s="66">
        <f t="shared" si="9"/>
        <v>388</v>
      </c>
      <c r="AI18" s="66">
        <f t="shared" si="10"/>
        <v>183</v>
      </c>
    </row>
    <row r="19" spans="1:35" x14ac:dyDescent="0.25">
      <c r="A19" s="154">
        <f t="shared" si="14"/>
        <v>37148</v>
      </c>
      <c r="B19" s="69">
        <v>4057</v>
      </c>
      <c r="C19" s="69">
        <v>-241</v>
      </c>
      <c r="D19" s="32">
        <f t="shared" si="0"/>
        <v>3816</v>
      </c>
      <c r="E19" s="33"/>
      <c r="F19" s="69">
        <v>-2069</v>
      </c>
      <c r="G19" s="33"/>
      <c r="H19" s="69">
        <v>-194</v>
      </c>
      <c r="I19" s="33"/>
      <c r="J19" s="69">
        <v>118</v>
      </c>
      <c r="K19" s="33"/>
      <c r="L19" s="69">
        <v>0</v>
      </c>
      <c r="M19" s="33"/>
      <c r="N19" s="69">
        <v>-464</v>
      </c>
      <c r="O19" s="33"/>
      <c r="P19" s="69">
        <v>-335</v>
      </c>
      <c r="Q19" s="33"/>
      <c r="R19" s="69">
        <v>388</v>
      </c>
      <c r="S19" s="33"/>
      <c r="T19" s="69">
        <v>183</v>
      </c>
      <c r="U19" s="33"/>
      <c r="V19" s="34">
        <f t="shared" si="1"/>
        <v>1443</v>
      </c>
      <c r="X19" s="152">
        <f t="shared" si="11"/>
        <v>37149</v>
      </c>
      <c r="Y19" s="30">
        <f t="shared" si="12"/>
        <v>2923</v>
      </c>
      <c r="Z19" s="30">
        <f t="shared" si="13"/>
        <v>1468</v>
      </c>
      <c r="AA19" s="30">
        <f t="shared" si="2"/>
        <v>-15116</v>
      </c>
      <c r="AB19" s="65">
        <f t="shared" si="3"/>
        <v>-15116</v>
      </c>
      <c r="AC19" s="65">
        <f t="shared" si="4"/>
        <v>-3</v>
      </c>
      <c r="AD19" s="65">
        <f t="shared" si="5"/>
        <v>223</v>
      </c>
      <c r="AE19" s="65">
        <f t="shared" si="6"/>
        <v>0</v>
      </c>
      <c r="AF19" s="66">
        <f t="shared" si="7"/>
        <v>-631</v>
      </c>
      <c r="AG19" s="66">
        <f t="shared" si="8"/>
        <v>-24</v>
      </c>
      <c r="AH19" s="66">
        <f t="shared" si="9"/>
        <v>383</v>
      </c>
      <c r="AI19" s="66">
        <f t="shared" si="10"/>
        <v>412</v>
      </c>
    </row>
    <row r="20" spans="1:35" x14ac:dyDescent="0.25">
      <c r="A20" s="154">
        <f t="shared" si="14"/>
        <v>37149</v>
      </c>
      <c r="B20" s="69">
        <v>2923</v>
      </c>
      <c r="C20" s="69">
        <v>1468</v>
      </c>
      <c r="D20" s="32">
        <f t="shared" si="0"/>
        <v>4391</v>
      </c>
      <c r="E20" s="33"/>
      <c r="F20" s="69">
        <v>-15116</v>
      </c>
      <c r="G20" s="33"/>
      <c r="H20" s="69">
        <v>-3</v>
      </c>
      <c r="I20" s="33"/>
      <c r="J20" s="69">
        <v>223</v>
      </c>
      <c r="K20" s="33"/>
      <c r="L20" s="69">
        <v>0</v>
      </c>
      <c r="M20" s="33"/>
      <c r="N20" s="69">
        <v>-631</v>
      </c>
      <c r="O20" s="33"/>
      <c r="P20" s="69">
        <v>-24</v>
      </c>
      <c r="Q20" s="33"/>
      <c r="R20" s="69">
        <v>383</v>
      </c>
      <c r="S20" s="33"/>
      <c r="T20" s="69">
        <v>412</v>
      </c>
      <c r="U20" s="33"/>
      <c r="V20" s="34">
        <f t="shared" si="1"/>
        <v>-10365</v>
      </c>
      <c r="X20" s="152">
        <f t="shared" si="11"/>
        <v>37150</v>
      </c>
      <c r="Y20" s="30">
        <f t="shared" si="12"/>
        <v>2100</v>
      </c>
      <c r="Z20" s="30">
        <f t="shared" si="13"/>
        <v>812</v>
      </c>
      <c r="AA20" s="30">
        <f t="shared" si="2"/>
        <v>-4004</v>
      </c>
      <c r="AB20" s="65">
        <f t="shared" si="3"/>
        <v>-4004</v>
      </c>
      <c r="AC20" s="65">
        <f t="shared" si="4"/>
        <v>-134</v>
      </c>
      <c r="AD20" s="65">
        <f t="shared" si="5"/>
        <v>46</v>
      </c>
      <c r="AE20" s="65">
        <f t="shared" si="6"/>
        <v>0</v>
      </c>
      <c r="AF20" s="66">
        <f t="shared" si="7"/>
        <v>-732</v>
      </c>
      <c r="AG20" s="66">
        <f t="shared" si="8"/>
        <v>-189</v>
      </c>
      <c r="AH20" s="66">
        <f t="shared" si="9"/>
        <v>418</v>
      </c>
      <c r="AI20" s="66">
        <f t="shared" si="10"/>
        <v>630</v>
      </c>
    </row>
    <row r="21" spans="1:35" x14ac:dyDescent="0.25">
      <c r="A21" s="154">
        <f t="shared" si="14"/>
        <v>37150</v>
      </c>
      <c r="B21" s="69">
        <v>2100</v>
      </c>
      <c r="C21" s="69">
        <v>812</v>
      </c>
      <c r="D21" s="32">
        <f t="shared" si="0"/>
        <v>2912</v>
      </c>
      <c r="E21" s="33"/>
      <c r="F21" s="69">
        <v>-4004</v>
      </c>
      <c r="G21" s="33"/>
      <c r="H21" s="69">
        <v>-134</v>
      </c>
      <c r="I21" s="33"/>
      <c r="J21" s="69">
        <v>46</v>
      </c>
      <c r="K21" s="33"/>
      <c r="L21" s="69">
        <v>0</v>
      </c>
      <c r="M21" s="33"/>
      <c r="N21" s="69">
        <v>-732</v>
      </c>
      <c r="O21" s="33"/>
      <c r="P21" s="69">
        <v>-189</v>
      </c>
      <c r="Q21" s="33"/>
      <c r="R21" s="69">
        <v>418</v>
      </c>
      <c r="S21" s="33"/>
      <c r="T21" s="69">
        <v>630</v>
      </c>
      <c r="U21" s="33"/>
      <c r="V21" s="34">
        <f t="shared" si="1"/>
        <v>-1053</v>
      </c>
      <c r="X21" s="152">
        <f t="shared" si="11"/>
        <v>37151</v>
      </c>
      <c r="Y21" s="30">
        <f t="shared" si="12"/>
        <v>-3708</v>
      </c>
      <c r="Z21" s="30">
        <f t="shared" si="13"/>
        <v>2401</v>
      </c>
      <c r="AA21" s="30">
        <f t="shared" si="2"/>
        <v>-586</v>
      </c>
      <c r="AB21" s="65">
        <f t="shared" si="3"/>
        <v>-586</v>
      </c>
      <c r="AC21" s="65">
        <f t="shared" si="4"/>
        <v>-89</v>
      </c>
      <c r="AD21" s="65">
        <f t="shared" si="5"/>
        <v>135</v>
      </c>
      <c r="AE21" s="65">
        <f t="shared" si="6"/>
        <v>0</v>
      </c>
      <c r="AF21" s="66">
        <f t="shared" si="7"/>
        <v>-1132</v>
      </c>
      <c r="AG21" s="66">
        <f t="shared" si="8"/>
        <v>-41</v>
      </c>
      <c r="AH21" s="66">
        <f t="shared" si="9"/>
        <v>216</v>
      </c>
      <c r="AI21" s="66">
        <f t="shared" si="10"/>
        <v>516</v>
      </c>
    </row>
    <row r="22" spans="1:35" x14ac:dyDescent="0.25">
      <c r="A22" s="154">
        <f t="shared" si="14"/>
        <v>37151</v>
      </c>
      <c r="B22" s="69">
        <v>-3708</v>
      </c>
      <c r="C22" s="69">
        <v>2401</v>
      </c>
      <c r="D22" s="32">
        <f t="shared" si="0"/>
        <v>-1307</v>
      </c>
      <c r="E22" s="33"/>
      <c r="F22" s="69">
        <v>-586</v>
      </c>
      <c r="G22" s="33"/>
      <c r="H22" s="69">
        <v>-89</v>
      </c>
      <c r="I22" s="33"/>
      <c r="J22" s="69">
        <v>135</v>
      </c>
      <c r="K22" s="33"/>
      <c r="L22" s="69">
        <v>0</v>
      </c>
      <c r="M22" s="33"/>
      <c r="N22" s="69">
        <v>-1132</v>
      </c>
      <c r="O22" s="33"/>
      <c r="P22" s="69">
        <v>-41</v>
      </c>
      <c r="Q22" s="33"/>
      <c r="R22" s="69">
        <v>216</v>
      </c>
      <c r="S22" s="33"/>
      <c r="T22" s="69">
        <v>516</v>
      </c>
      <c r="U22" s="33"/>
      <c r="V22" s="34">
        <f t="shared" si="1"/>
        <v>-2288</v>
      </c>
      <c r="X22" s="152">
        <f t="shared" si="11"/>
        <v>37152</v>
      </c>
      <c r="Y22" s="30">
        <f t="shared" si="12"/>
        <v>-4880</v>
      </c>
      <c r="Z22" s="30">
        <f t="shared" si="13"/>
        <v>1851</v>
      </c>
      <c r="AA22" s="30">
        <f t="shared" si="2"/>
        <v>2214</v>
      </c>
      <c r="AB22" s="65">
        <f t="shared" si="3"/>
        <v>2214</v>
      </c>
      <c r="AC22" s="65">
        <f t="shared" si="4"/>
        <v>-8</v>
      </c>
      <c r="AD22" s="65">
        <f t="shared" si="5"/>
        <v>98</v>
      </c>
      <c r="AE22" s="65">
        <f t="shared" si="6"/>
        <v>0</v>
      </c>
      <c r="AF22" s="66">
        <f t="shared" si="7"/>
        <v>-1565</v>
      </c>
      <c r="AG22" s="66">
        <f t="shared" si="8"/>
        <v>49</v>
      </c>
      <c r="AH22" s="66">
        <f t="shared" si="9"/>
        <v>162</v>
      </c>
      <c r="AI22" s="66">
        <f t="shared" si="10"/>
        <v>503</v>
      </c>
    </row>
    <row r="23" spans="1:35" x14ac:dyDescent="0.25">
      <c r="A23" s="154">
        <f t="shared" si="14"/>
        <v>37152</v>
      </c>
      <c r="B23" s="69">
        <v>-4880</v>
      </c>
      <c r="C23" s="69">
        <v>1851</v>
      </c>
      <c r="D23" s="32">
        <f t="shared" si="0"/>
        <v>-3029</v>
      </c>
      <c r="E23" s="33"/>
      <c r="F23" s="69">
        <v>2214</v>
      </c>
      <c r="G23" s="33"/>
      <c r="H23" s="69">
        <v>-8</v>
      </c>
      <c r="I23" s="33"/>
      <c r="J23" s="69">
        <v>98</v>
      </c>
      <c r="K23" s="33"/>
      <c r="L23" s="69">
        <v>0</v>
      </c>
      <c r="M23" s="33"/>
      <c r="N23" s="69">
        <v>-1565</v>
      </c>
      <c r="O23" s="33"/>
      <c r="P23" s="69">
        <v>49</v>
      </c>
      <c r="Q23" s="33"/>
      <c r="R23" s="69">
        <v>162</v>
      </c>
      <c r="S23" s="33"/>
      <c r="T23" s="69">
        <v>503</v>
      </c>
      <c r="U23" s="33"/>
      <c r="V23" s="34">
        <f t="shared" si="1"/>
        <v>-1576</v>
      </c>
      <c r="X23" s="152">
        <f t="shared" si="11"/>
        <v>37153</v>
      </c>
      <c r="Y23" s="30">
        <f t="shared" si="12"/>
        <v>-5500</v>
      </c>
      <c r="Z23" s="30">
        <f t="shared" si="13"/>
        <v>2223</v>
      </c>
      <c r="AA23" s="30">
        <f t="shared" si="2"/>
        <v>7566</v>
      </c>
      <c r="AB23" s="65">
        <f t="shared" si="3"/>
        <v>7566</v>
      </c>
      <c r="AC23" s="65">
        <f t="shared" si="4"/>
        <v>-28</v>
      </c>
      <c r="AD23" s="65">
        <f t="shared" si="5"/>
        <v>46</v>
      </c>
      <c r="AE23" s="65">
        <f t="shared" si="6"/>
        <v>0</v>
      </c>
      <c r="AF23" s="66">
        <f t="shared" si="7"/>
        <v>-3285</v>
      </c>
      <c r="AG23" s="66">
        <f t="shared" si="8"/>
        <v>-253</v>
      </c>
      <c r="AH23" s="66">
        <f t="shared" si="9"/>
        <v>149</v>
      </c>
      <c r="AI23" s="66">
        <f t="shared" si="10"/>
        <v>293</v>
      </c>
    </row>
    <row r="24" spans="1:35" s="58" customFormat="1" x14ac:dyDescent="0.25">
      <c r="A24" s="159">
        <f t="shared" si="14"/>
        <v>37153</v>
      </c>
      <c r="B24" s="78">
        <v>-5500</v>
      </c>
      <c r="C24" s="78">
        <v>2223</v>
      </c>
      <c r="D24" s="156">
        <f t="shared" si="0"/>
        <v>-3277</v>
      </c>
      <c r="E24" s="150"/>
      <c r="F24" s="69">
        <v>7566</v>
      </c>
      <c r="G24" s="150"/>
      <c r="H24" s="69">
        <v>-28</v>
      </c>
      <c r="I24" s="150"/>
      <c r="J24" s="69">
        <v>46</v>
      </c>
      <c r="K24" s="150"/>
      <c r="L24" s="73">
        <v>0</v>
      </c>
      <c r="M24" s="150"/>
      <c r="N24" s="69">
        <v>-3285</v>
      </c>
      <c r="O24" s="150"/>
      <c r="P24" s="69">
        <v>-253</v>
      </c>
      <c r="Q24" s="150"/>
      <c r="R24" s="69">
        <v>149</v>
      </c>
      <c r="S24" s="150"/>
      <c r="T24" s="69">
        <v>293</v>
      </c>
      <c r="U24" s="150"/>
      <c r="V24" s="157">
        <f t="shared" si="1"/>
        <v>1211</v>
      </c>
      <c r="X24" s="152">
        <f t="shared" si="11"/>
        <v>37154</v>
      </c>
      <c r="Y24" s="65">
        <f t="shared" si="12"/>
        <v>3356</v>
      </c>
      <c r="Z24" s="65">
        <f t="shared" si="13"/>
        <v>2365</v>
      </c>
      <c r="AA24" s="65">
        <f t="shared" si="2"/>
        <v>-1529</v>
      </c>
      <c r="AB24" s="65">
        <f t="shared" si="3"/>
        <v>-1529</v>
      </c>
      <c r="AC24" s="65">
        <f t="shared" si="4"/>
        <v>-64</v>
      </c>
      <c r="AD24" s="65">
        <f t="shared" si="5"/>
        <v>68</v>
      </c>
      <c r="AE24" s="65">
        <f t="shared" si="6"/>
        <v>0</v>
      </c>
      <c r="AF24" s="66">
        <f t="shared" si="7"/>
        <v>-1401</v>
      </c>
      <c r="AG24" s="66">
        <f t="shared" si="8"/>
        <v>-23</v>
      </c>
      <c r="AH24" s="66">
        <f t="shared" si="9"/>
        <v>72</v>
      </c>
      <c r="AI24" s="66">
        <f t="shared" si="10"/>
        <v>155</v>
      </c>
    </row>
    <row r="25" spans="1:35" x14ac:dyDescent="0.25">
      <c r="A25" s="154">
        <f t="shared" si="14"/>
        <v>37154</v>
      </c>
      <c r="B25" s="69">
        <v>3356</v>
      </c>
      <c r="C25" s="69">
        <v>2365</v>
      </c>
      <c r="D25" s="32">
        <f t="shared" si="0"/>
        <v>5721</v>
      </c>
      <c r="E25" s="33"/>
      <c r="F25" s="69">
        <v>-1529</v>
      </c>
      <c r="G25" s="33"/>
      <c r="H25" s="69">
        <v>-64</v>
      </c>
      <c r="I25" s="33"/>
      <c r="J25" s="69">
        <v>68</v>
      </c>
      <c r="K25" s="33"/>
      <c r="L25" s="69">
        <v>0</v>
      </c>
      <c r="M25" s="33"/>
      <c r="N25" s="69">
        <v>-1401</v>
      </c>
      <c r="O25" s="33"/>
      <c r="P25" s="69">
        <v>-23</v>
      </c>
      <c r="Q25" s="33"/>
      <c r="R25" s="69">
        <v>72</v>
      </c>
      <c r="S25" s="33"/>
      <c r="T25" s="69">
        <v>155</v>
      </c>
      <c r="U25" s="33"/>
      <c r="V25" s="34">
        <f t="shared" si="1"/>
        <v>2999</v>
      </c>
      <c r="X25" s="152">
        <f t="shared" si="11"/>
        <v>37155</v>
      </c>
      <c r="Y25" s="30">
        <f t="shared" si="12"/>
        <v>-1165</v>
      </c>
      <c r="Z25" s="30">
        <f t="shared" si="13"/>
        <v>2605</v>
      </c>
      <c r="AA25" s="30">
        <f t="shared" si="2"/>
        <v>-7245</v>
      </c>
      <c r="AB25" s="65">
        <f t="shared" si="3"/>
        <v>-7245</v>
      </c>
      <c r="AC25" s="65">
        <f t="shared" si="4"/>
        <v>-106</v>
      </c>
      <c r="AD25" s="65">
        <f t="shared" si="5"/>
        <v>54</v>
      </c>
      <c r="AE25" s="65">
        <f t="shared" si="6"/>
        <v>0</v>
      </c>
      <c r="AF25" s="66">
        <f t="shared" si="7"/>
        <v>-1054</v>
      </c>
      <c r="AG25" s="66">
        <f t="shared" si="8"/>
        <v>-327</v>
      </c>
      <c r="AH25" s="66">
        <f t="shared" si="9"/>
        <v>373</v>
      </c>
      <c r="AI25" s="66">
        <f t="shared" si="10"/>
        <v>447</v>
      </c>
    </row>
    <row r="26" spans="1:35" x14ac:dyDescent="0.25">
      <c r="A26" s="154">
        <f t="shared" si="14"/>
        <v>37155</v>
      </c>
      <c r="B26" s="69">
        <v>-1165</v>
      </c>
      <c r="C26" s="69">
        <v>2605</v>
      </c>
      <c r="D26" s="32">
        <f t="shared" si="0"/>
        <v>1440</v>
      </c>
      <c r="E26" s="33"/>
      <c r="F26" s="69">
        <v>-7245</v>
      </c>
      <c r="G26" s="33"/>
      <c r="H26" s="69">
        <v>-106</v>
      </c>
      <c r="I26" s="33"/>
      <c r="J26" s="69">
        <v>54</v>
      </c>
      <c r="K26" s="33"/>
      <c r="L26" s="69">
        <v>0</v>
      </c>
      <c r="M26" s="33"/>
      <c r="N26" s="69">
        <v>-1054</v>
      </c>
      <c r="O26" s="33"/>
      <c r="P26" s="69">
        <v>-327</v>
      </c>
      <c r="Q26" s="33"/>
      <c r="R26" s="69">
        <v>373</v>
      </c>
      <c r="S26" s="33"/>
      <c r="T26" s="69">
        <v>447</v>
      </c>
      <c r="U26" s="33"/>
      <c r="V26" s="34">
        <f t="shared" si="1"/>
        <v>-6418</v>
      </c>
      <c r="X26" s="152">
        <f t="shared" si="11"/>
        <v>37156</v>
      </c>
      <c r="Y26" s="30">
        <f t="shared" si="12"/>
        <v>-2795</v>
      </c>
      <c r="Z26" s="30">
        <f t="shared" si="13"/>
        <v>2456</v>
      </c>
      <c r="AA26" s="30">
        <f t="shared" si="2"/>
        <v>-1525</v>
      </c>
      <c r="AB26" s="65">
        <f t="shared" si="3"/>
        <v>-1525</v>
      </c>
      <c r="AC26" s="65">
        <f t="shared" si="4"/>
        <v>117</v>
      </c>
      <c r="AD26" s="65">
        <f t="shared" si="5"/>
        <v>48</v>
      </c>
      <c r="AE26" s="65">
        <f t="shared" si="6"/>
        <v>0</v>
      </c>
      <c r="AF26" s="66">
        <f t="shared" si="7"/>
        <v>-642</v>
      </c>
      <c r="AG26" s="66">
        <f t="shared" si="8"/>
        <v>-80</v>
      </c>
      <c r="AH26" s="66">
        <f t="shared" si="9"/>
        <v>-134</v>
      </c>
      <c r="AI26" s="66">
        <f t="shared" si="10"/>
        <v>550</v>
      </c>
    </row>
    <row r="27" spans="1:35" x14ac:dyDescent="0.25">
      <c r="A27" s="154">
        <f t="shared" si="14"/>
        <v>37156</v>
      </c>
      <c r="B27" s="69">
        <v>-2795</v>
      </c>
      <c r="C27" s="69">
        <v>2456</v>
      </c>
      <c r="D27" s="32">
        <f t="shared" si="0"/>
        <v>-339</v>
      </c>
      <c r="E27" s="33"/>
      <c r="F27" s="69">
        <v>-1525</v>
      </c>
      <c r="G27" s="33"/>
      <c r="H27" s="69">
        <v>117</v>
      </c>
      <c r="I27" s="33"/>
      <c r="J27" s="69">
        <v>48</v>
      </c>
      <c r="K27" s="33"/>
      <c r="L27" s="69">
        <v>0</v>
      </c>
      <c r="M27" s="33"/>
      <c r="N27" s="69">
        <v>-642</v>
      </c>
      <c r="O27" s="33"/>
      <c r="P27" s="69">
        <v>-80</v>
      </c>
      <c r="Q27" s="33"/>
      <c r="R27" s="69">
        <v>-134</v>
      </c>
      <c r="S27" s="33"/>
      <c r="T27" s="69">
        <v>550</v>
      </c>
      <c r="U27" s="33"/>
      <c r="V27" s="34">
        <f t="shared" si="1"/>
        <v>-2005</v>
      </c>
      <c r="X27" s="152">
        <f t="shared" si="11"/>
        <v>37157</v>
      </c>
      <c r="Y27" s="30">
        <f t="shared" si="12"/>
        <v>-4107</v>
      </c>
      <c r="Z27" s="30">
        <f t="shared" si="13"/>
        <v>448</v>
      </c>
      <c r="AA27" s="30">
        <f t="shared" si="2"/>
        <v>-1242</v>
      </c>
      <c r="AB27" s="65">
        <f t="shared" si="3"/>
        <v>-1242</v>
      </c>
      <c r="AC27" s="65">
        <f t="shared" si="4"/>
        <v>2</v>
      </c>
      <c r="AD27" s="65">
        <f t="shared" si="5"/>
        <v>44</v>
      </c>
      <c r="AE27" s="65">
        <f t="shared" si="6"/>
        <v>0</v>
      </c>
      <c r="AF27" s="66">
        <f t="shared" si="7"/>
        <v>-707</v>
      </c>
      <c r="AG27" s="66">
        <f t="shared" si="8"/>
        <v>-124</v>
      </c>
      <c r="AH27" s="66">
        <f t="shared" si="9"/>
        <v>-145</v>
      </c>
      <c r="AI27" s="66">
        <f t="shared" si="10"/>
        <v>456</v>
      </c>
    </row>
    <row r="28" spans="1:35" x14ac:dyDescent="0.25">
      <c r="A28" s="154">
        <f t="shared" si="14"/>
        <v>37157</v>
      </c>
      <c r="B28" s="69">
        <v>-4107</v>
      </c>
      <c r="C28" s="69">
        <v>448</v>
      </c>
      <c r="D28" s="32">
        <f t="shared" si="0"/>
        <v>-3659</v>
      </c>
      <c r="E28" s="33"/>
      <c r="F28" s="69">
        <v>-1242</v>
      </c>
      <c r="G28" s="33"/>
      <c r="H28" s="69">
        <v>2</v>
      </c>
      <c r="I28" s="33"/>
      <c r="J28" s="69">
        <v>44</v>
      </c>
      <c r="K28" s="33"/>
      <c r="L28" s="69">
        <v>0</v>
      </c>
      <c r="M28" s="33"/>
      <c r="N28" s="69">
        <v>-707</v>
      </c>
      <c r="O28" s="33"/>
      <c r="P28" s="69">
        <v>-124</v>
      </c>
      <c r="Q28" s="33"/>
      <c r="R28" s="69">
        <v>-145</v>
      </c>
      <c r="S28" s="33"/>
      <c r="T28" s="69">
        <v>456</v>
      </c>
      <c r="U28" s="33"/>
      <c r="V28" s="34">
        <f t="shared" si="1"/>
        <v>-5375</v>
      </c>
      <c r="X28" s="152">
        <f t="shared" si="11"/>
        <v>37158</v>
      </c>
      <c r="Y28" s="30">
        <f t="shared" si="12"/>
        <v>-3461</v>
      </c>
      <c r="Z28" s="30">
        <f t="shared" si="13"/>
        <v>536</v>
      </c>
      <c r="AA28" s="30">
        <f t="shared" si="2"/>
        <v>-3511</v>
      </c>
      <c r="AB28" s="65">
        <f t="shared" si="3"/>
        <v>-3511</v>
      </c>
      <c r="AC28" s="65">
        <f t="shared" si="4"/>
        <v>3</v>
      </c>
      <c r="AD28" s="65">
        <f t="shared" si="5"/>
        <v>35</v>
      </c>
      <c r="AE28" s="65">
        <f t="shared" si="6"/>
        <v>0</v>
      </c>
      <c r="AF28" s="66">
        <f t="shared" si="7"/>
        <v>-771</v>
      </c>
      <c r="AG28" s="66">
        <f t="shared" si="8"/>
        <v>-8</v>
      </c>
      <c r="AH28" s="66">
        <f t="shared" si="9"/>
        <v>-153</v>
      </c>
      <c r="AI28" s="66">
        <f t="shared" si="10"/>
        <v>208</v>
      </c>
    </row>
    <row r="29" spans="1:35" x14ac:dyDescent="0.25">
      <c r="A29" s="154">
        <f t="shared" si="14"/>
        <v>37158</v>
      </c>
      <c r="B29" s="69">
        <v>-3461</v>
      </c>
      <c r="C29" s="69">
        <v>536</v>
      </c>
      <c r="D29" s="32">
        <f t="shared" si="0"/>
        <v>-2925</v>
      </c>
      <c r="E29" s="33"/>
      <c r="F29" s="69">
        <v>-3511</v>
      </c>
      <c r="G29" s="33"/>
      <c r="H29" s="69">
        <v>3</v>
      </c>
      <c r="I29" s="33"/>
      <c r="J29" s="69">
        <v>35</v>
      </c>
      <c r="K29" s="33"/>
      <c r="L29" s="69">
        <v>0</v>
      </c>
      <c r="M29" s="33"/>
      <c r="N29" s="69">
        <v>-771</v>
      </c>
      <c r="O29" s="33"/>
      <c r="P29" s="69">
        <v>-8</v>
      </c>
      <c r="Q29" s="33"/>
      <c r="R29" s="69">
        <v>-153</v>
      </c>
      <c r="S29" s="33"/>
      <c r="T29" s="69">
        <v>208</v>
      </c>
      <c r="U29" s="33"/>
      <c r="V29" s="34">
        <f t="shared" si="1"/>
        <v>-7122</v>
      </c>
      <c r="X29" s="152">
        <f t="shared" si="11"/>
        <v>37159</v>
      </c>
      <c r="Y29" s="30">
        <f t="shared" si="12"/>
        <v>-3265</v>
      </c>
      <c r="Z29" s="30">
        <f t="shared" si="13"/>
        <v>1548</v>
      </c>
      <c r="AA29" s="30">
        <f t="shared" si="2"/>
        <v>5896</v>
      </c>
      <c r="AB29" s="65">
        <f t="shared" si="3"/>
        <v>5896</v>
      </c>
      <c r="AC29" s="65">
        <f t="shared" si="4"/>
        <v>125</v>
      </c>
      <c r="AD29" s="65">
        <f t="shared" si="5"/>
        <v>24</v>
      </c>
      <c r="AE29" s="65">
        <f t="shared" si="6"/>
        <v>0</v>
      </c>
      <c r="AF29" s="66">
        <f t="shared" si="7"/>
        <v>-604</v>
      </c>
      <c r="AG29" s="66">
        <f t="shared" si="8"/>
        <v>315</v>
      </c>
      <c r="AH29" s="66">
        <f t="shared" si="9"/>
        <v>-343</v>
      </c>
      <c r="AI29" s="66">
        <f t="shared" si="10"/>
        <v>-769</v>
      </c>
    </row>
    <row r="30" spans="1:35" x14ac:dyDescent="0.25">
      <c r="A30" s="154">
        <f t="shared" si="14"/>
        <v>37159</v>
      </c>
      <c r="B30" s="69">
        <v>-3265</v>
      </c>
      <c r="C30" s="69">
        <v>1548</v>
      </c>
      <c r="D30" s="32">
        <f t="shared" si="0"/>
        <v>-1717</v>
      </c>
      <c r="E30" s="33"/>
      <c r="F30" s="69">
        <v>5896</v>
      </c>
      <c r="G30" s="33"/>
      <c r="H30" s="69">
        <v>125</v>
      </c>
      <c r="I30" s="33"/>
      <c r="J30" s="69">
        <v>24</v>
      </c>
      <c r="K30" s="33"/>
      <c r="L30" s="69">
        <v>0</v>
      </c>
      <c r="M30" s="33"/>
      <c r="N30" s="69">
        <v>-604</v>
      </c>
      <c r="O30" s="33"/>
      <c r="P30" s="69">
        <v>315</v>
      </c>
      <c r="Q30" s="33"/>
      <c r="R30" s="69">
        <v>-343</v>
      </c>
      <c r="S30" s="33"/>
      <c r="T30" s="69">
        <v>-769</v>
      </c>
      <c r="U30" s="33"/>
      <c r="V30" s="34">
        <f t="shared" si="1"/>
        <v>2927</v>
      </c>
      <c r="X30" s="152">
        <f t="shared" si="11"/>
        <v>37160</v>
      </c>
      <c r="Y30" s="30">
        <f t="shared" si="12"/>
        <v>-4261</v>
      </c>
      <c r="Z30" s="30">
        <f t="shared" si="13"/>
        <v>1326</v>
      </c>
      <c r="AA30" s="30">
        <f t="shared" si="2"/>
        <v>-3003</v>
      </c>
      <c r="AB30" s="65">
        <f t="shared" si="3"/>
        <v>-3003</v>
      </c>
      <c r="AC30" s="65">
        <f t="shared" si="4"/>
        <v>187</v>
      </c>
      <c r="AD30" s="65">
        <f t="shared" si="5"/>
        <v>71</v>
      </c>
      <c r="AE30" s="65">
        <f t="shared" si="6"/>
        <v>0</v>
      </c>
      <c r="AF30" s="66">
        <f t="shared" si="7"/>
        <v>-648</v>
      </c>
      <c r="AG30" s="66">
        <f t="shared" si="8"/>
        <v>-68</v>
      </c>
      <c r="AH30" s="66">
        <f t="shared" si="9"/>
        <v>-180</v>
      </c>
      <c r="AI30" s="66">
        <f t="shared" si="10"/>
        <v>799</v>
      </c>
    </row>
    <row r="31" spans="1:35" x14ac:dyDescent="0.25">
      <c r="A31" s="154">
        <f t="shared" si="14"/>
        <v>37160</v>
      </c>
      <c r="B31" s="69">
        <v>-4261</v>
      </c>
      <c r="C31" s="69">
        <v>1326</v>
      </c>
      <c r="D31" s="32">
        <f t="shared" si="0"/>
        <v>-2935</v>
      </c>
      <c r="E31" s="33"/>
      <c r="F31" s="69">
        <v>-3003</v>
      </c>
      <c r="G31" s="33"/>
      <c r="H31" s="69">
        <v>187</v>
      </c>
      <c r="I31" s="33"/>
      <c r="J31" s="69">
        <v>71</v>
      </c>
      <c r="K31" s="33"/>
      <c r="L31" s="69">
        <v>0</v>
      </c>
      <c r="M31" s="33"/>
      <c r="N31" s="69">
        <v>-648</v>
      </c>
      <c r="O31" s="33"/>
      <c r="P31" s="69">
        <v>-68</v>
      </c>
      <c r="Q31" s="33"/>
      <c r="R31" s="69">
        <v>-180</v>
      </c>
      <c r="S31" s="33"/>
      <c r="T31" s="69">
        <v>799</v>
      </c>
      <c r="U31" s="33"/>
      <c r="V31" s="34">
        <f t="shared" si="1"/>
        <v>-5777</v>
      </c>
      <c r="X31" s="152">
        <f t="shared" si="11"/>
        <v>37161</v>
      </c>
      <c r="Y31" s="30">
        <f t="shared" si="12"/>
        <v>-6191</v>
      </c>
      <c r="Z31" s="30">
        <f t="shared" si="13"/>
        <v>544</v>
      </c>
      <c r="AA31" s="30">
        <f t="shared" si="2"/>
        <v>1883</v>
      </c>
      <c r="AB31" s="65">
        <f t="shared" si="3"/>
        <v>1883</v>
      </c>
      <c r="AC31" s="65">
        <f t="shared" si="4"/>
        <v>212</v>
      </c>
      <c r="AD31" s="65">
        <f t="shared" si="5"/>
        <v>54</v>
      </c>
      <c r="AE31" s="65">
        <f t="shared" si="6"/>
        <v>0</v>
      </c>
      <c r="AF31" s="66">
        <f t="shared" si="7"/>
        <v>315</v>
      </c>
      <c r="AG31" s="66">
        <f t="shared" si="8"/>
        <v>-17</v>
      </c>
      <c r="AH31" s="66">
        <f t="shared" si="9"/>
        <v>-272</v>
      </c>
      <c r="AI31" s="66">
        <f t="shared" si="10"/>
        <v>-699</v>
      </c>
    </row>
    <row r="32" spans="1:35" x14ac:dyDescent="0.25">
      <c r="A32" s="154">
        <f t="shared" si="14"/>
        <v>37161</v>
      </c>
      <c r="B32" s="69">
        <v>-6191</v>
      </c>
      <c r="C32" s="69">
        <v>544</v>
      </c>
      <c r="D32" s="32">
        <f t="shared" si="0"/>
        <v>-5647</v>
      </c>
      <c r="E32" s="33"/>
      <c r="F32" s="69">
        <v>1883</v>
      </c>
      <c r="G32" s="33"/>
      <c r="H32" s="69">
        <v>212</v>
      </c>
      <c r="I32" s="33"/>
      <c r="J32" s="69">
        <v>54</v>
      </c>
      <c r="K32" s="33"/>
      <c r="L32" s="69">
        <v>0</v>
      </c>
      <c r="M32" s="33"/>
      <c r="N32" s="69">
        <v>315</v>
      </c>
      <c r="O32" s="33"/>
      <c r="P32" s="69">
        <v>-17</v>
      </c>
      <c r="Q32" s="33"/>
      <c r="R32" s="69">
        <v>-272</v>
      </c>
      <c r="S32" s="33"/>
      <c r="T32" s="69">
        <v>-699</v>
      </c>
      <c r="U32" s="33"/>
      <c r="V32" s="34">
        <f t="shared" si="1"/>
        <v>-4171</v>
      </c>
      <c r="X32" s="152">
        <f t="shared" si="11"/>
        <v>37162</v>
      </c>
      <c r="Y32" s="30">
        <f t="shared" si="12"/>
        <v>-1606</v>
      </c>
      <c r="Z32" s="30">
        <f t="shared" si="13"/>
        <v>762</v>
      </c>
      <c r="AA32" s="30">
        <f t="shared" si="2"/>
        <v>-4388</v>
      </c>
      <c r="AB32" s="65">
        <f t="shared" si="3"/>
        <v>-4388</v>
      </c>
      <c r="AC32" s="65">
        <f t="shared" si="4"/>
        <v>212</v>
      </c>
      <c r="AD32" s="65">
        <f t="shared" si="5"/>
        <v>35</v>
      </c>
      <c r="AE32" s="65">
        <f t="shared" si="6"/>
        <v>0</v>
      </c>
      <c r="AF32" s="66">
        <f t="shared" si="7"/>
        <v>393</v>
      </c>
      <c r="AG32" s="66">
        <f t="shared" si="8"/>
        <v>-113</v>
      </c>
      <c r="AH32" s="66">
        <f t="shared" si="9"/>
        <v>-112</v>
      </c>
      <c r="AI32" s="66">
        <f t="shared" si="10"/>
        <v>987</v>
      </c>
    </row>
    <row r="33" spans="1:35" x14ac:dyDescent="0.25">
      <c r="A33" s="154">
        <f t="shared" si="14"/>
        <v>37162</v>
      </c>
      <c r="B33" s="69">
        <v>-1606</v>
      </c>
      <c r="C33" s="69">
        <v>762</v>
      </c>
      <c r="D33" s="32">
        <f t="shared" si="0"/>
        <v>-844</v>
      </c>
      <c r="E33" s="33"/>
      <c r="F33" s="69">
        <v>-4388</v>
      </c>
      <c r="G33" s="33"/>
      <c r="H33" s="69">
        <v>212</v>
      </c>
      <c r="I33" s="33"/>
      <c r="J33" s="69">
        <v>35</v>
      </c>
      <c r="K33" s="33"/>
      <c r="L33" s="69">
        <v>0</v>
      </c>
      <c r="M33" s="33"/>
      <c r="N33" s="69">
        <v>393</v>
      </c>
      <c r="O33" s="33"/>
      <c r="P33" s="69">
        <v>-113</v>
      </c>
      <c r="Q33" s="33"/>
      <c r="R33" s="69">
        <v>-112</v>
      </c>
      <c r="S33" s="33"/>
      <c r="T33" s="69">
        <v>987</v>
      </c>
      <c r="U33" s="33"/>
      <c r="V33" s="34">
        <f t="shared" si="1"/>
        <v>-3830</v>
      </c>
      <c r="X33" s="152">
        <f t="shared" si="11"/>
        <v>37163</v>
      </c>
      <c r="Y33" s="30">
        <f t="shared" si="12"/>
        <v>2546</v>
      </c>
      <c r="Z33" s="30">
        <f t="shared" si="13"/>
        <v>1344</v>
      </c>
      <c r="AA33" s="30">
        <f t="shared" si="2"/>
        <v>-1692</v>
      </c>
      <c r="AB33" s="65">
        <f t="shared" si="3"/>
        <v>-1692</v>
      </c>
      <c r="AC33" s="65">
        <f t="shared" si="4"/>
        <v>211</v>
      </c>
      <c r="AD33" s="65">
        <f t="shared" si="5"/>
        <v>48</v>
      </c>
      <c r="AE33" s="65">
        <f t="shared" si="6"/>
        <v>0</v>
      </c>
      <c r="AF33" s="66">
        <f t="shared" si="7"/>
        <v>352</v>
      </c>
      <c r="AG33" s="66">
        <f t="shared" si="8"/>
        <v>-100</v>
      </c>
      <c r="AH33" s="66">
        <f t="shared" si="9"/>
        <v>-124</v>
      </c>
      <c r="AI33" s="66">
        <f t="shared" si="10"/>
        <v>482</v>
      </c>
    </row>
    <row r="34" spans="1:35" x14ac:dyDescent="0.25">
      <c r="A34" s="154">
        <f t="shared" si="14"/>
        <v>37163</v>
      </c>
      <c r="B34" s="69">
        <v>2546</v>
      </c>
      <c r="C34" s="69">
        <v>1344</v>
      </c>
      <c r="D34" s="32">
        <f t="shared" si="0"/>
        <v>3890</v>
      </c>
      <c r="E34" s="33"/>
      <c r="F34" s="69">
        <v>-1692</v>
      </c>
      <c r="G34" s="33"/>
      <c r="H34" s="69">
        <v>211</v>
      </c>
      <c r="I34" s="33"/>
      <c r="J34" s="69">
        <v>48</v>
      </c>
      <c r="K34" s="33"/>
      <c r="L34" s="69">
        <v>0</v>
      </c>
      <c r="M34" s="33"/>
      <c r="N34" s="69">
        <v>352</v>
      </c>
      <c r="O34" s="33"/>
      <c r="P34" s="69">
        <v>-100</v>
      </c>
      <c r="Q34" s="33"/>
      <c r="R34" s="69">
        <v>-124</v>
      </c>
      <c r="S34" s="33"/>
      <c r="T34" s="69">
        <v>482</v>
      </c>
      <c r="U34" s="33"/>
      <c r="V34" s="34">
        <f t="shared" si="1"/>
        <v>3067</v>
      </c>
      <c r="X34" s="152">
        <f t="shared" si="11"/>
        <v>37164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184</v>
      </c>
      <c r="AC34" s="65">
        <f t="shared" si="4"/>
        <v>207</v>
      </c>
      <c r="AD34" s="65">
        <f t="shared" si="5"/>
        <v>38</v>
      </c>
      <c r="AE34" s="65">
        <f t="shared" si="6"/>
        <v>0</v>
      </c>
      <c r="AF34" s="66">
        <f t="shared" si="7"/>
        <v>114</v>
      </c>
      <c r="AG34" s="66">
        <f t="shared" si="8"/>
        <v>55</v>
      </c>
      <c r="AH34" s="66">
        <f t="shared" si="9"/>
        <v>-296</v>
      </c>
      <c r="AI34" s="66">
        <f t="shared" si="10"/>
        <v>397</v>
      </c>
    </row>
    <row r="35" spans="1:35" x14ac:dyDescent="0.25">
      <c r="A35" s="154">
        <f t="shared" si="14"/>
        <v>37164</v>
      </c>
      <c r="B35" s="69">
        <v>-2931</v>
      </c>
      <c r="C35" s="69">
        <v>-808</v>
      </c>
      <c r="D35" s="32">
        <f t="shared" si="0"/>
        <v>-3739</v>
      </c>
      <c r="E35" s="33"/>
      <c r="F35" s="69">
        <v>184</v>
      </c>
      <c r="G35" s="33"/>
      <c r="H35" s="69">
        <v>207</v>
      </c>
      <c r="I35" s="33"/>
      <c r="J35" s="69">
        <v>38</v>
      </c>
      <c r="K35" s="33"/>
      <c r="L35" s="69">
        <v>0</v>
      </c>
      <c r="M35" s="33"/>
      <c r="N35" s="69">
        <v>114</v>
      </c>
      <c r="O35" s="33"/>
      <c r="P35" s="69">
        <v>55</v>
      </c>
      <c r="Q35" s="33"/>
      <c r="R35" s="69">
        <v>-296</v>
      </c>
      <c r="S35" s="33"/>
      <c r="T35" s="69">
        <v>397</v>
      </c>
      <c r="U35" s="33"/>
      <c r="V35" s="34">
        <f t="shared" si="1"/>
        <v>-3040</v>
      </c>
      <c r="X35" s="152">
        <f t="shared" si="11"/>
        <v>37165</v>
      </c>
      <c r="Y35" s="30">
        <f>+B37</f>
        <v>9260</v>
      </c>
      <c r="Z35" s="30">
        <f>+C37</f>
        <v>897</v>
      </c>
      <c r="AA35" s="30">
        <f>+F37</f>
        <v>-5038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9260</v>
      </c>
      <c r="C37" s="75">
        <v>897</v>
      </c>
      <c r="D37" s="37">
        <f>+B37+C37</f>
        <v>10157</v>
      </c>
      <c r="E37" s="36"/>
      <c r="F37" s="75">
        <v>-5038</v>
      </c>
      <c r="G37" s="36"/>
      <c r="H37" s="75">
        <v>67</v>
      </c>
      <c r="I37" s="36"/>
      <c r="J37" s="75">
        <v>283</v>
      </c>
      <c r="K37" s="36"/>
      <c r="L37" s="75">
        <v>0</v>
      </c>
      <c r="M37" s="36"/>
      <c r="N37" s="75">
        <v>2149</v>
      </c>
      <c r="O37" s="36"/>
      <c r="P37" s="75">
        <v>574</v>
      </c>
      <c r="Q37" s="36"/>
      <c r="R37" s="75">
        <v>3</v>
      </c>
      <c r="S37" s="36"/>
      <c r="T37" s="75">
        <v>292</v>
      </c>
      <c r="U37" s="36"/>
      <c r="V37" s="41">
        <f t="shared" si="1"/>
        <v>8487</v>
      </c>
    </row>
    <row r="38" spans="1:35" ht="13.8" thickBot="1" x14ac:dyDescent="0.3">
      <c r="A38" s="48" t="s">
        <v>109</v>
      </c>
      <c r="B38" s="37">
        <f>SUM(B6:B36)+B37</f>
        <v>-51980</v>
      </c>
      <c r="C38" s="37">
        <f>SUM(C6:C36)+C37</f>
        <v>43662</v>
      </c>
      <c r="D38" s="37">
        <f>SUM(D6:D36)+D37</f>
        <v>-8318</v>
      </c>
      <c r="E38" s="37"/>
      <c r="F38" s="37">
        <f>SUM(F6:F36)+F37</f>
        <v>-10517</v>
      </c>
      <c r="G38" s="37"/>
      <c r="H38" s="37">
        <f>SUM(H6:H36)+H37</f>
        <v>1854</v>
      </c>
      <c r="I38" s="37"/>
      <c r="J38" s="37">
        <f>SUM(J6:J36)+J37</f>
        <v>1681</v>
      </c>
      <c r="K38" s="37"/>
      <c r="L38" s="37">
        <f>SUM(L6:L36)+L37</f>
        <v>-813</v>
      </c>
      <c r="M38" s="37"/>
      <c r="N38" s="37">
        <f>SUM(N6:N36)+N37</f>
        <v>-19165</v>
      </c>
      <c r="O38" s="37"/>
      <c r="P38" s="37">
        <f>SUM(P6:P36)+P37</f>
        <v>-4213</v>
      </c>
      <c r="Q38" s="37"/>
      <c r="R38" s="37">
        <f>SUM(R6:R36)+R37</f>
        <v>4378</v>
      </c>
      <c r="S38" s="37"/>
      <c r="T38" s="37">
        <f>SUM(T6:T36)+T37</f>
        <v>6950</v>
      </c>
      <c r="U38" s="37"/>
      <c r="V38" s="38">
        <f t="shared" si="1"/>
        <v>-28163</v>
      </c>
    </row>
    <row r="39" spans="1:35" s="143" customFormat="1" ht="16.2" thickBot="1" x14ac:dyDescent="0.35">
      <c r="A39" s="147" t="s">
        <v>106</v>
      </c>
      <c r="B39" s="148">
        <f>B5+B38</f>
        <v>-30635</v>
      </c>
      <c r="C39" s="148">
        <f>C5+C38</f>
        <v>-336213</v>
      </c>
      <c r="D39" s="148">
        <f>D5+D38</f>
        <v>-366848</v>
      </c>
      <c r="E39" s="146"/>
      <c r="F39" s="148">
        <f>F5+F38</f>
        <v>175673</v>
      </c>
      <c r="G39" s="146"/>
      <c r="H39" s="148">
        <f>H5+H38</f>
        <v>-7427</v>
      </c>
      <c r="I39" s="146"/>
      <c r="J39" s="148">
        <f>J5+J38</f>
        <v>-2120</v>
      </c>
      <c r="K39" s="146"/>
      <c r="L39" s="148">
        <f>L5+L38</f>
        <v>22461</v>
      </c>
      <c r="M39" s="146"/>
      <c r="N39" s="148">
        <f>N5+N38</f>
        <v>-24541</v>
      </c>
      <c r="O39" s="146"/>
      <c r="P39" s="148">
        <f>P5+P38</f>
        <v>-30183</v>
      </c>
      <c r="Q39" s="146"/>
      <c r="R39" s="148">
        <f>R5+R38</f>
        <v>15404</v>
      </c>
      <c r="S39" s="146"/>
      <c r="T39" s="148">
        <f>T5+T38</f>
        <v>144771</v>
      </c>
      <c r="U39" s="146"/>
      <c r="V39" s="148">
        <f t="shared" si="1"/>
        <v>-72810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2"/>
  <sheetViews>
    <sheetView zoomScale="75" zoomScaleNormal="75" workbookViewId="0">
      <pane xSplit="1" ySplit="5" topLeftCell="AC6" activePane="bottomRight" state="frozen"/>
      <selection pane="topRight" activeCell="B1" sqref="B1"/>
      <selection pane="bottomLeft" activeCell="A6" sqref="A6"/>
      <selection pane="bottomRight" activeCell="A39" sqref="A39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112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111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37165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42246</v>
      </c>
      <c r="C5" s="141">
        <v>-393780</v>
      </c>
      <c r="D5" s="141">
        <f t="shared" ref="D5:D36" si="0">B5+C5</f>
        <v>-351534</v>
      </c>
      <c r="E5" s="142"/>
      <c r="F5" s="141">
        <v>175673</v>
      </c>
      <c r="G5" s="142"/>
      <c r="H5" s="141">
        <v>10252</v>
      </c>
      <c r="I5" s="142"/>
      <c r="J5" s="141">
        <v>-9977</v>
      </c>
      <c r="K5" s="142"/>
      <c r="L5" s="141">
        <v>7647</v>
      </c>
      <c r="M5" s="142"/>
      <c r="N5" s="141">
        <v>40263</v>
      </c>
      <c r="O5" s="142"/>
      <c r="P5" s="141">
        <v>-3030</v>
      </c>
      <c r="Q5" s="142"/>
      <c r="R5" s="141">
        <v>15405</v>
      </c>
      <c r="S5" s="142"/>
      <c r="T5" s="141">
        <v>144771</v>
      </c>
      <c r="U5" s="142"/>
      <c r="V5" s="141">
        <f t="shared" ref="V5:V40" si="1">SUM(D5:T5)</f>
        <v>29470</v>
      </c>
      <c r="X5" s="152">
        <f>+A6</f>
        <v>37165</v>
      </c>
      <c r="Y5" s="65">
        <f>+B6</f>
        <v>2341</v>
      </c>
      <c r="Z5" s="65">
        <f>+C6</f>
        <v>1283</v>
      </c>
      <c r="AA5" s="65">
        <f t="shared" ref="AA5:AA33" si="2">+F6</f>
        <v>789</v>
      </c>
      <c r="AB5" s="65">
        <f t="shared" ref="AB5:AB35" si="3">+F6</f>
        <v>789</v>
      </c>
      <c r="AC5" s="65">
        <f t="shared" ref="AC5:AC35" si="4">+H6</f>
        <v>34</v>
      </c>
      <c r="AD5" s="65">
        <f t="shared" ref="AD5:AD35" si="5">+J6</f>
        <v>-41</v>
      </c>
      <c r="AE5" s="65">
        <f t="shared" ref="AE5:AE35" si="6">+L6</f>
        <v>0</v>
      </c>
      <c r="AF5" s="66">
        <f t="shared" ref="AF5:AF35" si="7">+N6</f>
        <v>2232</v>
      </c>
      <c r="AG5" s="66">
        <f t="shared" ref="AG5:AG35" si="8">+P6</f>
        <v>168</v>
      </c>
      <c r="AH5" s="66">
        <f t="shared" ref="AH5:AH35" si="9">+R6</f>
        <v>263</v>
      </c>
      <c r="AI5" s="66">
        <f t="shared" ref="AI5:AI35" si="10">+T6</f>
        <v>-2458</v>
      </c>
    </row>
    <row r="6" spans="1:45" x14ac:dyDescent="0.25">
      <c r="A6" s="154">
        <v>37165</v>
      </c>
      <c r="B6" s="69">
        <v>2341</v>
      </c>
      <c r="C6" s="69">
        <v>1283</v>
      </c>
      <c r="D6" s="32">
        <f t="shared" si="0"/>
        <v>3624</v>
      </c>
      <c r="E6" s="33"/>
      <c r="F6" s="69">
        <v>789</v>
      </c>
      <c r="G6" s="33"/>
      <c r="H6" s="69">
        <v>34</v>
      </c>
      <c r="I6" s="33"/>
      <c r="J6" s="69">
        <v>-41</v>
      </c>
      <c r="K6" s="33"/>
      <c r="L6" s="69">
        <v>0</v>
      </c>
      <c r="M6" s="33"/>
      <c r="N6" s="69">
        <v>2232</v>
      </c>
      <c r="O6" s="33"/>
      <c r="P6" s="69">
        <v>168</v>
      </c>
      <c r="Q6" s="33"/>
      <c r="R6" s="69">
        <v>263</v>
      </c>
      <c r="S6" s="33"/>
      <c r="T6" s="69">
        <v>-2458</v>
      </c>
      <c r="U6" s="33" t="s">
        <v>5</v>
      </c>
      <c r="V6" s="34">
        <f t="shared" si="1"/>
        <v>4611</v>
      </c>
      <c r="X6" s="152">
        <f t="shared" ref="X6:X35" si="11">X5+1</f>
        <v>37166</v>
      </c>
      <c r="Y6" s="30">
        <f t="shared" ref="Y6:Y33" si="12">+B7</f>
        <v>-25844</v>
      </c>
      <c r="Z6" s="30">
        <f t="shared" ref="Z6:Z33" si="13">+C7</f>
        <v>2805</v>
      </c>
      <c r="AA6" s="30">
        <f t="shared" si="2"/>
        <v>6289</v>
      </c>
      <c r="AB6" s="65">
        <f t="shared" si="3"/>
        <v>6289</v>
      </c>
      <c r="AC6" s="65">
        <f t="shared" si="4"/>
        <v>32</v>
      </c>
      <c r="AD6" s="65">
        <f t="shared" si="5"/>
        <v>-21</v>
      </c>
      <c r="AE6" s="65">
        <f t="shared" si="6"/>
        <v>0</v>
      </c>
      <c r="AF6" s="66">
        <f t="shared" si="7"/>
        <v>2510</v>
      </c>
      <c r="AG6" s="66">
        <f t="shared" si="8"/>
        <v>107</v>
      </c>
      <c r="AH6" s="66">
        <f t="shared" si="9"/>
        <v>390</v>
      </c>
      <c r="AI6" s="66">
        <f t="shared" si="10"/>
        <v>627</v>
      </c>
    </row>
    <row r="7" spans="1:45" x14ac:dyDescent="0.25">
      <c r="A7" s="154">
        <f t="shared" ref="A7:A35" si="14">A6+1</f>
        <v>37166</v>
      </c>
      <c r="B7" s="69">
        <v>-25844</v>
      </c>
      <c r="C7" s="69">
        <v>2805</v>
      </c>
      <c r="D7" s="32">
        <f t="shared" si="0"/>
        <v>-23039</v>
      </c>
      <c r="E7" s="33"/>
      <c r="F7" s="69">
        <v>6289</v>
      </c>
      <c r="G7" s="33"/>
      <c r="H7" s="69">
        <v>32</v>
      </c>
      <c r="I7" s="33"/>
      <c r="J7" s="69">
        <v>-21</v>
      </c>
      <c r="K7" s="33"/>
      <c r="L7" s="69">
        <v>0</v>
      </c>
      <c r="M7" s="33"/>
      <c r="N7" s="69">
        <v>2510</v>
      </c>
      <c r="O7" s="33"/>
      <c r="P7" s="69">
        <v>107</v>
      </c>
      <c r="Q7" s="33"/>
      <c r="R7" s="69">
        <v>390</v>
      </c>
      <c r="S7" s="33"/>
      <c r="T7" s="69">
        <v>627</v>
      </c>
      <c r="U7" s="33"/>
      <c r="V7" s="34">
        <f t="shared" si="1"/>
        <v>-13105</v>
      </c>
      <c r="X7" s="152">
        <f t="shared" si="11"/>
        <v>37167</v>
      </c>
      <c r="Y7" s="30">
        <f t="shared" si="12"/>
        <v>7101</v>
      </c>
      <c r="Z7" s="30">
        <f t="shared" si="13"/>
        <v>341</v>
      </c>
      <c r="AA7" s="30">
        <f t="shared" si="2"/>
        <v>-1816</v>
      </c>
      <c r="AB7" s="65">
        <f t="shared" si="3"/>
        <v>-1816</v>
      </c>
      <c r="AC7" s="65">
        <f t="shared" si="4"/>
        <v>35</v>
      </c>
      <c r="AD7" s="65">
        <f t="shared" si="5"/>
        <v>-30</v>
      </c>
      <c r="AE7" s="65">
        <f t="shared" si="6"/>
        <v>0</v>
      </c>
      <c r="AF7" s="66">
        <f t="shared" si="7"/>
        <v>2549</v>
      </c>
      <c r="AG7" s="66">
        <f t="shared" si="8"/>
        <v>144</v>
      </c>
      <c r="AH7" s="66">
        <f t="shared" si="9"/>
        <v>267</v>
      </c>
      <c r="AI7" s="66">
        <f t="shared" si="10"/>
        <v>-2856</v>
      </c>
    </row>
    <row r="8" spans="1:45" x14ac:dyDescent="0.25">
      <c r="A8" s="154">
        <f t="shared" si="14"/>
        <v>37167</v>
      </c>
      <c r="B8" s="69">
        <v>7101</v>
      </c>
      <c r="C8" s="69">
        <v>341</v>
      </c>
      <c r="D8" s="32">
        <f t="shared" si="0"/>
        <v>7442</v>
      </c>
      <c r="E8" s="33"/>
      <c r="F8" s="69">
        <v>-1816</v>
      </c>
      <c r="G8" s="33"/>
      <c r="H8" s="69">
        <v>35</v>
      </c>
      <c r="I8" s="33"/>
      <c r="J8" s="69">
        <v>-30</v>
      </c>
      <c r="K8" s="33"/>
      <c r="L8" s="69">
        <v>0</v>
      </c>
      <c r="M8" s="33"/>
      <c r="N8" s="69">
        <v>2549</v>
      </c>
      <c r="O8" s="33"/>
      <c r="P8" s="69">
        <v>144</v>
      </c>
      <c r="Q8" s="33"/>
      <c r="R8" s="69">
        <v>267</v>
      </c>
      <c r="S8" s="33"/>
      <c r="T8" s="69">
        <v>-2856</v>
      </c>
      <c r="U8" s="33"/>
      <c r="V8" s="34">
        <f t="shared" si="1"/>
        <v>5735</v>
      </c>
      <c r="X8" s="152">
        <f t="shared" si="11"/>
        <v>37168</v>
      </c>
      <c r="Y8" s="30">
        <f t="shared" si="12"/>
        <v>4128</v>
      </c>
      <c r="Z8" s="30">
        <f t="shared" si="13"/>
        <v>740</v>
      </c>
      <c r="AA8" s="30">
        <f t="shared" si="2"/>
        <v>-2673</v>
      </c>
      <c r="AB8" s="65">
        <f t="shared" si="3"/>
        <v>-2673</v>
      </c>
      <c r="AC8" s="65">
        <f t="shared" si="4"/>
        <v>142</v>
      </c>
      <c r="AD8" s="65">
        <f t="shared" si="5"/>
        <v>-16</v>
      </c>
      <c r="AE8" s="65">
        <f t="shared" si="6"/>
        <v>0</v>
      </c>
      <c r="AF8" s="66">
        <f t="shared" si="7"/>
        <v>2525</v>
      </c>
      <c r="AG8" s="66">
        <f t="shared" si="8"/>
        <v>76</v>
      </c>
      <c r="AH8" s="66">
        <f t="shared" si="9"/>
        <v>62</v>
      </c>
      <c r="AI8" s="66">
        <f t="shared" si="10"/>
        <v>-4494</v>
      </c>
    </row>
    <row r="9" spans="1:45" x14ac:dyDescent="0.25">
      <c r="A9" s="154">
        <f t="shared" si="14"/>
        <v>37168</v>
      </c>
      <c r="B9" s="69">
        <v>4128</v>
      </c>
      <c r="C9" s="69">
        <v>740</v>
      </c>
      <c r="D9" s="32">
        <f t="shared" si="0"/>
        <v>4868</v>
      </c>
      <c r="E9" s="33"/>
      <c r="F9" s="69">
        <v>-2673</v>
      </c>
      <c r="G9" s="33"/>
      <c r="H9" s="69">
        <v>142</v>
      </c>
      <c r="I9" s="33"/>
      <c r="J9" s="69">
        <v>-16</v>
      </c>
      <c r="K9" s="33"/>
      <c r="L9" s="69">
        <v>0</v>
      </c>
      <c r="M9" s="33"/>
      <c r="N9" s="69">
        <v>2525</v>
      </c>
      <c r="O9" s="33"/>
      <c r="P9" s="69">
        <v>76</v>
      </c>
      <c r="Q9" s="33"/>
      <c r="R9" s="69">
        <v>62</v>
      </c>
      <c r="S9" s="33"/>
      <c r="T9" s="69">
        <v>-4494</v>
      </c>
      <c r="U9" s="33"/>
      <c r="V9" s="34">
        <f t="shared" si="1"/>
        <v>490</v>
      </c>
      <c r="X9" s="152">
        <f t="shared" si="11"/>
        <v>37169</v>
      </c>
      <c r="Y9" s="30">
        <f t="shared" si="12"/>
        <v>5877</v>
      </c>
      <c r="Z9" s="30">
        <f t="shared" si="13"/>
        <v>887</v>
      </c>
      <c r="AA9" s="30">
        <f t="shared" si="2"/>
        <v>6272</v>
      </c>
      <c r="AB9" s="65">
        <f t="shared" si="3"/>
        <v>6272</v>
      </c>
      <c r="AC9" s="65">
        <f t="shared" si="4"/>
        <v>218</v>
      </c>
      <c r="AD9" s="65">
        <f t="shared" si="5"/>
        <v>-2</v>
      </c>
      <c r="AE9" s="65">
        <f t="shared" si="6"/>
        <v>0</v>
      </c>
      <c r="AF9" s="66">
        <f t="shared" si="7"/>
        <v>452</v>
      </c>
      <c r="AG9" s="66">
        <f t="shared" si="8"/>
        <v>-61</v>
      </c>
      <c r="AH9" s="66">
        <f t="shared" si="9"/>
        <v>77</v>
      </c>
      <c r="AI9" s="66">
        <f t="shared" si="10"/>
        <v>850</v>
      </c>
    </row>
    <row r="10" spans="1:45" x14ac:dyDescent="0.25">
      <c r="A10" s="154">
        <f t="shared" si="14"/>
        <v>37169</v>
      </c>
      <c r="B10" s="69">
        <v>5877</v>
      </c>
      <c r="C10" s="69">
        <v>887</v>
      </c>
      <c r="D10" s="32">
        <f t="shared" si="0"/>
        <v>6764</v>
      </c>
      <c r="E10" s="33"/>
      <c r="F10" s="69">
        <v>6272</v>
      </c>
      <c r="G10" s="33"/>
      <c r="H10" s="69">
        <v>218</v>
      </c>
      <c r="I10" s="33"/>
      <c r="J10" s="69">
        <v>-2</v>
      </c>
      <c r="K10" s="33"/>
      <c r="L10" s="69">
        <v>0</v>
      </c>
      <c r="M10" s="33"/>
      <c r="N10" s="69">
        <v>452</v>
      </c>
      <c r="O10" s="33"/>
      <c r="P10" s="69">
        <v>-61</v>
      </c>
      <c r="Q10" s="33"/>
      <c r="R10" s="69">
        <v>77</v>
      </c>
      <c r="S10" s="33"/>
      <c r="T10" s="69">
        <v>850</v>
      </c>
      <c r="U10" s="33"/>
      <c r="V10" s="34">
        <f t="shared" si="1"/>
        <v>14570</v>
      </c>
      <c r="X10" s="152">
        <f t="shared" si="11"/>
        <v>37170</v>
      </c>
      <c r="Y10" s="30">
        <f t="shared" si="12"/>
        <v>3235</v>
      </c>
      <c r="Z10" s="30">
        <f t="shared" si="13"/>
        <v>-666</v>
      </c>
      <c r="AA10" s="30">
        <f t="shared" si="2"/>
        <v>-321</v>
      </c>
      <c r="AB10" s="65">
        <f t="shared" si="3"/>
        <v>-321</v>
      </c>
      <c r="AC10" s="65">
        <f t="shared" si="4"/>
        <v>231</v>
      </c>
      <c r="AD10" s="65">
        <f t="shared" si="5"/>
        <v>10</v>
      </c>
      <c r="AE10" s="65">
        <f t="shared" si="6"/>
        <v>0</v>
      </c>
      <c r="AF10" s="66">
        <f t="shared" si="7"/>
        <v>319</v>
      </c>
      <c r="AG10" s="66">
        <f t="shared" si="8"/>
        <v>47</v>
      </c>
      <c r="AH10" s="66">
        <f t="shared" si="9"/>
        <v>429</v>
      </c>
      <c r="AI10" s="66">
        <f t="shared" si="10"/>
        <v>282</v>
      </c>
    </row>
    <row r="11" spans="1:45" x14ac:dyDescent="0.25">
      <c r="A11" s="155">
        <f t="shared" si="14"/>
        <v>37170</v>
      </c>
      <c r="B11" s="69">
        <v>3235</v>
      </c>
      <c r="C11" s="69">
        <v>-666</v>
      </c>
      <c r="D11" s="32">
        <f t="shared" si="0"/>
        <v>2569</v>
      </c>
      <c r="E11" s="33"/>
      <c r="F11" s="69">
        <v>-321</v>
      </c>
      <c r="G11" s="33"/>
      <c r="H11" s="69">
        <v>231</v>
      </c>
      <c r="I11" s="33"/>
      <c r="J11" s="69">
        <v>10</v>
      </c>
      <c r="K11" s="33"/>
      <c r="L11" s="69">
        <v>0</v>
      </c>
      <c r="M11" s="33"/>
      <c r="N11" s="69">
        <v>319</v>
      </c>
      <c r="O11" s="33"/>
      <c r="P11" s="69">
        <v>47</v>
      </c>
      <c r="Q11" s="33"/>
      <c r="R11" s="69">
        <v>429</v>
      </c>
      <c r="S11" s="33"/>
      <c r="T11" s="69">
        <v>282</v>
      </c>
      <c r="U11" s="33"/>
      <c r="V11" s="34">
        <f t="shared" si="1"/>
        <v>3566</v>
      </c>
      <c r="X11" s="152">
        <f t="shared" si="11"/>
        <v>37171</v>
      </c>
      <c r="Y11" s="30">
        <f t="shared" si="12"/>
        <v>3023</v>
      </c>
      <c r="Z11" s="30">
        <f t="shared" si="13"/>
        <v>-1769</v>
      </c>
      <c r="AA11" s="30">
        <f t="shared" si="2"/>
        <v>-597</v>
      </c>
      <c r="AB11" s="65">
        <f t="shared" si="3"/>
        <v>-597</v>
      </c>
      <c r="AC11" s="65">
        <f t="shared" si="4"/>
        <v>231</v>
      </c>
      <c r="AD11" s="65">
        <f t="shared" si="5"/>
        <v>11</v>
      </c>
      <c r="AE11" s="65">
        <f t="shared" si="6"/>
        <v>0</v>
      </c>
      <c r="AF11" s="66">
        <f t="shared" si="7"/>
        <v>448</v>
      </c>
      <c r="AG11" s="66">
        <f t="shared" si="8"/>
        <v>-13</v>
      </c>
      <c r="AH11" s="66">
        <f t="shared" si="9"/>
        <v>382</v>
      </c>
      <c r="AI11" s="66">
        <f t="shared" si="10"/>
        <v>13</v>
      </c>
    </row>
    <row r="12" spans="1:45" x14ac:dyDescent="0.25">
      <c r="A12" s="154">
        <f t="shared" si="14"/>
        <v>37171</v>
      </c>
      <c r="B12" s="69">
        <v>3023</v>
      </c>
      <c r="C12" s="69">
        <v>-1769</v>
      </c>
      <c r="D12" s="32">
        <f t="shared" si="0"/>
        <v>1254</v>
      </c>
      <c r="E12" s="33"/>
      <c r="F12" s="69">
        <v>-597</v>
      </c>
      <c r="G12" s="33"/>
      <c r="H12" s="69">
        <v>231</v>
      </c>
      <c r="I12" s="33"/>
      <c r="J12" s="69">
        <v>11</v>
      </c>
      <c r="K12" s="33"/>
      <c r="L12" s="69">
        <v>0</v>
      </c>
      <c r="M12" s="33"/>
      <c r="N12" s="69">
        <v>448</v>
      </c>
      <c r="O12" s="33"/>
      <c r="P12" s="69">
        <v>-13</v>
      </c>
      <c r="Q12" s="33"/>
      <c r="R12" s="69">
        <v>382</v>
      </c>
      <c r="S12" s="33"/>
      <c r="T12" s="69">
        <v>13</v>
      </c>
      <c r="U12" s="33"/>
      <c r="V12" s="34">
        <f t="shared" si="1"/>
        <v>1729</v>
      </c>
      <c r="X12" s="152">
        <f t="shared" si="11"/>
        <v>37172</v>
      </c>
      <c r="Y12" s="30">
        <f t="shared" si="12"/>
        <v>6224</v>
      </c>
      <c r="Z12" s="30">
        <f t="shared" si="13"/>
        <v>-1558</v>
      </c>
      <c r="AA12" s="30">
        <f t="shared" si="2"/>
        <v>397</v>
      </c>
      <c r="AB12" s="65">
        <f t="shared" si="3"/>
        <v>397</v>
      </c>
      <c r="AC12" s="65">
        <f t="shared" si="4"/>
        <v>230</v>
      </c>
      <c r="AD12" s="65">
        <f t="shared" si="5"/>
        <v>-13</v>
      </c>
      <c r="AE12" s="65">
        <f t="shared" si="6"/>
        <v>0</v>
      </c>
      <c r="AF12" s="66">
        <f t="shared" si="7"/>
        <v>458</v>
      </c>
      <c r="AG12" s="66">
        <f t="shared" si="8"/>
        <v>66</v>
      </c>
      <c r="AH12" s="66">
        <f t="shared" si="9"/>
        <v>308</v>
      </c>
      <c r="AI12" s="66">
        <f t="shared" si="10"/>
        <v>-137</v>
      </c>
    </row>
    <row r="13" spans="1:45" x14ac:dyDescent="0.25">
      <c r="A13" s="154">
        <f t="shared" si="14"/>
        <v>37172</v>
      </c>
      <c r="B13" s="69">
        <v>6224</v>
      </c>
      <c r="C13" s="69">
        <v>-1558</v>
      </c>
      <c r="D13" s="32">
        <f t="shared" si="0"/>
        <v>4666</v>
      </c>
      <c r="E13" s="33"/>
      <c r="F13" s="69">
        <v>397</v>
      </c>
      <c r="G13" s="33"/>
      <c r="H13" s="69">
        <v>230</v>
      </c>
      <c r="I13" s="33"/>
      <c r="J13" s="69">
        <v>-13</v>
      </c>
      <c r="K13" s="33"/>
      <c r="L13" s="69">
        <v>0</v>
      </c>
      <c r="M13" s="33"/>
      <c r="N13" s="69">
        <v>458</v>
      </c>
      <c r="O13" s="33"/>
      <c r="P13" s="69">
        <v>66</v>
      </c>
      <c r="Q13" s="33"/>
      <c r="R13" s="69">
        <v>308</v>
      </c>
      <c r="S13" s="33"/>
      <c r="T13" s="69">
        <v>-137</v>
      </c>
      <c r="U13" s="33"/>
      <c r="V13" s="34">
        <f t="shared" si="1"/>
        <v>5975</v>
      </c>
      <c r="X13" s="152">
        <f t="shared" si="11"/>
        <v>37173</v>
      </c>
      <c r="Y13" s="30">
        <f t="shared" si="12"/>
        <v>7933</v>
      </c>
      <c r="Z13" s="30">
        <f t="shared" si="13"/>
        <v>-1151</v>
      </c>
      <c r="AA13" s="30">
        <f t="shared" si="2"/>
        <v>916</v>
      </c>
      <c r="AB13" s="65">
        <f t="shared" si="3"/>
        <v>916</v>
      </c>
      <c r="AC13" s="65">
        <f t="shared" si="4"/>
        <v>231</v>
      </c>
      <c r="AD13" s="65">
        <f t="shared" si="5"/>
        <v>17</v>
      </c>
      <c r="AE13" s="65">
        <f t="shared" si="6"/>
        <v>0</v>
      </c>
      <c r="AF13" s="66">
        <f t="shared" si="7"/>
        <v>825</v>
      </c>
      <c r="AG13" s="66">
        <f t="shared" si="8"/>
        <v>27</v>
      </c>
      <c r="AH13" s="66">
        <f t="shared" si="9"/>
        <v>-144</v>
      </c>
      <c r="AI13" s="66">
        <f t="shared" si="10"/>
        <v>277</v>
      </c>
    </row>
    <row r="14" spans="1:45" x14ac:dyDescent="0.25">
      <c r="A14" s="154">
        <f t="shared" si="14"/>
        <v>37173</v>
      </c>
      <c r="B14" s="69">
        <v>7933</v>
      </c>
      <c r="C14" s="69">
        <v>-1151</v>
      </c>
      <c r="D14" s="32">
        <f t="shared" si="0"/>
        <v>6782</v>
      </c>
      <c r="E14" s="33"/>
      <c r="F14" s="69">
        <v>916</v>
      </c>
      <c r="G14" s="33"/>
      <c r="H14" s="69">
        <v>231</v>
      </c>
      <c r="I14" s="33"/>
      <c r="J14" s="69">
        <v>17</v>
      </c>
      <c r="K14" s="33"/>
      <c r="L14" s="69">
        <v>0</v>
      </c>
      <c r="M14" s="33"/>
      <c r="N14" s="69">
        <v>825</v>
      </c>
      <c r="O14" s="33"/>
      <c r="P14" s="69">
        <v>27</v>
      </c>
      <c r="Q14" s="33"/>
      <c r="R14" s="69">
        <v>-144</v>
      </c>
      <c r="S14" s="33"/>
      <c r="T14" s="69">
        <v>277</v>
      </c>
      <c r="U14" s="33"/>
      <c r="V14" s="34">
        <f t="shared" si="1"/>
        <v>8931</v>
      </c>
      <c r="X14" s="152">
        <f t="shared" si="11"/>
        <v>37174</v>
      </c>
      <c r="Y14" s="30">
        <f t="shared" si="12"/>
        <v>12779</v>
      </c>
      <c r="Z14" s="30">
        <f t="shared" si="13"/>
        <v>-387</v>
      </c>
      <c r="AA14" s="30">
        <f t="shared" si="2"/>
        <v>-2046</v>
      </c>
      <c r="AB14" s="65">
        <f t="shared" si="3"/>
        <v>-2046</v>
      </c>
      <c r="AC14" s="65">
        <f t="shared" si="4"/>
        <v>230</v>
      </c>
      <c r="AD14" s="65">
        <f t="shared" si="5"/>
        <v>-4</v>
      </c>
      <c r="AE14" s="65">
        <f t="shared" si="6"/>
        <v>0</v>
      </c>
      <c r="AF14" s="66">
        <f t="shared" si="7"/>
        <v>705</v>
      </c>
      <c r="AG14" s="66">
        <f t="shared" si="8"/>
        <v>26</v>
      </c>
      <c r="AH14" s="66">
        <f t="shared" si="9"/>
        <v>-92</v>
      </c>
      <c r="AI14" s="66">
        <f t="shared" si="10"/>
        <v>-17</v>
      </c>
    </row>
    <row r="15" spans="1:45" x14ac:dyDescent="0.25">
      <c r="A15" s="154">
        <f t="shared" si="14"/>
        <v>37174</v>
      </c>
      <c r="B15" s="73">
        <v>12779</v>
      </c>
      <c r="C15" s="69">
        <v>-387</v>
      </c>
      <c r="D15" s="32">
        <f t="shared" si="0"/>
        <v>12392</v>
      </c>
      <c r="E15" s="33"/>
      <c r="F15" s="69">
        <v>-2046</v>
      </c>
      <c r="G15" s="33"/>
      <c r="H15" s="69">
        <v>230</v>
      </c>
      <c r="I15" s="33"/>
      <c r="J15" s="69">
        <v>-4</v>
      </c>
      <c r="K15" s="33"/>
      <c r="L15" s="69">
        <v>0</v>
      </c>
      <c r="M15" s="33"/>
      <c r="N15" s="69">
        <v>705</v>
      </c>
      <c r="O15" s="33"/>
      <c r="P15" s="69">
        <v>26</v>
      </c>
      <c r="Q15" s="33"/>
      <c r="R15" s="69">
        <v>-92</v>
      </c>
      <c r="S15" s="33"/>
      <c r="T15" s="69">
        <v>-17</v>
      </c>
      <c r="U15" s="33"/>
      <c r="V15" s="34">
        <f t="shared" si="1"/>
        <v>11194</v>
      </c>
      <c r="X15" s="152">
        <f t="shared" si="11"/>
        <v>37175</v>
      </c>
      <c r="Y15" s="30">
        <f t="shared" si="12"/>
        <v>20140</v>
      </c>
      <c r="Z15" s="30">
        <f t="shared" si="13"/>
        <v>-4281</v>
      </c>
      <c r="AA15" s="30">
        <f t="shared" si="2"/>
        <v>-5473</v>
      </c>
      <c r="AB15" s="65">
        <f t="shared" si="3"/>
        <v>-5473</v>
      </c>
      <c r="AC15" s="65">
        <f t="shared" si="4"/>
        <v>232</v>
      </c>
      <c r="AD15" s="65">
        <f t="shared" si="5"/>
        <v>-12</v>
      </c>
      <c r="AE15" s="65">
        <f t="shared" si="6"/>
        <v>0</v>
      </c>
      <c r="AF15" s="66">
        <f t="shared" si="7"/>
        <v>621</v>
      </c>
      <c r="AG15" s="66">
        <f t="shared" si="8"/>
        <v>-121</v>
      </c>
      <c r="AH15" s="66">
        <f t="shared" si="9"/>
        <v>-124</v>
      </c>
      <c r="AI15" s="66">
        <f t="shared" si="10"/>
        <v>-255</v>
      </c>
    </row>
    <row r="16" spans="1:45" x14ac:dyDescent="0.25">
      <c r="A16" s="155">
        <f t="shared" si="14"/>
        <v>37175</v>
      </c>
      <c r="B16" s="73">
        <v>20140</v>
      </c>
      <c r="C16" s="69">
        <v>-4281</v>
      </c>
      <c r="D16" s="32">
        <f t="shared" si="0"/>
        <v>15859</v>
      </c>
      <c r="E16" s="36"/>
      <c r="F16" s="73">
        <v>-5473</v>
      </c>
      <c r="G16" s="33"/>
      <c r="H16" s="69">
        <v>232</v>
      </c>
      <c r="I16" s="33"/>
      <c r="J16" s="69">
        <v>-12</v>
      </c>
      <c r="K16" s="33"/>
      <c r="L16" s="69">
        <v>0</v>
      </c>
      <c r="M16" s="33"/>
      <c r="N16" s="69">
        <v>621</v>
      </c>
      <c r="O16" s="33"/>
      <c r="P16" s="69">
        <v>-121</v>
      </c>
      <c r="Q16" s="33"/>
      <c r="R16" s="69">
        <v>-124</v>
      </c>
      <c r="S16" s="33"/>
      <c r="T16" s="69">
        <v>-255</v>
      </c>
      <c r="U16" s="33"/>
      <c r="V16" s="34">
        <f t="shared" si="1"/>
        <v>10727</v>
      </c>
      <c r="X16" s="152">
        <f t="shared" si="11"/>
        <v>37176</v>
      </c>
      <c r="Y16" s="30">
        <f t="shared" si="12"/>
        <v>8086</v>
      </c>
      <c r="Z16" s="30">
        <f t="shared" si="13"/>
        <v>19</v>
      </c>
      <c r="AA16" s="30">
        <f t="shared" si="2"/>
        <v>-3489</v>
      </c>
      <c r="AB16" s="65">
        <f t="shared" si="3"/>
        <v>-3489</v>
      </c>
      <c r="AC16" s="65">
        <f t="shared" si="4"/>
        <v>231</v>
      </c>
      <c r="AD16" s="65">
        <f t="shared" si="5"/>
        <v>23</v>
      </c>
      <c r="AE16" s="65">
        <f t="shared" si="6"/>
        <v>0</v>
      </c>
      <c r="AF16" s="66">
        <f t="shared" si="7"/>
        <v>528</v>
      </c>
      <c r="AG16" s="66">
        <f t="shared" si="8"/>
        <v>-108</v>
      </c>
      <c r="AH16" s="66">
        <f t="shared" si="9"/>
        <v>-140</v>
      </c>
      <c r="AI16" s="66">
        <f t="shared" si="10"/>
        <v>11</v>
      </c>
    </row>
    <row r="17" spans="1:35" x14ac:dyDescent="0.25">
      <c r="A17" s="154">
        <f t="shared" si="14"/>
        <v>37176</v>
      </c>
      <c r="B17" s="73">
        <v>8086</v>
      </c>
      <c r="C17" s="69">
        <v>19</v>
      </c>
      <c r="D17" s="32">
        <f t="shared" si="0"/>
        <v>8105</v>
      </c>
      <c r="E17" s="33"/>
      <c r="F17" s="69">
        <v>-3489</v>
      </c>
      <c r="G17" s="33"/>
      <c r="H17" s="69">
        <v>231</v>
      </c>
      <c r="I17" s="33"/>
      <c r="J17" s="69">
        <v>23</v>
      </c>
      <c r="K17" s="33"/>
      <c r="L17" s="69">
        <v>0</v>
      </c>
      <c r="M17" s="33"/>
      <c r="N17" s="69">
        <v>528</v>
      </c>
      <c r="O17" s="33"/>
      <c r="P17" s="69">
        <v>-108</v>
      </c>
      <c r="Q17" s="33"/>
      <c r="R17" s="69">
        <v>-140</v>
      </c>
      <c r="S17" s="33"/>
      <c r="T17" s="69">
        <v>11</v>
      </c>
      <c r="U17" s="33"/>
      <c r="V17" s="34">
        <f t="shared" si="1"/>
        <v>5161</v>
      </c>
      <c r="X17" s="152">
        <f t="shared" si="11"/>
        <v>37177</v>
      </c>
      <c r="Y17" s="30">
        <f t="shared" si="12"/>
        <v>7226</v>
      </c>
      <c r="Z17" s="30">
        <f t="shared" si="13"/>
        <v>-1867</v>
      </c>
      <c r="AA17" s="30">
        <f t="shared" si="2"/>
        <v>2234</v>
      </c>
      <c r="AB17" s="65">
        <f t="shared" si="3"/>
        <v>2234</v>
      </c>
      <c r="AC17" s="65">
        <f t="shared" si="4"/>
        <v>231</v>
      </c>
      <c r="AD17" s="65">
        <f t="shared" si="5"/>
        <v>-4</v>
      </c>
      <c r="AE17" s="65">
        <f t="shared" si="6"/>
        <v>0</v>
      </c>
      <c r="AF17" s="66">
        <f t="shared" si="7"/>
        <v>491</v>
      </c>
      <c r="AG17" s="66">
        <f t="shared" si="8"/>
        <v>-179</v>
      </c>
      <c r="AH17" s="66">
        <f t="shared" si="9"/>
        <v>-129</v>
      </c>
      <c r="AI17" s="66">
        <f t="shared" si="10"/>
        <v>28</v>
      </c>
    </row>
    <row r="18" spans="1:35" x14ac:dyDescent="0.25">
      <c r="A18" s="154">
        <f t="shared" si="14"/>
        <v>37177</v>
      </c>
      <c r="B18" s="73">
        <v>7226</v>
      </c>
      <c r="C18" s="69">
        <v>-1867</v>
      </c>
      <c r="D18" s="32">
        <f t="shared" si="0"/>
        <v>5359</v>
      </c>
      <c r="E18" s="33"/>
      <c r="F18" s="69">
        <v>2234</v>
      </c>
      <c r="G18" s="33"/>
      <c r="H18" s="69">
        <v>231</v>
      </c>
      <c r="I18" s="33"/>
      <c r="J18" s="69">
        <v>-4</v>
      </c>
      <c r="K18" s="33"/>
      <c r="L18" s="69">
        <v>0</v>
      </c>
      <c r="M18" s="33"/>
      <c r="N18" s="69">
        <v>491</v>
      </c>
      <c r="O18" s="33"/>
      <c r="P18" s="69">
        <v>-179</v>
      </c>
      <c r="Q18" s="33"/>
      <c r="R18" s="69">
        <v>-129</v>
      </c>
      <c r="S18" s="33"/>
      <c r="T18" s="69">
        <v>28</v>
      </c>
      <c r="U18" s="33"/>
      <c r="V18" s="34">
        <f t="shared" si="1"/>
        <v>8031</v>
      </c>
      <c r="X18" s="152">
        <f t="shared" si="11"/>
        <v>37178</v>
      </c>
      <c r="Y18" s="30">
        <f t="shared" si="12"/>
        <v>3467</v>
      </c>
      <c r="Z18" s="30">
        <f t="shared" si="13"/>
        <v>-501</v>
      </c>
      <c r="AA18" s="30">
        <f t="shared" si="2"/>
        <v>6343</v>
      </c>
      <c r="AB18" s="65">
        <f t="shared" si="3"/>
        <v>6343</v>
      </c>
      <c r="AC18" s="65">
        <f t="shared" si="4"/>
        <v>232</v>
      </c>
      <c r="AD18" s="65">
        <f t="shared" si="5"/>
        <v>-8</v>
      </c>
      <c r="AE18" s="65">
        <f t="shared" si="6"/>
        <v>0</v>
      </c>
      <c r="AF18" s="66">
        <f t="shared" si="7"/>
        <v>199</v>
      </c>
      <c r="AG18" s="66">
        <f t="shared" si="8"/>
        <v>-72</v>
      </c>
      <c r="AH18" s="66">
        <f t="shared" si="9"/>
        <v>-155</v>
      </c>
      <c r="AI18" s="66">
        <f t="shared" si="10"/>
        <v>-225</v>
      </c>
    </row>
    <row r="19" spans="1:35" x14ac:dyDescent="0.25">
      <c r="A19" s="154">
        <f t="shared" si="14"/>
        <v>37178</v>
      </c>
      <c r="B19" s="73">
        <v>3467</v>
      </c>
      <c r="C19" s="69">
        <v>-501</v>
      </c>
      <c r="D19" s="32">
        <f t="shared" si="0"/>
        <v>2966</v>
      </c>
      <c r="E19" s="33"/>
      <c r="F19" s="69">
        <v>6343</v>
      </c>
      <c r="G19" s="33"/>
      <c r="H19" s="69">
        <v>232</v>
      </c>
      <c r="I19" s="33"/>
      <c r="J19" s="69">
        <v>-8</v>
      </c>
      <c r="K19" s="33"/>
      <c r="L19" s="69">
        <v>0</v>
      </c>
      <c r="M19" s="33"/>
      <c r="N19" s="69">
        <v>199</v>
      </c>
      <c r="O19" s="33"/>
      <c r="P19" s="69">
        <v>-72</v>
      </c>
      <c r="Q19" s="33"/>
      <c r="R19" s="69">
        <v>-155</v>
      </c>
      <c r="S19" s="33"/>
      <c r="T19" s="69">
        <v>-225</v>
      </c>
      <c r="U19" s="33"/>
      <c r="V19" s="34">
        <f t="shared" si="1"/>
        <v>9280</v>
      </c>
      <c r="X19" s="152">
        <f t="shared" si="11"/>
        <v>37179</v>
      </c>
      <c r="Y19" s="30">
        <f t="shared" si="12"/>
        <v>12136</v>
      </c>
      <c r="Z19" s="30">
        <f t="shared" si="13"/>
        <v>1680</v>
      </c>
      <c r="AA19" s="30">
        <f t="shared" si="2"/>
        <v>115</v>
      </c>
      <c r="AB19" s="65">
        <f t="shared" si="3"/>
        <v>115</v>
      </c>
      <c r="AC19" s="65">
        <f t="shared" si="4"/>
        <v>232</v>
      </c>
      <c r="AD19" s="65">
        <f t="shared" si="5"/>
        <v>22</v>
      </c>
      <c r="AE19" s="65">
        <f t="shared" si="6"/>
        <v>0</v>
      </c>
      <c r="AF19" s="66">
        <f t="shared" si="7"/>
        <v>353</v>
      </c>
      <c r="AG19" s="66">
        <f t="shared" si="8"/>
        <v>-38</v>
      </c>
      <c r="AH19" s="66">
        <f t="shared" si="9"/>
        <v>-190</v>
      </c>
      <c r="AI19" s="66">
        <f t="shared" si="10"/>
        <v>-394</v>
      </c>
    </row>
    <row r="20" spans="1:35" x14ac:dyDescent="0.25">
      <c r="A20" s="154">
        <f t="shared" si="14"/>
        <v>37179</v>
      </c>
      <c r="B20" s="73">
        <v>12136</v>
      </c>
      <c r="C20" s="69">
        <v>1680</v>
      </c>
      <c r="D20" s="32">
        <f t="shared" si="0"/>
        <v>13816</v>
      </c>
      <c r="E20" s="33"/>
      <c r="F20" s="69">
        <v>115</v>
      </c>
      <c r="G20" s="33"/>
      <c r="H20" s="69">
        <v>232</v>
      </c>
      <c r="I20" s="33"/>
      <c r="J20" s="69">
        <v>22</v>
      </c>
      <c r="K20" s="33"/>
      <c r="L20" s="69">
        <v>0</v>
      </c>
      <c r="M20" s="33"/>
      <c r="N20" s="69">
        <v>353</v>
      </c>
      <c r="O20" s="33"/>
      <c r="P20" s="69">
        <v>-38</v>
      </c>
      <c r="Q20" s="33"/>
      <c r="R20" s="69">
        <v>-190</v>
      </c>
      <c r="S20" s="33"/>
      <c r="T20" s="69">
        <v>-394</v>
      </c>
      <c r="U20" s="33"/>
      <c r="V20" s="34">
        <f t="shared" si="1"/>
        <v>13916</v>
      </c>
      <c r="X20" s="152">
        <f t="shared" si="11"/>
        <v>37180</v>
      </c>
      <c r="Y20" s="30">
        <f t="shared" si="12"/>
        <v>13020</v>
      </c>
      <c r="Z20" s="30">
        <f t="shared" si="13"/>
        <v>-4696</v>
      </c>
      <c r="AA20" s="30">
        <f t="shared" si="2"/>
        <v>4291</v>
      </c>
      <c r="AB20" s="65">
        <f t="shared" si="3"/>
        <v>4291</v>
      </c>
      <c r="AC20" s="65">
        <f t="shared" si="4"/>
        <v>231</v>
      </c>
      <c r="AD20" s="65">
        <f t="shared" si="5"/>
        <v>14</v>
      </c>
      <c r="AE20" s="65">
        <f t="shared" si="6"/>
        <v>0</v>
      </c>
      <c r="AF20" s="66">
        <f t="shared" si="7"/>
        <v>259</v>
      </c>
      <c r="AG20" s="66">
        <f t="shared" si="8"/>
        <v>-31</v>
      </c>
      <c r="AH20" s="66">
        <f t="shared" si="9"/>
        <v>-162</v>
      </c>
      <c r="AI20" s="66">
        <f t="shared" si="10"/>
        <v>-562</v>
      </c>
    </row>
    <row r="21" spans="1:35" x14ac:dyDescent="0.25">
      <c r="A21" s="154">
        <f t="shared" si="14"/>
        <v>37180</v>
      </c>
      <c r="B21" s="73">
        <v>13020</v>
      </c>
      <c r="C21" s="69">
        <v>-4696</v>
      </c>
      <c r="D21" s="32">
        <f t="shared" si="0"/>
        <v>8324</v>
      </c>
      <c r="E21" s="33"/>
      <c r="F21" s="69">
        <v>4291</v>
      </c>
      <c r="G21" s="33"/>
      <c r="H21" s="69">
        <v>231</v>
      </c>
      <c r="I21" s="33"/>
      <c r="J21" s="69">
        <v>14</v>
      </c>
      <c r="K21" s="33"/>
      <c r="L21" s="69">
        <v>0</v>
      </c>
      <c r="M21" s="33"/>
      <c r="N21" s="69">
        <v>259</v>
      </c>
      <c r="O21" s="33"/>
      <c r="P21" s="69">
        <v>-31</v>
      </c>
      <c r="Q21" s="33"/>
      <c r="R21" s="69">
        <v>-162</v>
      </c>
      <c r="S21" s="33"/>
      <c r="T21" s="69">
        <v>-562</v>
      </c>
      <c r="U21" s="33"/>
      <c r="V21" s="34">
        <f t="shared" si="1"/>
        <v>12364</v>
      </c>
      <c r="X21" s="152">
        <f t="shared" si="11"/>
        <v>37181</v>
      </c>
      <c r="Y21" s="30">
        <f t="shared" si="12"/>
        <v>10030</v>
      </c>
      <c r="Z21" s="30">
        <f t="shared" si="13"/>
        <v>116</v>
      </c>
      <c r="AA21" s="30">
        <f t="shared" si="2"/>
        <v>-5981</v>
      </c>
      <c r="AB21" s="65">
        <f t="shared" si="3"/>
        <v>-5981</v>
      </c>
      <c r="AC21" s="65">
        <f t="shared" si="4"/>
        <v>231</v>
      </c>
      <c r="AD21" s="65">
        <f t="shared" si="5"/>
        <v>2</v>
      </c>
      <c r="AE21" s="65">
        <f t="shared" si="6"/>
        <v>0</v>
      </c>
      <c r="AF21" s="66">
        <f t="shared" si="7"/>
        <v>486</v>
      </c>
      <c r="AG21" s="66">
        <f t="shared" si="8"/>
        <v>-157</v>
      </c>
      <c r="AH21" s="66">
        <f t="shared" si="9"/>
        <v>-250</v>
      </c>
      <c r="AI21" s="66">
        <f t="shared" si="10"/>
        <v>-659</v>
      </c>
    </row>
    <row r="22" spans="1:35" x14ac:dyDescent="0.25">
      <c r="A22" s="154">
        <f t="shared" si="14"/>
        <v>37181</v>
      </c>
      <c r="B22" s="73">
        <v>10030</v>
      </c>
      <c r="C22" s="69">
        <v>116</v>
      </c>
      <c r="D22" s="32">
        <f t="shared" si="0"/>
        <v>10146</v>
      </c>
      <c r="E22" s="33"/>
      <c r="F22" s="69">
        <v>-5981</v>
      </c>
      <c r="G22" s="33"/>
      <c r="H22" s="69">
        <v>231</v>
      </c>
      <c r="I22" s="33"/>
      <c r="J22" s="69">
        <v>2</v>
      </c>
      <c r="K22" s="33"/>
      <c r="L22" s="69">
        <v>0</v>
      </c>
      <c r="M22" s="33"/>
      <c r="N22" s="69">
        <v>486</v>
      </c>
      <c r="O22" s="33"/>
      <c r="P22" s="69">
        <v>-157</v>
      </c>
      <c r="Q22" s="33"/>
      <c r="R22" s="69">
        <v>-250</v>
      </c>
      <c r="S22" s="33"/>
      <c r="T22" s="69">
        <v>-659</v>
      </c>
      <c r="U22" s="33"/>
      <c r="V22" s="34">
        <f t="shared" si="1"/>
        <v>3818</v>
      </c>
      <c r="X22" s="152">
        <f t="shared" si="11"/>
        <v>37182</v>
      </c>
      <c r="Y22" s="30">
        <f t="shared" si="12"/>
        <v>7533</v>
      </c>
      <c r="Z22" s="30">
        <f t="shared" si="13"/>
        <v>-119</v>
      </c>
      <c r="AA22" s="30">
        <f t="shared" si="2"/>
        <v>-443</v>
      </c>
      <c r="AB22" s="65">
        <f t="shared" si="3"/>
        <v>-443</v>
      </c>
      <c r="AC22" s="65">
        <f t="shared" si="4"/>
        <v>234</v>
      </c>
      <c r="AD22" s="65">
        <f t="shared" si="5"/>
        <v>31</v>
      </c>
      <c r="AE22" s="65">
        <f t="shared" si="6"/>
        <v>0</v>
      </c>
      <c r="AF22" s="66">
        <f t="shared" si="7"/>
        <v>-637</v>
      </c>
      <c r="AG22" s="66">
        <f t="shared" si="8"/>
        <v>-51</v>
      </c>
      <c r="AH22" s="66">
        <f t="shared" si="9"/>
        <v>-296</v>
      </c>
      <c r="AI22" s="66">
        <f t="shared" si="10"/>
        <v>132</v>
      </c>
    </row>
    <row r="23" spans="1:35" x14ac:dyDescent="0.25">
      <c r="A23" s="154">
        <f t="shared" si="14"/>
        <v>37182</v>
      </c>
      <c r="B23" s="73">
        <v>7533</v>
      </c>
      <c r="C23" s="69">
        <v>-119</v>
      </c>
      <c r="D23" s="32">
        <f t="shared" si="0"/>
        <v>7414</v>
      </c>
      <c r="E23" s="33"/>
      <c r="F23" s="69">
        <v>-443</v>
      </c>
      <c r="G23" s="33"/>
      <c r="H23" s="69">
        <v>234</v>
      </c>
      <c r="I23" s="33"/>
      <c r="J23" s="69">
        <v>31</v>
      </c>
      <c r="K23" s="33"/>
      <c r="L23" s="69">
        <v>0</v>
      </c>
      <c r="M23" s="33"/>
      <c r="N23" s="69">
        <v>-637</v>
      </c>
      <c r="O23" s="33"/>
      <c r="P23" s="69">
        <v>-51</v>
      </c>
      <c r="Q23" s="33"/>
      <c r="R23" s="69">
        <v>-296</v>
      </c>
      <c r="S23" s="33"/>
      <c r="T23" s="69">
        <v>132</v>
      </c>
      <c r="U23" s="33"/>
      <c r="V23" s="34">
        <f t="shared" si="1"/>
        <v>6384</v>
      </c>
      <c r="X23" s="152">
        <f t="shared" si="11"/>
        <v>37183</v>
      </c>
      <c r="Y23" s="30">
        <f t="shared" si="12"/>
        <v>2993</v>
      </c>
      <c r="Z23" s="30">
        <f t="shared" si="13"/>
        <v>-2813</v>
      </c>
      <c r="AA23" s="30">
        <f t="shared" si="2"/>
        <v>2363</v>
      </c>
      <c r="AB23" s="65">
        <f t="shared" si="3"/>
        <v>2363</v>
      </c>
      <c r="AC23" s="65">
        <f t="shared" si="4"/>
        <v>231</v>
      </c>
      <c r="AD23" s="65">
        <f t="shared" si="5"/>
        <v>4</v>
      </c>
      <c r="AE23" s="65">
        <f t="shared" si="6"/>
        <v>0</v>
      </c>
      <c r="AF23" s="66">
        <f t="shared" si="7"/>
        <v>-389</v>
      </c>
      <c r="AG23" s="66">
        <f t="shared" si="8"/>
        <v>-82</v>
      </c>
      <c r="AH23" s="66">
        <f t="shared" si="9"/>
        <v>-177</v>
      </c>
      <c r="AI23" s="66">
        <f t="shared" si="10"/>
        <v>575</v>
      </c>
    </row>
    <row r="24" spans="1:35" s="58" customFormat="1" x14ac:dyDescent="0.25">
      <c r="A24" s="155">
        <f t="shared" si="14"/>
        <v>37183</v>
      </c>
      <c r="B24" s="73">
        <v>2993</v>
      </c>
      <c r="C24" s="78">
        <v>-2813</v>
      </c>
      <c r="D24" s="156">
        <f t="shared" si="0"/>
        <v>180</v>
      </c>
      <c r="E24" s="150"/>
      <c r="F24" s="69">
        <v>2363</v>
      </c>
      <c r="G24" s="150"/>
      <c r="H24" s="69">
        <v>231</v>
      </c>
      <c r="I24" s="150"/>
      <c r="J24" s="69">
        <v>4</v>
      </c>
      <c r="K24" s="150"/>
      <c r="L24" s="73">
        <v>0</v>
      </c>
      <c r="M24" s="150"/>
      <c r="N24" s="69">
        <v>-389</v>
      </c>
      <c r="O24" s="150"/>
      <c r="P24" s="69">
        <v>-82</v>
      </c>
      <c r="Q24" s="150"/>
      <c r="R24" s="69">
        <v>-177</v>
      </c>
      <c r="S24" s="150"/>
      <c r="T24" s="69">
        <v>575</v>
      </c>
      <c r="U24" s="150"/>
      <c r="V24" s="157">
        <f t="shared" si="1"/>
        <v>2705</v>
      </c>
      <c r="X24" s="152">
        <f t="shared" si="11"/>
        <v>37184</v>
      </c>
      <c r="Y24" s="65">
        <f t="shared" si="12"/>
        <v>5120</v>
      </c>
      <c r="Z24" s="65">
        <f t="shared" si="13"/>
        <v>-4218</v>
      </c>
      <c r="AA24" s="65">
        <f t="shared" si="2"/>
        <v>-1653</v>
      </c>
      <c r="AB24" s="65">
        <f t="shared" si="3"/>
        <v>-1653</v>
      </c>
      <c r="AC24" s="65">
        <f t="shared" si="4"/>
        <v>232</v>
      </c>
      <c r="AD24" s="65">
        <f t="shared" si="5"/>
        <v>-35</v>
      </c>
      <c r="AE24" s="65">
        <f t="shared" si="6"/>
        <v>0</v>
      </c>
      <c r="AF24" s="66">
        <f t="shared" si="7"/>
        <v>-284</v>
      </c>
      <c r="AG24" s="66">
        <f t="shared" si="8"/>
        <v>-12</v>
      </c>
      <c r="AH24" s="66">
        <f t="shared" si="9"/>
        <v>-199</v>
      </c>
      <c r="AI24" s="66">
        <f t="shared" si="10"/>
        <v>507</v>
      </c>
    </row>
    <row r="25" spans="1:35" x14ac:dyDescent="0.25">
      <c r="A25" s="154">
        <f t="shared" si="14"/>
        <v>37184</v>
      </c>
      <c r="B25" s="73">
        <v>5120</v>
      </c>
      <c r="C25" s="69">
        <v>-4218</v>
      </c>
      <c r="D25" s="32">
        <f t="shared" si="0"/>
        <v>902</v>
      </c>
      <c r="E25" s="33"/>
      <c r="F25" s="69">
        <v>-1653</v>
      </c>
      <c r="G25" s="33"/>
      <c r="H25" s="69">
        <v>232</v>
      </c>
      <c r="I25" s="33"/>
      <c r="J25" s="69">
        <v>-35</v>
      </c>
      <c r="K25" s="33"/>
      <c r="L25" s="69">
        <v>0</v>
      </c>
      <c r="M25" s="33"/>
      <c r="N25" s="69">
        <v>-284</v>
      </c>
      <c r="O25" s="33"/>
      <c r="P25" s="69">
        <v>-12</v>
      </c>
      <c r="Q25" s="33"/>
      <c r="R25" s="69">
        <v>-199</v>
      </c>
      <c r="S25" s="33"/>
      <c r="T25" s="69">
        <v>507</v>
      </c>
      <c r="U25" s="33"/>
      <c r="V25" s="34">
        <f t="shared" si="1"/>
        <v>-542</v>
      </c>
      <c r="X25" s="152">
        <f t="shared" si="11"/>
        <v>37185</v>
      </c>
      <c r="Y25" s="30">
        <f t="shared" si="12"/>
        <v>3191</v>
      </c>
      <c r="Z25" s="30">
        <f t="shared" si="13"/>
        <v>-4399</v>
      </c>
      <c r="AA25" s="30">
        <f t="shared" si="2"/>
        <v>-1503</v>
      </c>
      <c r="AB25" s="65">
        <f t="shared" si="3"/>
        <v>-1503</v>
      </c>
      <c r="AC25" s="65">
        <f t="shared" si="4"/>
        <v>231</v>
      </c>
      <c r="AD25" s="65">
        <f t="shared" si="5"/>
        <v>-22</v>
      </c>
      <c r="AE25" s="65">
        <f t="shared" si="6"/>
        <v>0</v>
      </c>
      <c r="AF25" s="66">
        <f t="shared" si="7"/>
        <v>-258</v>
      </c>
      <c r="AG25" s="66">
        <f t="shared" si="8"/>
        <v>-175</v>
      </c>
      <c r="AH25" s="66">
        <f t="shared" si="9"/>
        <v>-200</v>
      </c>
      <c r="AI25" s="66">
        <f t="shared" si="10"/>
        <v>-441</v>
      </c>
    </row>
    <row r="26" spans="1:35" x14ac:dyDescent="0.25">
      <c r="A26" s="154">
        <f t="shared" si="14"/>
        <v>37185</v>
      </c>
      <c r="B26" s="73">
        <v>3191</v>
      </c>
      <c r="C26" s="69">
        <v>-4399</v>
      </c>
      <c r="D26" s="32">
        <f t="shared" si="0"/>
        <v>-1208</v>
      </c>
      <c r="E26" s="33"/>
      <c r="F26" s="69">
        <v>-1503</v>
      </c>
      <c r="G26" s="33"/>
      <c r="H26" s="69">
        <v>231</v>
      </c>
      <c r="I26" s="33"/>
      <c r="J26" s="69">
        <v>-22</v>
      </c>
      <c r="K26" s="33"/>
      <c r="L26" s="69">
        <v>0</v>
      </c>
      <c r="M26" s="33"/>
      <c r="N26" s="69">
        <v>-258</v>
      </c>
      <c r="O26" s="33"/>
      <c r="P26" s="69">
        <v>-175</v>
      </c>
      <c r="Q26" s="33"/>
      <c r="R26" s="69">
        <v>-200</v>
      </c>
      <c r="S26" s="33"/>
      <c r="T26" s="69">
        <v>-441</v>
      </c>
      <c r="U26" s="33"/>
      <c r="V26" s="34">
        <f t="shared" si="1"/>
        <v>-3576</v>
      </c>
      <c r="X26" s="152">
        <f t="shared" si="11"/>
        <v>37186</v>
      </c>
      <c r="Y26" s="30">
        <f t="shared" si="12"/>
        <v>10294</v>
      </c>
      <c r="Z26" s="30">
        <f t="shared" si="13"/>
        <v>-630</v>
      </c>
      <c r="AA26" s="30">
        <f t="shared" si="2"/>
        <v>-754</v>
      </c>
      <c r="AB26" s="65">
        <f t="shared" si="3"/>
        <v>-754</v>
      </c>
      <c r="AC26" s="65">
        <f t="shared" si="4"/>
        <v>-38</v>
      </c>
      <c r="AD26" s="65">
        <f t="shared" si="5"/>
        <v>-16</v>
      </c>
      <c r="AE26" s="65">
        <f t="shared" si="6"/>
        <v>0</v>
      </c>
      <c r="AF26" s="66">
        <f t="shared" si="7"/>
        <v>-133</v>
      </c>
      <c r="AG26" s="66">
        <f t="shared" si="8"/>
        <v>-125</v>
      </c>
      <c r="AH26" s="66">
        <f t="shared" si="9"/>
        <v>-173</v>
      </c>
      <c r="AI26" s="66">
        <f t="shared" si="10"/>
        <v>-459</v>
      </c>
    </row>
    <row r="27" spans="1:35" x14ac:dyDescent="0.25">
      <c r="A27" s="154">
        <f t="shared" si="14"/>
        <v>37186</v>
      </c>
      <c r="B27" s="73">
        <v>10294</v>
      </c>
      <c r="C27" s="69">
        <v>-630</v>
      </c>
      <c r="D27" s="32">
        <f t="shared" si="0"/>
        <v>9664</v>
      </c>
      <c r="E27" s="33"/>
      <c r="F27" s="69">
        <v>-754</v>
      </c>
      <c r="G27" s="33"/>
      <c r="H27" s="69">
        <v>-38</v>
      </c>
      <c r="I27" s="33"/>
      <c r="J27" s="69">
        <v>-16</v>
      </c>
      <c r="K27" s="33"/>
      <c r="L27" s="69">
        <v>0</v>
      </c>
      <c r="M27" s="33"/>
      <c r="N27" s="69">
        <v>-133</v>
      </c>
      <c r="O27" s="33"/>
      <c r="P27" s="69">
        <v>-125</v>
      </c>
      <c r="Q27" s="33"/>
      <c r="R27" s="69">
        <v>-173</v>
      </c>
      <c r="S27" s="33"/>
      <c r="T27" s="69">
        <v>-459</v>
      </c>
      <c r="U27" s="33"/>
      <c r="V27" s="34">
        <f t="shared" si="1"/>
        <v>7966</v>
      </c>
      <c r="X27" s="152">
        <f t="shared" si="11"/>
        <v>37187</v>
      </c>
      <c r="Y27" s="30">
        <f t="shared" si="12"/>
        <v>4557</v>
      </c>
      <c r="Z27" s="30">
        <f t="shared" si="13"/>
        <v>695</v>
      </c>
      <c r="AA27" s="30">
        <f t="shared" si="2"/>
        <v>-1314</v>
      </c>
      <c r="AB27" s="65">
        <f t="shared" si="3"/>
        <v>-1314</v>
      </c>
      <c r="AC27" s="65">
        <f t="shared" si="4"/>
        <v>-36</v>
      </c>
      <c r="AD27" s="65">
        <f t="shared" si="5"/>
        <v>-23</v>
      </c>
      <c r="AE27" s="65">
        <f t="shared" si="6"/>
        <v>0</v>
      </c>
      <c r="AF27" s="66">
        <f t="shared" si="7"/>
        <v>-39</v>
      </c>
      <c r="AG27" s="66">
        <f t="shared" si="8"/>
        <v>-34</v>
      </c>
      <c r="AH27" s="66">
        <f t="shared" si="9"/>
        <v>-197</v>
      </c>
      <c r="AI27" s="66">
        <f t="shared" si="10"/>
        <v>-402</v>
      </c>
    </row>
    <row r="28" spans="1:35" x14ac:dyDescent="0.25">
      <c r="A28" s="154">
        <f t="shared" si="14"/>
        <v>37187</v>
      </c>
      <c r="B28" s="73">
        <v>4557</v>
      </c>
      <c r="C28" s="69">
        <v>695</v>
      </c>
      <c r="D28" s="32">
        <f t="shared" si="0"/>
        <v>5252</v>
      </c>
      <c r="E28" s="33"/>
      <c r="F28" s="69">
        <v>-1314</v>
      </c>
      <c r="G28" s="33"/>
      <c r="H28" s="69">
        <v>-36</v>
      </c>
      <c r="I28" s="33"/>
      <c r="J28" s="69">
        <v>-23</v>
      </c>
      <c r="K28" s="33"/>
      <c r="L28" s="69">
        <v>0</v>
      </c>
      <c r="M28" s="33"/>
      <c r="N28" s="69">
        <v>-39</v>
      </c>
      <c r="O28" s="33"/>
      <c r="P28" s="69">
        <v>-34</v>
      </c>
      <c r="Q28" s="33"/>
      <c r="R28" s="69">
        <v>-197</v>
      </c>
      <c r="S28" s="33"/>
      <c r="T28" s="69">
        <v>-402</v>
      </c>
      <c r="U28" s="33"/>
      <c r="V28" s="34">
        <f t="shared" si="1"/>
        <v>3207</v>
      </c>
      <c r="X28" s="152">
        <f t="shared" si="11"/>
        <v>37188</v>
      </c>
      <c r="Y28" s="30">
        <f t="shared" si="12"/>
        <v>8305</v>
      </c>
      <c r="Z28" s="30">
        <f t="shared" si="13"/>
        <v>738</v>
      </c>
      <c r="AA28" s="30">
        <f t="shared" si="2"/>
        <v>-3462</v>
      </c>
      <c r="AB28" s="65">
        <f t="shared" si="3"/>
        <v>-3462</v>
      </c>
      <c r="AC28" s="65">
        <f t="shared" si="4"/>
        <v>-37</v>
      </c>
      <c r="AD28" s="65">
        <f t="shared" si="5"/>
        <v>-27</v>
      </c>
      <c r="AE28" s="65">
        <f t="shared" si="6"/>
        <v>0</v>
      </c>
      <c r="AF28" s="66">
        <f t="shared" si="7"/>
        <v>-314</v>
      </c>
      <c r="AG28" s="66">
        <f t="shared" si="8"/>
        <v>34</v>
      </c>
      <c r="AH28" s="66">
        <f t="shared" si="9"/>
        <v>-211</v>
      </c>
      <c r="AI28" s="66">
        <f t="shared" si="10"/>
        <v>-1996</v>
      </c>
    </row>
    <row r="29" spans="1:35" x14ac:dyDescent="0.25">
      <c r="A29" s="154">
        <f t="shared" si="14"/>
        <v>37188</v>
      </c>
      <c r="B29" s="73">
        <v>8305</v>
      </c>
      <c r="C29" s="69">
        <v>738</v>
      </c>
      <c r="D29" s="32">
        <f t="shared" si="0"/>
        <v>9043</v>
      </c>
      <c r="E29" s="33"/>
      <c r="F29" s="69">
        <v>-3462</v>
      </c>
      <c r="G29" s="33"/>
      <c r="H29" s="69">
        <v>-37</v>
      </c>
      <c r="I29" s="33"/>
      <c r="J29" s="69">
        <v>-27</v>
      </c>
      <c r="K29" s="33"/>
      <c r="L29" s="69">
        <v>0</v>
      </c>
      <c r="M29" s="33"/>
      <c r="N29" s="69">
        <v>-314</v>
      </c>
      <c r="O29" s="33"/>
      <c r="P29" s="69">
        <v>34</v>
      </c>
      <c r="Q29" s="33"/>
      <c r="R29" s="69">
        <v>-211</v>
      </c>
      <c r="S29" s="33"/>
      <c r="T29" s="69">
        <v>-1996</v>
      </c>
      <c r="U29" s="33"/>
      <c r="V29" s="34">
        <f t="shared" si="1"/>
        <v>3030</v>
      </c>
      <c r="X29" s="152">
        <f t="shared" si="11"/>
        <v>37189</v>
      </c>
      <c r="Y29" s="30">
        <f t="shared" si="12"/>
        <v>604</v>
      </c>
      <c r="Z29" s="30">
        <f t="shared" si="13"/>
        <v>206</v>
      </c>
      <c r="AA29" s="30">
        <f t="shared" si="2"/>
        <v>-3385</v>
      </c>
      <c r="AB29" s="65">
        <f t="shared" si="3"/>
        <v>-3385</v>
      </c>
      <c r="AC29" s="65">
        <f t="shared" si="4"/>
        <v>-37</v>
      </c>
      <c r="AD29" s="65">
        <f t="shared" si="5"/>
        <v>-726</v>
      </c>
      <c r="AE29" s="65">
        <f t="shared" si="6"/>
        <v>0</v>
      </c>
      <c r="AF29" s="66">
        <f t="shared" si="7"/>
        <v>-397</v>
      </c>
      <c r="AG29" s="66">
        <f t="shared" si="8"/>
        <v>-140</v>
      </c>
      <c r="AH29" s="66">
        <f t="shared" si="9"/>
        <v>-407</v>
      </c>
      <c r="AI29" s="66">
        <f t="shared" si="10"/>
        <v>-1067</v>
      </c>
    </row>
    <row r="30" spans="1:35" x14ac:dyDescent="0.25">
      <c r="A30" s="154">
        <f t="shared" si="14"/>
        <v>37189</v>
      </c>
      <c r="B30" s="73">
        <v>604</v>
      </c>
      <c r="C30" s="69">
        <v>206</v>
      </c>
      <c r="D30" s="32">
        <f t="shared" si="0"/>
        <v>810</v>
      </c>
      <c r="E30" s="33"/>
      <c r="F30" s="69">
        <v>-3385</v>
      </c>
      <c r="G30" s="33"/>
      <c r="H30" s="69">
        <v>-37</v>
      </c>
      <c r="I30" s="33"/>
      <c r="J30" s="69">
        <v>-726</v>
      </c>
      <c r="K30" s="33"/>
      <c r="L30" s="69">
        <v>0</v>
      </c>
      <c r="M30" s="33"/>
      <c r="N30" s="69">
        <v>-397</v>
      </c>
      <c r="O30" s="33"/>
      <c r="P30" s="69">
        <v>-140</v>
      </c>
      <c r="Q30" s="33"/>
      <c r="R30" s="69">
        <v>-407</v>
      </c>
      <c r="S30" s="33"/>
      <c r="T30" s="69">
        <v>-1067</v>
      </c>
      <c r="U30" s="33"/>
      <c r="V30" s="34">
        <f t="shared" si="1"/>
        <v>-5349</v>
      </c>
      <c r="X30" s="152">
        <f t="shared" si="11"/>
        <v>37190</v>
      </c>
      <c r="Y30" s="30">
        <f t="shared" si="12"/>
        <v>-7801</v>
      </c>
      <c r="Z30" s="30">
        <f t="shared" si="13"/>
        <v>-3817</v>
      </c>
      <c r="AA30" s="30">
        <f t="shared" si="2"/>
        <v>-2480</v>
      </c>
      <c r="AB30" s="65">
        <f t="shared" si="3"/>
        <v>-2480</v>
      </c>
      <c r="AC30" s="65">
        <f t="shared" si="4"/>
        <v>-37</v>
      </c>
      <c r="AD30" s="65">
        <f t="shared" si="5"/>
        <v>-14</v>
      </c>
      <c r="AE30" s="65">
        <f t="shared" si="6"/>
        <v>0</v>
      </c>
      <c r="AF30" s="66">
        <f t="shared" si="7"/>
        <v>-598</v>
      </c>
      <c r="AG30" s="66">
        <f t="shared" si="8"/>
        <v>-430</v>
      </c>
      <c r="AH30" s="66">
        <f t="shared" si="9"/>
        <v>-268</v>
      </c>
      <c r="AI30" s="66">
        <f t="shared" si="10"/>
        <v>106</v>
      </c>
    </row>
    <row r="31" spans="1:35" x14ac:dyDescent="0.25">
      <c r="A31" s="154">
        <f t="shared" si="14"/>
        <v>37190</v>
      </c>
      <c r="B31" s="73">
        <v>-7801</v>
      </c>
      <c r="C31" s="69">
        <v>-3817</v>
      </c>
      <c r="D31" s="32">
        <f t="shared" si="0"/>
        <v>-11618</v>
      </c>
      <c r="E31" s="33"/>
      <c r="F31" s="69">
        <v>-2480</v>
      </c>
      <c r="G31" s="33"/>
      <c r="H31" s="69">
        <v>-37</v>
      </c>
      <c r="I31" s="33"/>
      <c r="J31" s="69">
        <v>-14</v>
      </c>
      <c r="K31" s="33"/>
      <c r="L31" s="69">
        <v>0</v>
      </c>
      <c r="M31" s="33"/>
      <c r="N31" s="69">
        <v>-598</v>
      </c>
      <c r="O31" s="33"/>
      <c r="P31" s="69">
        <v>-430</v>
      </c>
      <c r="Q31" s="33"/>
      <c r="R31" s="69">
        <v>-268</v>
      </c>
      <c r="S31" s="33"/>
      <c r="T31" s="69">
        <v>106</v>
      </c>
      <c r="U31" s="33"/>
      <c r="V31" s="34">
        <f t="shared" si="1"/>
        <v>-15339</v>
      </c>
      <c r="X31" s="152">
        <f t="shared" si="11"/>
        <v>37191</v>
      </c>
      <c r="Y31" s="30">
        <f t="shared" si="12"/>
        <v>2713</v>
      </c>
      <c r="Z31" s="30">
        <f t="shared" si="13"/>
        <v>-1546</v>
      </c>
      <c r="AA31" s="30">
        <f t="shared" si="2"/>
        <v>-8211</v>
      </c>
      <c r="AB31" s="65">
        <f t="shared" si="3"/>
        <v>-8211</v>
      </c>
      <c r="AC31" s="65">
        <f t="shared" si="4"/>
        <v>-5</v>
      </c>
      <c r="AD31" s="65">
        <f t="shared" si="5"/>
        <v>-16</v>
      </c>
      <c r="AE31" s="65">
        <f t="shared" si="6"/>
        <v>0</v>
      </c>
      <c r="AF31" s="66">
        <f t="shared" si="7"/>
        <v>-851</v>
      </c>
      <c r="AG31" s="66">
        <f t="shared" si="8"/>
        <v>-298</v>
      </c>
      <c r="AH31" s="66">
        <f t="shared" si="9"/>
        <v>-205</v>
      </c>
      <c r="AI31" s="66">
        <f t="shared" si="10"/>
        <v>-781</v>
      </c>
    </row>
    <row r="32" spans="1:35" x14ac:dyDescent="0.25">
      <c r="A32" s="154">
        <f t="shared" si="14"/>
        <v>37191</v>
      </c>
      <c r="B32" s="73">
        <v>2713</v>
      </c>
      <c r="C32" s="69">
        <v>-1546</v>
      </c>
      <c r="D32" s="32">
        <f t="shared" si="0"/>
        <v>1167</v>
      </c>
      <c r="E32" s="33"/>
      <c r="F32" s="69">
        <v>-8211</v>
      </c>
      <c r="G32" s="33"/>
      <c r="H32" s="69">
        <v>-5</v>
      </c>
      <c r="I32" s="33"/>
      <c r="J32" s="69">
        <v>-16</v>
      </c>
      <c r="K32" s="33"/>
      <c r="L32" s="69">
        <v>0</v>
      </c>
      <c r="M32" s="33"/>
      <c r="N32" s="69">
        <v>-851</v>
      </c>
      <c r="O32" s="33"/>
      <c r="P32" s="69">
        <v>-298</v>
      </c>
      <c r="Q32" s="33"/>
      <c r="R32" s="69">
        <v>-205</v>
      </c>
      <c r="S32" s="33"/>
      <c r="T32" s="69">
        <v>-781</v>
      </c>
      <c r="U32" s="33"/>
      <c r="V32" s="34">
        <f t="shared" si="1"/>
        <v>-9200</v>
      </c>
      <c r="X32" s="152">
        <f t="shared" si="11"/>
        <v>37192</v>
      </c>
      <c r="Y32" s="30">
        <f t="shared" si="12"/>
        <v>-6292</v>
      </c>
      <c r="Z32" s="30">
        <f t="shared" si="13"/>
        <v>-4589</v>
      </c>
      <c r="AA32" s="30">
        <f t="shared" si="2"/>
        <v>-1412</v>
      </c>
      <c r="AB32" s="65">
        <f t="shared" si="3"/>
        <v>-1412</v>
      </c>
      <c r="AC32" s="65">
        <f t="shared" si="4"/>
        <v>-37</v>
      </c>
      <c r="AD32" s="65">
        <f t="shared" si="5"/>
        <v>-36</v>
      </c>
      <c r="AE32" s="65">
        <f t="shared" si="6"/>
        <v>0</v>
      </c>
      <c r="AF32" s="66">
        <f t="shared" si="7"/>
        <v>-1047</v>
      </c>
      <c r="AG32" s="66">
        <f t="shared" si="8"/>
        <v>-290</v>
      </c>
      <c r="AH32" s="66">
        <f t="shared" si="9"/>
        <v>-320</v>
      </c>
      <c r="AI32" s="66">
        <f t="shared" si="10"/>
        <v>-1106</v>
      </c>
    </row>
    <row r="33" spans="1:35" x14ac:dyDescent="0.25">
      <c r="A33" s="154">
        <f t="shared" si="14"/>
        <v>37192</v>
      </c>
      <c r="B33" s="73">
        <v>-6292</v>
      </c>
      <c r="C33" s="69">
        <v>-4589</v>
      </c>
      <c r="D33" s="32">
        <f t="shared" si="0"/>
        <v>-10881</v>
      </c>
      <c r="E33" s="33"/>
      <c r="F33" s="69">
        <v>-1412</v>
      </c>
      <c r="G33" s="33"/>
      <c r="H33" s="69">
        <v>-37</v>
      </c>
      <c r="I33" s="33"/>
      <c r="J33" s="69">
        <v>-36</v>
      </c>
      <c r="K33" s="33"/>
      <c r="L33" s="69">
        <v>0</v>
      </c>
      <c r="M33" s="33"/>
      <c r="N33" s="69">
        <v>-1047</v>
      </c>
      <c r="O33" s="33"/>
      <c r="P33" s="69">
        <v>-290</v>
      </c>
      <c r="Q33" s="33"/>
      <c r="R33" s="69">
        <v>-320</v>
      </c>
      <c r="S33" s="33"/>
      <c r="T33" s="69">
        <v>-1106</v>
      </c>
      <c r="U33" s="33"/>
      <c r="V33" s="34">
        <f t="shared" si="1"/>
        <v>-15129</v>
      </c>
      <c r="X33" s="152">
        <f t="shared" si="11"/>
        <v>37193</v>
      </c>
      <c r="Y33" s="30">
        <f t="shared" si="12"/>
        <v>1595</v>
      </c>
      <c r="Z33" s="30">
        <f t="shared" si="13"/>
        <v>-575</v>
      </c>
      <c r="AA33" s="30">
        <f t="shared" si="2"/>
        <v>-1600</v>
      </c>
      <c r="AB33" s="65">
        <f t="shared" si="3"/>
        <v>-1600</v>
      </c>
      <c r="AC33" s="65">
        <f t="shared" si="4"/>
        <v>-38</v>
      </c>
      <c r="AD33" s="65">
        <f t="shared" si="5"/>
        <v>-54</v>
      </c>
      <c r="AE33" s="65">
        <f t="shared" si="6"/>
        <v>0</v>
      </c>
      <c r="AF33" s="66">
        <f t="shared" si="7"/>
        <v>-977</v>
      </c>
      <c r="AG33" s="66">
        <f t="shared" si="8"/>
        <v>-390</v>
      </c>
      <c r="AH33" s="66">
        <f t="shared" si="9"/>
        <v>-288</v>
      </c>
      <c r="AI33" s="66">
        <f t="shared" si="10"/>
        <v>286</v>
      </c>
    </row>
    <row r="34" spans="1:35" x14ac:dyDescent="0.25">
      <c r="A34" s="154">
        <f t="shared" si="14"/>
        <v>37193</v>
      </c>
      <c r="B34" s="73">
        <v>1595</v>
      </c>
      <c r="C34" s="69">
        <v>-575</v>
      </c>
      <c r="D34" s="32">
        <f t="shared" si="0"/>
        <v>1020</v>
      </c>
      <c r="E34" s="33"/>
      <c r="F34" s="69">
        <v>-1600</v>
      </c>
      <c r="G34" s="33"/>
      <c r="H34" s="69">
        <v>-38</v>
      </c>
      <c r="I34" s="33"/>
      <c r="J34" s="69">
        <v>-54</v>
      </c>
      <c r="K34" s="33"/>
      <c r="L34" s="69">
        <v>0</v>
      </c>
      <c r="M34" s="33"/>
      <c r="N34" s="69">
        <v>-977</v>
      </c>
      <c r="O34" s="33"/>
      <c r="P34" s="69">
        <v>-390</v>
      </c>
      <c r="Q34" s="33"/>
      <c r="R34" s="69">
        <v>-288</v>
      </c>
      <c r="S34" s="33"/>
      <c r="T34" s="69">
        <v>286</v>
      </c>
      <c r="U34" s="33"/>
      <c r="V34" s="34">
        <f t="shared" si="1"/>
        <v>-2041</v>
      </c>
      <c r="X34" s="152">
        <f t="shared" si="11"/>
        <v>37194</v>
      </c>
      <c r="Y34" s="30">
        <f>+B36</f>
        <v>-15719</v>
      </c>
      <c r="Z34" s="30">
        <f>+C36</f>
        <v>-1289</v>
      </c>
      <c r="AA34" s="30">
        <f>+F36</f>
        <v>6952</v>
      </c>
      <c r="AB34" s="65">
        <f t="shared" si="3"/>
        <v>2113</v>
      </c>
      <c r="AC34" s="65">
        <f t="shared" si="4"/>
        <v>-37</v>
      </c>
      <c r="AD34" s="65">
        <f t="shared" si="5"/>
        <v>-37</v>
      </c>
      <c r="AE34" s="65">
        <f t="shared" si="6"/>
        <v>0</v>
      </c>
      <c r="AF34" s="66">
        <f t="shared" si="7"/>
        <v>-2839</v>
      </c>
      <c r="AG34" s="66">
        <f t="shared" si="8"/>
        <v>-186</v>
      </c>
      <c r="AH34" s="66">
        <f t="shared" si="9"/>
        <v>-309</v>
      </c>
      <c r="AI34" s="66">
        <f t="shared" si="10"/>
        <v>62</v>
      </c>
    </row>
    <row r="35" spans="1:35" x14ac:dyDescent="0.25">
      <c r="A35" s="154">
        <f t="shared" si="14"/>
        <v>37194</v>
      </c>
      <c r="B35" s="73">
        <v>-2811</v>
      </c>
      <c r="C35" s="69">
        <v>182</v>
      </c>
      <c r="D35" s="32">
        <f t="shared" si="0"/>
        <v>-2629</v>
      </c>
      <c r="E35" s="33"/>
      <c r="F35" s="69">
        <v>2113</v>
      </c>
      <c r="G35" s="33"/>
      <c r="H35" s="69">
        <v>-37</v>
      </c>
      <c r="I35" s="33"/>
      <c r="J35" s="69">
        <v>-37</v>
      </c>
      <c r="K35" s="33"/>
      <c r="L35" s="69">
        <v>0</v>
      </c>
      <c r="M35" s="33"/>
      <c r="N35" s="69">
        <v>-2839</v>
      </c>
      <c r="O35" s="33"/>
      <c r="P35" s="69">
        <v>-186</v>
      </c>
      <c r="Q35" s="33"/>
      <c r="R35" s="69">
        <v>-309</v>
      </c>
      <c r="S35" s="33"/>
      <c r="T35" s="69">
        <v>62</v>
      </c>
      <c r="U35" s="33"/>
      <c r="V35" s="34">
        <f t="shared" si="1"/>
        <v>-3862</v>
      </c>
      <c r="X35" s="152">
        <f t="shared" si="11"/>
        <v>37195</v>
      </c>
      <c r="Y35" s="30">
        <f>+B38</f>
        <v>-8970</v>
      </c>
      <c r="Z35" s="30">
        <f>+C38</f>
        <v>11507</v>
      </c>
      <c r="AA35" s="30">
        <f>+F38</f>
        <v>2627</v>
      </c>
      <c r="AB35" s="65">
        <f t="shared" si="3"/>
        <v>6952</v>
      </c>
      <c r="AC35" s="65">
        <f t="shared" si="4"/>
        <v>-47</v>
      </c>
      <c r="AD35" s="65">
        <f t="shared" si="5"/>
        <v>-43</v>
      </c>
      <c r="AE35" s="65">
        <f t="shared" si="6"/>
        <v>0</v>
      </c>
      <c r="AF35" s="66">
        <f t="shared" si="7"/>
        <v>-1082</v>
      </c>
      <c r="AG35" s="66">
        <f t="shared" si="8"/>
        <v>-177</v>
      </c>
      <c r="AH35" s="66">
        <f t="shared" si="9"/>
        <v>-283</v>
      </c>
      <c r="AI35" s="66">
        <f t="shared" si="10"/>
        <v>-144</v>
      </c>
    </row>
    <row r="36" spans="1:35" x14ac:dyDescent="0.25">
      <c r="A36" s="154">
        <v>37195</v>
      </c>
      <c r="B36" s="73">
        <v>-15719</v>
      </c>
      <c r="C36" s="69">
        <v>-1289</v>
      </c>
      <c r="D36" s="35">
        <f t="shared" si="0"/>
        <v>-17008</v>
      </c>
      <c r="E36" s="36"/>
      <c r="F36" s="69">
        <v>6952</v>
      </c>
      <c r="G36" s="36"/>
      <c r="H36" s="69">
        <v>-47</v>
      </c>
      <c r="I36" s="36"/>
      <c r="J36" s="69">
        <v>-43</v>
      </c>
      <c r="K36" s="36"/>
      <c r="L36" s="69">
        <v>0</v>
      </c>
      <c r="M36" s="36"/>
      <c r="N36" s="69">
        <v>-1082</v>
      </c>
      <c r="O36" s="36"/>
      <c r="P36" s="69">
        <v>-177</v>
      </c>
      <c r="Q36" s="36"/>
      <c r="R36" s="69">
        <v>-283</v>
      </c>
      <c r="S36" s="36"/>
      <c r="T36" s="69">
        <v>-144</v>
      </c>
      <c r="U36" s="36"/>
      <c r="V36" s="34">
        <f t="shared" si="1"/>
        <v>-11832</v>
      </c>
    </row>
    <row r="37" spans="1:35" ht="13.8" thickBot="1" x14ac:dyDescent="0.3">
      <c r="A37" s="155"/>
      <c r="B37" s="69"/>
      <c r="C37" s="69"/>
      <c r="D37" s="35"/>
      <c r="E37" s="36"/>
      <c r="F37" s="69"/>
      <c r="G37" s="36"/>
      <c r="H37" s="69"/>
      <c r="I37" s="36"/>
      <c r="J37" s="69"/>
      <c r="K37" s="36"/>
      <c r="L37" s="69"/>
      <c r="M37" s="36"/>
      <c r="N37" s="69"/>
      <c r="O37" s="36"/>
      <c r="P37" s="69"/>
      <c r="Q37" s="36"/>
      <c r="R37" s="69"/>
      <c r="S37" s="36"/>
      <c r="T37" s="69"/>
      <c r="U37" s="36"/>
      <c r="V37" s="35"/>
    </row>
    <row r="38" spans="1:35" ht="13.8" thickBot="1" x14ac:dyDescent="0.3">
      <c r="A38" s="47" t="s">
        <v>21</v>
      </c>
      <c r="B38" s="75">
        <v>-8970</v>
      </c>
      <c r="C38" s="75">
        <v>11507</v>
      </c>
      <c r="D38" s="37">
        <f>+B38+C38</f>
        <v>2537</v>
      </c>
      <c r="E38" s="36"/>
      <c r="F38" s="75">
        <v>2627</v>
      </c>
      <c r="G38" s="36"/>
      <c r="H38" s="75">
        <v>-364</v>
      </c>
      <c r="I38" s="36"/>
      <c r="J38" s="75">
        <v>14</v>
      </c>
      <c r="K38" s="36"/>
      <c r="L38" s="75"/>
      <c r="M38" s="36">
        <v>0</v>
      </c>
      <c r="N38" s="75">
        <v>-10</v>
      </c>
      <c r="O38" s="36"/>
      <c r="P38" s="75"/>
      <c r="Q38" s="36"/>
      <c r="R38" s="75"/>
      <c r="S38" s="36"/>
      <c r="T38" s="75">
        <v>22</v>
      </c>
      <c r="U38" s="36"/>
      <c r="V38" s="41">
        <f t="shared" si="1"/>
        <v>4826</v>
      </c>
    </row>
    <row r="39" spans="1:35" ht="13.8" thickBot="1" x14ac:dyDescent="0.3">
      <c r="A39" s="48" t="s">
        <v>110</v>
      </c>
      <c r="B39" s="37">
        <f>SUM(B6:B36)+B38</f>
        <v>106214</v>
      </c>
      <c r="C39" s="37">
        <f>SUM(C6:C36)+C38</f>
        <v>-19672</v>
      </c>
      <c r="D39" s="37">
        <f>SUM(D6:D36)+D38</f>
        <v>86542</v>
      </c>
      <c r="E39" s="37"/>
      <c r="F39" s="37">
        <f>SUM(F6:F36)+F38</f>
        <v>-6912</v>
      </c>
      <c r="G39" s="37"/>
      <c r="H39" s="37">
        <f>SUM(H6:H36)+H38</f>
        <v>3449</v>
      </c>
      <c r="I39" s="37"/>
      <c r="J39" s="37">
        <f>SUM(J6:J36)+J38</f>
        <v>-1052</v>
      </c>
      <c r="K39" s="37"/>
      <c r="L39" s="37">
        <f>SUM(L6:L36)+L38</f>
        <v>0</v>
      </c>
      <c r="M39" s="37"/>
      <c r="N39" s="37">
        <f>SUM(N6:N36)+N38</f>
        <v>6105</v>
      </c>
      <c r="O39" s="37"/>
      <c r="P39" s="37">
        <f>SUM(P6:P36)+P38</f>
        <v>-2475</v>
      </c>
      <c r="Q39" s="37"/>
      <c r="R39" s="37">
        <f>SUM(R6:R36)+R38</f>
        <v>-2741</v>
      </c>
      <c r="S39" s="37"/>
      <c r="T39" s="37">
        <f>SUM(T6:T36)+T38</f>
        <v>-14675</v>
      </c>
      <c r="U39" s="37"/>
      <c r="V39" s="38">
        <f t="shared" si="1"/>
        <v>68241</v>
      </c>
    </row>
    <row r="40" spans="1:35" s="143" customFormat="1" ht="16.2" thickBot="1" x14ac:dyDescent="0.35">
      <c r="A40" s="147" t="s">
        <v>106</v>
      </c>
      <c r="B40" s="148">
        <f>B5+B39</f>
        <v>148460</v>
      </c>
      <c r="C40" s="148">
        <f>C5+C39</f>
        <v>-413452</v>
      </c>
      <c r="D40" s="148">
        <f>D5+D39</f>
        <v>-264992</v>
      </c>
      <c r="E40" s="146"/>
      <c r="F40" s="148">
        <f>F5+F39</f>
        <v>168761</v>
      </c>
      <c r="G40" s="146"/>
      <c r="H40" s="148">
        <f>H5+H39</f>
        <v>13701</v>
      </c>
      <c r="I40" s="146"/>
      <c r="J40" s="148">
        <f>J5+J39</f>
        <v>-11029</v>
      </c>
      <c r="K40" s="146"/>
      <c r="L40" s="148">
        <f>L5+L39</f>
        <v>7647</v>
      </c>
      <c r="M40" s="146"/>
      <c r="N40" s="148">
        <f>N5+N39</f>
        <v>46368</v>
      </c>
      <c r="O40" s="146"/>
      <c r="P40" s="148">
        <f>P5+P39</f>
        <v>-5505</v>
      </c>
      <c r="Q40" s="146"/>
      <c r="R40" s="148">
        <f>R5+R39</f>
        <v>12664</v>
      </c>
      <c r="S40" s="146"/>
      <c r="T40" s="148">
        <f>T5+T39</f>
        <v>130096</v>
      </c>
      <c r="U40" s="146"/>
      <c r="V40" s="148">
        <f t="shared" si="1"/>
        <v>97711</v>
      </c>
      <c r="X40" s="143" t="s">
        <v>5</v>
      </c>
    </row>
    <row r="41" spans="1:35" ht="16.2" thickBot="1" x14ac:dyDescent="0.35">
      <c r="A41" s="49"/>
      <c r="B41" s="8"/>
      <c r="D41" s="8"/>
      <c r="E41" s="8"/>
      <c r="F41" s="8"/>
      <c r="G41" s="8"/>
      <c r="H41" s="8"/>
      <c r="I41" s="8"/>
      <c r="J41" s="8"/>
      <c r="K41" s="8"/>
      <c r="L41" s="71" t="s">
        <v>47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x14ac:dyDescent="0.25">
      <c r="A42" s="49" t="s">
        <v>5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12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11"/>
      <c r="S45" s="8"/>
      <c r="T45" s="8"/>
      <c r="U45" s="8"/>
      <c r="V45" s="11"/>
      <c r="X45" s="7"/>
    </row>
    <row r="46" spans="1:35" x14ac:dyDescent="0.25">
      <c r="A46" s="49"/>
      <c r="B46" s="11"/>
      <c r="C46" s="11"/>
      <c r="D46" s="11"/>
      <c r="E46" s="8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1"/>
      <c r="Q46" s="11"/>
      <c r="R46" s="11"/>
      <c r="S46" s="11"/>
      <c r="T46" s="11"/>
      <c r="U46" s="12"/>
      <c r="V46" s="11"/>
      <c r="X46" s="5"/>
    </row>
    <row r="47" spans="1:35" x14ac:dyDescent="0.25">
      <c r="A47" s="49"/>
      <c r="B47" s="15"/>
      <c r="C47" s="15"/>
      <c r="D47" s="15"/>
      <c r="E47" s="14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/>
      <c r="Q47" s="15"/>
      <c r="R47" s="15"/>
      <c r="S47" s="15"/>
      <c r="T47" s="15"/>
      <c r="U47" s="12"/>
      <c r="V47" s="11"/>
      <c r="X47" s="5"/>
    </row>
    <row r="48" spans="1:35" x14ac:dyDescent="0.25">
      <c r="A48" s="5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X48" s="7"/>
    </row>
    <row r="49" spans="1:24" x14ac:dyDescent="0.25">
      <c r="A49" s="51"/>
      <c r="B49" s="18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X49" s="7"/>
    </row>
    <row r="50" spans="1:24" x14ac:dyDescent="0.25">
      <c r="A50" s="52"/>
      <c r="B50" s="21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4" x14ac:dyDescent="0.25">
      <c r="A51" s="52"/>
      <c r="B51" s="18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22"/>
      <c r="C52" s="22"/>
      <c r="D52" s="22"/>
      <c r="E52" s="18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18"/>
      <c r="R52" s="22"/>
      <c r="S52" s="18"/>
      <c r="T52" s="22"/>
      <c r="U52" s="18"/>
      <c r="V52" s="22"/>
    </row>
    <row r="53" spans="1:24" x14ac:dyDescent="0.25">
      <c r="A53" s="52"/>
      <c r="B53" s="21"/>
      <c r="C53" s="22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4" x14ac:dyDescent="0.25">
      <c r="A54" s="53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</row>
    <row r="55" spans="1:24" x14ac:dyDescent="0.25">
      <c r="A55" s="54"/>
      <c r="B55" s="25"/>
      <c r="C55" s="7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 t="s">
        <v>5</v>
      </c>
      <c r="S55" s="7"/>
      <c r="T55" s="23"/>
      <c r="U55" s="7"/>
      <c r="V55" s="7"/>
    </row>
    <row r="57" spans="1:24" x14ac:dyDescent="0.25">
      <c r="R57" t="s">
        <v>5</v>
      </c>
    </row>
    <row r="58" spans="1:24" x14ac:dyDescent="0.25">
      <c r="C58" s="72" t="s">
        <v>5</v>
      </c>
    </row>
    <row r="79" spans="4:4" x14ac:dyDescent="0.25">
      <c r="D79">
        <v>3161324</v>
      </c>
    </row>
    <row r="80" spans="4:4" x14ac:dyDescent="0.25">
      <c r="D80">
        <v>3162595</v>
      </c>
    </row>
    <row r="82" spans="4:4" x14ac:dyDescent="0.25">
      <c r="D82">
        <f>+D79-D80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37" sqref="U37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  <col min="24" max="24" width="8.109375" bestFit="1" customWidth="1"/>
  </cols>
  <sheetData>
    <row r="1" spans="1:45" ht="15.6" x14ac:dyDescent="0.3">
      <c r="A1" s="55" t="s">
        <v>12</v>
      </c>
      <c r="B1" s="29"/>
      <c r="C1" s="29"/>
      <c r="D1" s="26" t="s">
        <v>114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37196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143" customFormat="1" ht="16.2" thickBot="1" x14ac:dyDescent="0.35">
      <c r="A5" s="140" t="s">
        <v>108</v>
      </c>
      <c r="B5" s="141">
        <v>236722</v>
      </c>
      <c r="C5" s="141">
        <v>-492330</v>
      </c>
      <c r="D5" s="141">
        <f t="shared" ref="D5:D36" si="0">B5+C5</f>
        <v>-255608</v>
      </c>
      <c r="E5" s="142"/>
      <c r="F5" s="141">
        <v>155894</v>
      </c>
      <c r="G5" s="142"/>
      <c r="H5" s="141">
        <v>10252</v>
      </c>
      <c r="I5" s="142"/>
      <c r="J5" s="141">
        <v>-10801</v>
      </c>
      <c r="K5" s="142"/>
      <c r="L5" s="141">
        <v>8702</v>
      </c>
      <c r="M5" s="142"/>
      <c r="N5" s="141">
        <v>50856</v>
      </c>
      <c r="O5" s="142"/>
      <c r="P5" s="141">
        <v>-5996</v>
      </c>
      <c r="Q5" s="142"/>
      <c r="R5" s="141">
        <v>12535</v>
      </c>
      <c r="S5" s="142"/>
      <c r="T5" s="141">
        <v>133053</v>
      </c>
      <c r="U5" s="142"/>
      <c r="V5" s="141">
        <f t="shared" ref="V5:V39" si="1">SUM(D5:T5)</f>
        <v>98887</v>
      </c>
      <c r="X5" s="152">
        <f>+A6</f>
        <v>37196</v>
      </c>
      <c r="Y5" s="65">
        <f>+B6</f>
        <v>16461</v>
      </c>
      <c r="Z5" s="65">
        <f>+C6</f>
        <v>4220</v>
      </c>
      <c r="AA5" s="65">
        <f t="shared" ref="AA5:AA33" si="2">+F6</f>
        <v>3063</v>
      </c>
      <c r="AB5" s="65">
        <f t="shared" ref="AB5:AB35" si="3">+F6</f>
        <v>3063</v>
      </c>
      <c r="AC5" s="65">
        <f t="shared" ref="AC5:AC35" si="4">+H6</f>
        <v>-21</v>
      </c>
      <c r="AD5" s="65">
        <f t="shared" ref="AD5:AD35" si="5">+J6</f>
        <v>-18</v>
      </c>
      <c r="AE5" s="65">
        <f t="shared" ref="AE5:AE35" si="6">+L6</f>
        <v>0</v>
      </c>
      <c r="AF5" s="66">
        <f t="shared" ref="AF5:AF35" si="7">+N6</f>
        <v>-496</v>
      </c>
      <c r="AG5" s="66">
        <f t="shared" ref="AG5:AG35" si="8">+P6</f>
        <v>-97</v>
      </c>
      <c r="AH5" s="66">
        <f t="shared" ref="AH5:AH35" si="9">+R6</f>
        <v>-263</v>
      </c>
      <c r="AI5" s="66">
        <f t="shared" ref="AI5:AI35" si="10">+T6</f>
        <v>429</v>
      </c>
    </row>
    <row r="6" spans="1:45" x14ac:dyDescent="0.25">
      <c r="A6" s="154">
        <v>37196</v>
      </c>
      <c r="B6" s="69">
        <v>16461</v>
      </c>
      <c r="C6" s="69">
        <v>4220</v>
      </c>
      <c r="D6" s="32">
        <f t="shared" si="0"/>
        <v>20681</v>
      </c>
      <c r="E6" s="33"/>
      <c r="F6" s="69">
        <v>3063</v>
      </c>
      <c r="G6" s="33"/>
      <c r="H6" s="69">
        <v>-21</v>
      </c>
      <c r="I6" s="33"/>
      <c r="J6" s="69">
        <v>-18</v>
      </c>
      <c r="K6" s="33"/>
      <c r="L6" s="69">
        <v>0</v>
      </c>
      <c r="M6" s="33"/>
      <c r="N6" s="69">
        <v>-496</v>
      </c>
      <c r="O6" s="33"/>
      <c r="P6" s="69">
        <v>-97</v>
      </c>
      <c r="Q6" s="33"/>
      <c r="R6" s="69">
        <v>-263</v>
      </c>
      <c r="S6" s="33"/>
      <c r="T6" s="69">
        <v>429</v>
      </c>
      <c r="U6" s="33" t="s">
        <v>5</v>
      </c>
      <c r="V6" s="34">
        <f t="shared" si="1"/>
        <v>23278</v>
      </c>
      <c r="X6" s="152">
        <f t="shared" ref="X6:X35" si="11">X5+1</f>
        <v>37197</v>
      </c>
      <c r="Y6" s="30">
        <f t="shared" ref="Y6:Y33" si="12">+B7</f>
        <v>5496</v>
      </c>
      <c r="Z6" s="30">
        <f t="shared" ref="Z6:Z33" si="13">+C7</f>
        <v>2503</v>
      </c>
      <c r="AA6" s="30">
        <f t="shared" si="2"/>
        <v>-3338</v>
      </c>
      <c r="AB6" s="65">
        <f t="shared" si="3"/>
        <v>-3338</v>
      </c>
      <c r="AC6" s="65">
        <f t="shared" si="4"/>
        <v>-12</v>
      </c>
      <c r="AD6" s="65">
        <f t="shared" si="5"/>
        <v>19</v>
      </c>
      <c r="AE6" s="65">
        <f t="shared" si="6"/>
        <v>0</v>
      </c>
      <c r="AF6" s="66">
        <f t="shared" si="7"/>
        <v>-379</v>
      </c>
      <c r="AG6" s="66">
        <f t="shared" si="8"/>
        <v>-14</v>
      </c>
      <c r="AH6" s="66">
        <f t="shared" si="9"/>
        <v>-253</v>
      </c>
      <c r="AI6" s="66">
        <f t="shared" si="10"/>
        <v>369</v>
      </c>
    </row>
    <row r="7" spans="1:45" x14ac:dyDescent="0.25">
      <c r="A7" s="154">
        <f t="shared" ref="A7:A35" si="14">A6+1</f>
        <v>37197</v>
      </c>
      <c r="B7" s="69">
        <v>5496</v>
      </c>
      <c r="C7" s="69">
        <v>2503</v>
      </c>
      <c r="D7" s="32">
        <f t="shared" si="0"/>
        <v>7999</v>
      </c>
      <c r="E7" s="33"/>
      <c r="F7" s="69">
        <v>-3338</v>
      </c>
      <c r="G7" s="33"/>
      <c r="H7" s="69">
        <v>-12</v>
      </c>
      <c r="I7" s="33"/>
      <c r="J7" s="69">
        <v>19</v>
      </c>
      <c r="K7" s="33"/>
      <c r="L7" s="69">
        <v>0</v>
      </c>
      <c r="M7" s="33"/>
      <c r="N7" s="69">
        <v>-379</v>
      </c>
      <c r="O7" s="33"/>
      <c r="P7" s="69">
        <v>-14</v>
      </c>
      <c r="Q7" s="33"/>
      <c r="R7" s="69">
        <v>-253</v>
      </c>
      <c r="S7" s="33"/>
      <c r="T7" s="69">
        <v>369</v>
      </c>
      <c r="U7" s="33"/>
      <c r="V7" s="34">
        <f t="shared" si="1"/>
        <v>4391</v>
      </c>
      <c r="X7" s="152">
        <f t="shared" si="11"/>
        <v>37198</v>
      </c>
      <c r="Y7" s="30">
        <f t="shared" si="12"/>
        <v>-78</v>
      </c>
      <c r="Z7" s="30">
        <f t="shared" si="13"/>
        <v>1747</v>
      </c>
      <c r="AA7" s="30">
        <f t="shared" si="2"/>
        <v>1518</v>
      </c>
      <c r="AB7" s="65">
        <f t="shared" si="3"/>
        <v>1518</v>
      </c>
      <c r="AC7" s="65">
        <f t="shared" si="4"/>
        <v>-11</v>
      </c>
      <c r="AD7" s="65">
        <f t="shared" si="5"/>
        <v>10</v>
      </c>
      <c r="AE7" s="65">
        <f t="shared" si="6"/>
        <v>0</v>
      </c>
      <c r="AF7" s="66">
        <f t="shared" si="7"/>
        <v>-538</v>
      </c>
      <c r="AG7" s="66">
        <f t="shared" si="8"/>
        <v>-105</v>
      </c>
      <c r="AH7" s="66">
        <f t="shared" si="9"/>
        <v>-257</v>
      </c>
      <c r="AI7" s="66">
        <f t="shared" si="10"/>
        <v>470</v>
      </c>
    </row>
    <row r="8" spans="1:45" x14ac:dyDescent="0.25">
      <c r="A8" s="154">
        <f t="shared" si="14"/>
        <v>37198</v>
      </c>
      <c r="B8" s="69">
        <v>-78</v>
      </c>
      <c r="C8" s="69">
        <v>1747</v>
      </c>
      <c r="D8" s="32">
        <f t="shared" si="0"/>
        <v>1669</v>
      </c>
      <c r="E8" s="33"/>
      <c r="F8" s="69">
        <v>1518</v>
      </c>
      <c r="G8" s="33"/>
      <c r="H8" s="69">
        <v>-11</v>
      </c>
      <c r="I8" s="33"/>
      <c r="J8" s="69">
        <v>10</v>
      </c>
      <c r="K8" s="33"/>
      <c r="L8" s="69">
        <v>0</v>
      </c>
      <c r="M8" s="33"/>
      <c r="N8" s="69">
        <v>-538</v>
      </c>
      <c r="O8" s="33"/>
      <c r="P8" s="69">
        <v>-105</v>
      </c>
      <c r="Q8" s="33"/>
      <c r="R8" s="69">
        <v>-257</v>
      </c>
      <c r="S8" s="33"/>
      <c r="T8" s="69">
        <v>470</v>
      </c>
      <c r="U8" s="33"/>
      <c r="V8" s="34">
        <f t="shared" si="1"/>
        <v>2756</v>
      </c>
      <c r="X8" s="152">
        <f t="shared" si="11"/>
        <v>37199</v>
      </c>
      <c r="Y8" s="30">
        <f t="shared" si="12"/>
        <v>-1438</v>
      </c>
      <c r="Z8" s="30">
        <f t="shared" si="13"/>
        <v>1289</v>
      </c>
      <c r="AA8" s="30">
        <f t="shared" si="2"/>
        <v>1711</v>
      </c>
      <c r="AB8" s="65">
        <f t="shared" si="3"/>
        <v>1711</v>
      </c>
      <c r="AC8" s="65">
        <f t="shared" si="4"/>
        <v>-11</v>
      </c>
      <c r="AD8" s="65">
        <f t="shared" si="5"/>
        <v>2</v>
      </c>
      <c r="AE8" s="65">
        <f t="shared" si="6"/>
        <v>0</v>
      </c>
      <c r="AF8" s="66">
        <f t="shared" si="7"/>
        <v>-781</v>
      </c>
      <c r="AG8" s="66">
        <f t="shared" si="8"/>
        <v>-169</v>
      </c>
      <c r="AH8" s="66">
        <f t="shared" si="9"/>
        <v>-270</v>
      </c>
      <c r="AI8" s="66">
        <f t="shared" si="10"/>
        <v>-1400</v>
      </c>
    </row>
    <row r="9" spans="1:45" x14ac:dyDescent="0.25">
      <c r="A9" s="154">
        <f t="shared" si="14"/>
        <v>37199</v>
      </c>
      <c r="B9" s="69">
        <v>-1438</v>
      </c>
      <c r="C9" s="69">
        <v>1289</v>
      </c>
      <c r="D9" s="32">
        <f t="shared" si="0"/>
        <v>-149</v>
      </c>
      <c r="E9" s="33"/>
      <c r="F9" s="69">
        <v>1711</v>
      </c>
      <c r="G9" s="33"/>
      <c r="H9" s="69">
        <v>-11</v>
      </c>
      <c r="I9" s="33"/>
      <c r="J9" s="69">
        <v>2</v>
      </c>
      <c r="K9" s="33"/>
      <c r="L9" s="69">
        <v>0</v>
      </c>
      <c r="M9" s="33"/>
      <c r="N9" s="69">
        <v>-781</v>
      </c>
      <c r="O9" s="33"/>
      <c r="P9" s="69">
        <v>-169</v>
      </c>
      <c r="Q9" s="33"/>
      <c r="R9" s="69">
        <v>-270</v>
      </c>
      <c r="S9" s="33"/>
      <c r="T9" s="69">
        <v>-1400</v>
      </c>
      <c r="U9" s="33"/>
      <c r="V9" s="34">
        <f t="shared" si="1"/>
        <v>-1067</v>
      </c>
      <c r="X9" s="152">
        <f t="shared" si="11"/>
        <v>37200</v>
      </c>
      <c r="Y9" s="30">
        <f t="shared" si="12"/>
        <v>1826</v>
      </c>
      <c r="Z9" s="30">
        <f t="shared" si="13"/>
        <v>3314</v>
      </c>
      <c r="AA9" s="30">
        <f t="shared" si="2"/>
        <v>4747</v>
      </c>
      <c r="AB9" s="65">
        <f t="shared" si="3"/>
        <v>4747</v>
      </c>
      <c r="AC9" s="65">
        <f t="shared" si="4"/>
        <v>-11</v>
      </c>
      <c r="AD9" s="65">
        <f t="shared" si="5"/>
        <v>-1</v>
      </c>
      <c r="AE9" s="65">
        <f t="shared" si="6"/>
        <v>0</v>
      </c>
      <c r="AF9" s="66">
        <f t="shared" si="7"/>
        <v>-749</v>
      </c>
      <c r="AG9" s="66">
        <f t="shared" si="8"/>
        <v>31</v>
      </c>
      <c r="AH9" s="66">
        <f t="shared" si="9"/>
        <v>-316</v>
      </c>
      <c r="AI9" s="66">
        <f t="shared" si="10"/>
        <v>629</v>
      </c>
    </row>
    <row r="10" spans="1:45" x14ac:dyDescent="0.25">
      <c r="A10" s="154">
        <f t="shared" si="14"/>
        <v>37200</v>
      </c>
      <c r="B10" s="69">
        <v>1826</v>
      </c>
      <c r="C10" s="69">
        <v>3314</v>
      </c>
      <c r="D10" s="32">
        <f t="shared" si="0"/>
        <v>5140</v>
      </c>
      <c r="E10" s="33"/>
      <c r="F10" s="69">
        <v>4747</v>
      </c>
      <c r="G10" s="33"/>
      <c r="H10" s="69">
        <v>-11</v>
      </c>
      <c r="I10" s="33"/>
      <c r="J10" s="69">
        <v>-1</v>
      </c>
      <c r="K10" s="33"/>
      <c r="L10" s="69">
        <v>0</v>
      </c>
      <c r="M10" s="33"/>
      <c r="N10" s="69">
        <v>-749</v>
      </c>
      <c r="O10" s="33"/>
      <c r="P10" s="69">
        <v>31</v>
      </c>
      <c r="Q10" s="33"/>
      <c r="R10" s="69">
        <v>-316</v>
      </c>
      <c r="S10" s="33"/>
      <c r="T10" s="69">
        <v>629</v>
      </c>
      <c r="U10" s="33"/>
      <c r="V10" s="34">
        <f t="shared" si="1"/>
        <v>9470</v>
      </c>
      <c r="X10" s="152">
        <f t="shared" si="11"/>
        <v>37201</v>
      </c>
      <c r="Y10" s="30">
        <f t="shared" si="12"/>
        <v>-3186</v>
      </c>
      <c r="Z10" s="30">
        <f t="shared" si="13"/>
        <v>2200</v>
      </c>
      <c r="AA10" s="30">
        <f t="shared" si="2"/>
        <v>2491</v>
      </c>
      <c r="AB10" s="65">
        <f t="shared" si="3"/>
        <v>2491</v>
      </c>
      <c r="AC10" s="65">
        <f t="shared" si="4"/>
        <v>-12</v>
      </c>
      <c r="AD10" s="65">
        <f t="shared" si="5"/>
        <v>-1</v>
      </c>
      <c r="AE10" s="65">
        <f t="shared" si="6"/>
        <v>-11000</v>
      </c>
      <c r="AF10" s="66">
        <f t="shared" si="7"/>
        <v>-842</v>
      </c>
      <c r="AG10" s="66">
        <f t="shared" si="8"/>
        <v>158</v>
      </c>
      <c r="AH10" s="66">
        <f t="shared" si="9"/>
        <v>-213</v>
      </c>
      <c r="AI10" s="66">
        <f t="shared" si="10"/>
        <v>-488</v>
      </c>
    </row>
    <row r="11" spans="1:45" x14ac:dyDescent="0.25">
      <c r="A11" s="155">
        <f t="shared" si="14"/>
        <v>37201</v>
      </c>
      <c r="B11" s="69">
        <v>-3186</v>
      </c>
      <c r="C11" s="69">
        <v>2200</v>
      </c>
      <c r="D11" s="32">
        <f t="shared" si="0"/>
        <v>-986</v>
      </c>
      <c r="E11" s="33"/>
      <c r="F11" s="69">
        <v>2491</v>
      </c>
      <c r="G11" s="33"/>
      <c r="H11" s="69">
        <v>-12</v>
      </c>
      <c r="I11" s="33"/>
      <c r="J11" s="69">
        <v>-1</v>
      </c>
      <c r="K11" s="33"/>
      <c r="L11" s="69">
        <v>-11000</v>
      </c>
      <c r="M11" s="33"/>
      <c r="N11" s="69">
        <v>-842</v>
      </c>
      <c r="O11" s="33"/>
      <c r="P11" s="69">
        <v>158</v>
      </c>
      <c r="Q11" s="33"/>
      <c r="R11" s="69">
        <v>-213</v>
      </c>
      <c r="S11" s="33"/>
      <c r="T11" s="69">
        <v>-488</v>
      </c>
      <c r="U11" s="33"/>
      <c r="V11" s="34">
        <f t="shared" si="1"/>
        <v>-10893</v>
      </c>
      <c r="X11" s="152">
        <f t="shared" si="11"/>
        <v>37202</v>
      </c>
      <c r="Y11" s="30">
        <f t="shared" si="12"/>
        <v>-1987</v>
      </c>
      <c r="Z11" s="30">
        <f t="shared" si="13"/>
        <v>2399</v>
      </c>
      <c r="AA11" s="30">
        <f t="shared" si="2"/>
        <v>1156</v>
      </c>
      <c r="AB11" s="65">
        <f t="shared" si="3"/>
        <v>1156</v>
      </c>
      <c r="AC11" s="65">
        <f t="shared" si="4"/>
        <v>-330</v>
      </c>
      <c r="AD11" s="65">
        <f t="shared" si="5"/>
        <v>-2</v>
      </c>
      <c r="AE11" s="65">
        <f t="shared" si="6"/>
        <v>0</v>
      </c>
      <c r="AF11" s="66">
        <f t="shared" si="7"/>
        <v>-595</v>
      </c>
      <c r="AG11" s="66">
        <f t="shared" si="8"/>
        <v>121</v>
      </c>
      <c r="AH11" s="66">
        <f t="shared" si="9"/>
        <v>-394</v>
      </c>
      <c r="AI11" s="66">
        <f t="shared" si="10"/>
        <v>-279</v>
      </c>
    </row>
    <row r="12" spans="1:45" x14ac:dyDescent="0.25">
      <c r="A12" s="154">
        <f t="shared" si="14"/>
        <v>37202</v>
      </c>
      <c r="B12" s="69">
        <v>-1987</v>
      </c>
      <c r="C12" s="69">
        <v>2399</v>
      </c>
      <c r="D12" s="32">
        <f t="shared" si="0"/>
        <v>412</v>
      </c>
      <c r="E12" s="33"/>
      <c r="F12" s="69">
        <v>1156</v>
      </c>
      <c r="G12" s="33"/>
      <c r="H12" s="69">
        <v>-330</v>
      </c>
      <c r="I12" s="33"/>
      <c r="J12" s="69">
        <v>-2</v>
      </c>
      <c r="K12" s="33"/>
      <c r="L12" s="69">
        <v>0</v>
      </c>
      <c r="M12" s="33"/>
      <c r="N12" s="69">
        <v>-595</v>
      </c>
      <c r="O12" s="33"/>
      <c r="P12" s="69">
        <v>121</v>
      </c>
      <c r="Q12" s="33"/>
      <c r="R12" s="69">
        <v>-394</v>
      </c>
      <c r="S12" s="33"/>
      <c r="T12" s="69">
        <v>-279</v>
      </c>
      <c r="U12" s="33"/>
      <c r="V12" s="34">
        <f t="shared" si="1"/>
        <v>89</v>
      </c>
      <c r="X12" s="152">
        <f t="shared" si="11"/>
        <v>37203</v>
      </c>
      <c r="Y12" s="30">
        <f t="shared" si="12"/>
        <v>-2731</v>
      </c>
      <c r="Z12" s="30">
        <f t="shared" si="13"/>
        <v>6488</v>
      </c>
      <c r="AA12" s="30">
        <f t="shared" si="2"/>
        <v>-2692</v>
      </c>
      <c r="AB12" s="65">
        <f t="shared" si="3"/>
        <v>-2692</v>
      </c>
      <c r="AC12" s="65">
        <f t="shared" si="4"/>
        <v>-11</v>
      </c>
      <c r="AD12" s="65">
        <f t="shared" si="5"/>
        <v>2</v>
      </c>
      <c r="AE12" s="65">
        <f t="shared" si="6"/>
        <v>0</v>
      </c>
      <c r="AF12" s="66">
        <f t="shared" si="7"/>
        <v>-267</v>
      </c>
      <c r="AG12" s="66">
        <f t="shared" si="8"/>
        <v>138</v>
      </c>
      <c r="AH12" s="66">
        <f t="shared" si="9"/>
        <v>-278</v>
      </c>
      <c r="AI12" s="66">
        <f t="shared" si="10"/>
        <v>-113</v>
      </c>
    </row>
    <row r="13" spans="1:45" x14ac:dyDescent="0.25">
      <c r="A13" s="154">
        <f t="shared" si="14"/>
        <v>37203</v>
      </c>
      <c r="B13" s="69">
        <v>-2731</v>
      </c>
      <c r="C13" s="69">
        <v>6488</v>
      </c>
      <c r="D13" s="32">
        <f t="shared" si="0"/>
        <v>3757</v>
      </c>
      <c r="E13" s="33"/>
      <c r="F13" s="69">
        <v>-2692</v>
      </c>
      <c r="G13" s="33"/>
      <c r="H13" s="69">
        <v>-11</v>
      </c>
      <c r="I13" s="33"/>
      <c r="J13" s="69">
        <v>2</v>
      </c>
      <c r="K13" s="33"/>
      <c r="L13" s="69">
        <v>0</v>
      </c>
      <c r="M13" s="33"/>
      <c r="N13" s="69">
        <v>-267</v>
      </c>
      <c r="O13" s="33"/>
      <c r="P13" s="69">
        <v>138</v>
      </c>
      <c r="Q13" s="33"/>
      <c r="R13" s="69">
        <v>-278</v>
      </c>
      <c r="S13" s="33"/>
      <c r="T13" s="69">
        <v>-113</v>
      </c>
      <c r="U13" s="33"/>
      <c r="V13" s="34">
        <f t="shared" si="1"/>
        <v>536</v>
      </c>
      <c r="X13" s="152">
        <f t="shared" si="11"/>
        <v>37204</v>
      </c>
      <c r="Y13" s="30">
        <f t="shared" si="12"/>
        <v>1832</v>
      </c>
      <c r="Z13" s="30">
        <f t="shared" si="13"/>
        <v>1893</v>
      </c>
      <c r="AA13" s="30">
        <f t="shared" si="2"/>
        <v>-514</v>
      </c>
      <c r="AB13" s="65">
        <f t="shared" si="3"/>
        <v>-514</v>
      </c>
      <c r="AC13" s="65">
        <f t="shared" si="4"/>
        <v>-11</v>
      </c>
      <c r="AD13" s="65">
        <f t="shared" si="5"/>
        <v>-15</v>
      </c>
      <c r="AE13" s="65">
        <f t="shared" si="6"/>
        <v>0</v>
      </c>
      <c r="AF13" s="66">
        <f t="shared" si="7"/>
        <v>688</v>
      </c>
      <c r="AG13" s="66">
        <f t="shared" si="8"/>
        <v>109</v>
      </c>
      <c r="AH13" s="66">
        <f t="shared" si="9"/>
        <v>-231</v>
      </c>
      <c r="AI13" s="66">
        <f t="shared" si="10"/>
        <v>-183</v>
      </c>
    </row>
    <row r="14" spans="1:45" x14ac:dyDescent="0.25">
      <c r="A14" s="154">
        <f t="shared" si="14"/>
        <v>37204</v>
      </c>
      <c r="B14" s="69">
        <v>1832</v>
      </c>
      <c r="C14" s="69">
        <v>1893</v>
      </c>
      <c r="D14" s="32">
        <f t="shared" si="0"/>
        <v>3725</v>
      </c>
      <c r="E14" s="33"/>
      <c r="F14" s="69">
        <v>-514</v>
      </c>
      <c r="G14" s="33"/>
      <c r="H14" s="69">
        <v>-11</v>
      </c>
      <c r="I14" s="33"/>
      <c r="J14" s="69">
        <v>-15</v>
      </c>
      <c r="K14" s="33"/>
      <c r="L14" s="69">
        <v>0</v>
      </c>
      <c r="M14" s="33"/>
      <c r="N14" s="69">
        <v>688</v>
      </c>
      <c r="O14" s="33"/>
      <c r="P14" s="69">
        <v>109</v>
      </c>
      <c r="Q14" s="33"/>
      <c r="R14" s="69">
        <v>-231</v>
      </c>
      <c r="S14" s="33"/>
      <c r="T14" s="69">
        <v>-183</v>
      </c>
      <c r="U14" s="33"/>
      <c r="V14" s="34">
        <f t="shared" si="1"/>
        <v>3568</v>
      </c>
      <c r="X14" s="152">
        <f t="shared" si="11"/>
        <v>37205</v>
      </c>
      <c r="Y14" s="30">
        <f t="shared" si="12"/>
        <v>-2631</v>
      </c>
      <c r="Z14" s="30">
        <f t="shared" si="13"/>
        <v>2850</v>
      </c>
      <c r="AA14" s="30">
        <f t="shared" si="2"/>
        <v>1264</v>
      </c>
      <c r="AB14" s="65">
        <f t="shared" si="3"/>
        <v>1264</v>
      </c>
      <c r="AC14" s="65">
        <f t="shared" si="4"/>
        <v>-11</v>
      </c>
      <c r="AD14" s="65">
        <f t="shared" si="5"/>
        <v>-7</v>
      </c>
      <c r="AE14" s="65">
        <f t="shared" si="6"/>
        <v>0</v>
      </c>
      <c r="AF14" s="66">
        <f t="shared" si="7"/>
        <v>676</v>
      </c>
      <c r="AG14" s="66">
        <f t="shared" si="8"/>
        <v>144</v>
      </c>
      <c r="AH14" s="66">
        <f t="shared" si="9"/>
        <v>-322</v>
      </c>
      <c r="AI14" s="66">
        <f t="shared" si="10"/>
        <v>-131</v>
      </c>
    </row>
    <row r="15" spans="1:45" x14ac:dyDescent="0.25">
      <c r="A15" s="154">
        <f t="shared" si="14"/>
        <v>37205</v>
      </c>
      <c r="B15" s="73">
        <v>-2631</v>
      </c>
      <c r="C15" s="69">
        <v>2850</v>
      </c>
      <c r="D15" s="32">
        <f t="shared" si="0"/>
        <v>219</v>
      </c>
      <c r="E15" s="33"/>
      <c r="F15" s="69">
        <v>1264</v>
      </c>
      <c r="G15" s="33"/>
      <c r="H15" s="69">
        <v>-11</v>
      </c>
      <c r="I15" s="33"/>
      <c r="J15" s="69">
        <v>-7</v>
      </c>
      <c r="K15" s="33"/>
      <c r="L15" s="69">
        <v>0</v>
      </c>
      <c r="M15" s="33"/>
      <c r="N15" s="69">
        <v>676</v>
      </c>
      <c r="O15" s="33"/>
      <c r="P15" s="69">
        <v>144</v>
      </c>
      <c r="Q15" s="33"/>
      <c r="R15" s="69">
        <v>-322</v>
      </c>
      <c r="S15" s="33"/>
      <c r="T15" s="69">
        <v>-131</v>
      </c>
      <c r="U15" s="33"/>
      <c r="V15" s="34">
        <f t="shared" si="1"/>
        <v>1832</v>
      </c>
      <c r="X15" s="152">
        <f t="shared" si="11"/>
        <v>37206</v>
      </c>
      <c r="Y15" s="30">
        <f t="shared" si="12"/>
        <v>657</v>
      </c>
      <c r="Z15" s="30">
        <f t="shared" si="13"/>
        <v>713</v>
      </c>
      <c r="AA15" s="30">
        <f t="shared" si="2"/>
        <v>-1511</v>
      </c>
      <c r="AB15" s="65">
        <f t="shared" si="3"/>
        <v>-1511</v>
      </c>
      <c r="AC15" s="65">
        <f t="shared" si="4"/>
        <v>-12</v>
      </c>
      <c r="AD15" s="65">
        <f t="shared" si="5"/>
        <v>-15</v>
      </c>
      <c r="AE15" s="65">
        <f t="shared" si="6"/>
        <v>0</v>
      </c>
      <c r="AF15" s="66">
        <f t="shared" si="7"/>
        <v>255</v>
      </c>
      <c r="AG15" s="66">
        <f t="shared" si="8"/>
        <v>99</v>
      </c>
      <c r="AH15" s="66">
        <f t="shared" si="9"/>
        <v>-309</v>
      </c>
      <c r="AI15" s="66">
        <f t="shared" si="10"/>
        <v>-113</v>
      </c>
    </row>
    <row r="16" spans="1:45" x14ac:dyDescent="0.25">
      <c r="A16" s="155">
        <f t="shared" si="14"/>
        <v>37206</v>
      </c>
      <c r="B16" s="73">
        <v>657</v>
      </c>
      <c r="C16" s="69">
        <v>713</v>
      </c>
      <c r="D16" s="32">
        <f t="shared" si="0"/>
        <v>1370</v>
      </c>
      <c r="E16" s="36"/>
      <c r="F16" s="73">
        <v>-1511</v>
      </c>
      <c r="G16" s="33"/>
      <c r="H16" s="69">
        <v>-12</v>
      </c>
      <c r="I16" s="33"/>
      <c r="J16" s="69">
        <v>-15</v>
      </c>
      <c r="K16" s="33"/>
      <c r="L16" s="69">
        <v>0</v>
      </c>
      <c r="M16" s="33"/>
      <c r="N16" s="69">
        <v>255</v>
      </c>
      <c r="O16" s="33"/>
      <c r="P16" s="69">
        <v>99</v>
      </c>
      <c r="Q16" s="33"/>
      <c r="R16" s="69">
        <v>-309</v>
      </c>
      <c r="S16" s="33"/>
      <c r="T16" s="69">
        <v>-113</v>
      </c>
      <c r="U16" s="33"/>
      <c r="V16" s="34">
        <f t="shared" si="1"/>
        <v>-236</v>
      </c>
      <c r="X16" s="152">
        <f t="shared" si="11"/>
        <v>37207</v>
      </c>
      <c r="Y16" s="30">
        <f t="shared" si="12"/>
        <v>-2444</v>
      </c>
      <c r="Z16" s="30">
        <f t="shared" si="13"/>
        <v>400</v>
      </c>
      <c r="AA16" s="30">
        <f t="shared" si="2"/>
        <v>-10</v>
      </c>
      <c r="AB16" s="65">
        <f t="shared" si="3"/>
        <v>-10</v>
      </c>
      <c r="AC16" s="65">
        <f t="shared" si="4"/>
        <v>-11</v>
      </c>
      <c r="AD16" s="65">
        <f t="shared" si="5"/>
        <v>-12</v>
      </c>
      <c r="AE16" s="65">
        <f t="shared" si="6"/>
        <v>0</v>
      </c>
      <c r="AF16" s="66">
        <f t="shared" si="7"/>
        <v>142</v>
      </c>
      <c r="AG16" s="66">
        <f t="shared" si="8"/>
        <v>64</v>
      </c>
      <c r="AH16" s="66">
        <f t="shared" si="9"/>
        <v>-294</v>
      </c>
      <c r="AI16" s="66">
        <f t="shared" si="10"/>
        <v>-100</v>
      </c>
    </row>
    <row r="17" spans="1:35" x14ac:dyDescent="0.25">
      <c r="A17" s="154">
        <f t="shared" si="14"/>
        <v>37207</v>
      </c>
      <c r="B17" s="73">
        <v>-2444</v>
      </c>
      <c r="C17" s="69">
        <v>400</v>
      </c>
      <c r="D17" s="32">
        <f t="shared" si="0"/>
        <v>-2044</v>
      </c>
      <c r="E17" s="33"/>
      <c r="F17" s="69">
        <v>-10</v>
      </c>
      <c r="G17" s="33"/>
      <c r="H17" s="69">
        <v>-11</v>
      </c>
      <c r="I17" s="33"/>
      <c r="J17" s="69">
        <v>-12</v>
      </c>
      <c r="K17" s="33"/>
      <c r="L17" s="69">
        <v>0</v>
      </c>
      <c r="M17" s="33"/>
      <c r="N17" s="69">
        <v>142</v>
      </c>
      <c r="O17" s="33"/>
      <c r="P17" s="69">
        <v>64</v>
      </c>
      <c r="Q17" s="33"/>
      <c r="R17" s="69">
        <v>-294</v>
      </c>
      <c r="S17" s="33"/>
      <c r="T17" s="69">
        <v>-100</v>
      </c>
      <c r="U17" s="33"/>
      <c r="V17" s="34">
        <f t="shared" si="1"/>
        <v>-2265</v>
      </c>
      <c r="X17" s="152">
        <f t="shared" si="11"/>
        <v>37208</v>
      </c>
      <c r="Y17" s="30">
        <f t="shared" si="12"/>
        <v>-5379</v>
      </c>
      <c r="Z17" s="30">
        <f t="shared" si="13"/>
        <v>4022</v>
      </c>
      <c r="AA17" s="30">
        <f t="shared" si="2"/>
        <v>1380</v>
      </c>
      <c r="AB17" s="65">
        <f t="shared" si="3"/>
        <v>1380</v>
      </c>
      <c r="AC17" s="65">
        <f t="shared" si="4"/>
        <v>-42</v>
      </c>
      <c r="AD17" s="65">
        <f t="shared" si="5"/>
        <v>-13</v>
      </c>
      <c r="AE17" s="65">
        <f t="shared" si="6"/>
        <v>0</v>
      </c>
      <c r="AF17" s="66">
        <f t="shared" si="7"/>
        <v>346</v>
      </c>
      <c r="AG17" s="66">
        <f t="shared" si="8"/>
        <v>50</v>
      </c>
      <c r="AH17" s="66">
        <f t="shared" si="9"/>
        <v>-245</v>
      </c>
      <c r="AI17" s="66">
        <f t="shared" si="10"/>
        <v>-221</v>
      </c>
    </row>
    <row r="18" spans="1:35" x14ac:dyDescent="0.25">
      <c r="A18" s="154">
        <f t="shared" si="14"/>
        <v>37208</v>
      </c>
      <c r="B18" s="69">
        <v>-5379</v>
      </c>
      <c r="C18" s="69">
        <v>4022</v>
      </c>
      <c r="D18" s="32">
        <f t="shared" si="0"/>
        <v>-1357</v>
      </c>
      <c r="E18" s="33"/>
      <c r="F18" s="69">
        <v>1380</v>
      </c>
      <c r="G18" s="33"/>
      <c r="H18" s="69">
        <v>-42</v>
      </c>
      <c r="I18" s="33"/>
      <c r="J18" s="69">
        <v>-13</v>
      </c>
      <c r="K18" s="33"/>
      <c r="L18" s="69">
        <v>0</v>
      </c>
      <c r="M18" s="33"/>
      <c r="N18" s="69">
        <v>346</v>
      </c>
      <c r="O18" s="33"/>
      <c r="P18" s="69">
        <v>50</v>
      </c>
      <c r="Q18" s="33"/>
      <c r="R18" s="69">
        <v>-245</v>
      </c>
      <c r="S18" s="33"/>
      <c r="T18" s="69">
        <v>-221</v>
      </c>
      <c r="U18" s="33"/>
      <c r="V18" s="34">
        <f t="shared" si="1"/>
        <v>-102</v>
      </c>
      <c r="X18" s="152">
        <f t="shared" si="11"/>
        <v>37209</v>
      </c>
      <c r="Y18" s="30">
        <f t="shared" si="12"/>
        <v>5178</v>
      </c>
      <c r="Z18" s="30">
        <f t="shared" si="13"/>
        <v>10665</v>
      </c>
      <c r="AA18" s="30">
        <f t="shared" si="2"/>
        <v>-2394</v>
      </c>
      <c r="AB18" s="65">
        <f t="shared" si="3"/>
        <v>-2394</v>
      </c>
      <c r="AC18" s="65">
        <f t="shared" si="4"/>
        <v>-31</v>
      </c>
      <c r="AD18" s="65">
        <f t="shared" si="5"/>
        <v>35</v>
      </c>
      <c r="AE18" s="65">
        <f t="shared" si="6"/>
        <v>0</v>
      </c>
      <c r="AF18" s="66">
        <f t="shared" si="7"/>
        <v>294</v>
      </c>
      <c r="AG18" s="66">
        <f t="shared" si="8"/>
        <v>71</v>
      </c>
      <c r="AH18" s="66">
        <f t="shared" si="9"/>
        <v>-296</v>
      </c>
      <c r="AI18" s="66">
        <f t="shared" si="10"/>
        <v>-527</v>
      </c>
    </row>
    <row r="19" spans="1:35" x14ac:dyDescent="0.25">
      <c r="A19" s="154">
        <f t="shared" si="14"/>
        <v>37209</v>
      </c>
      <c r="B19" s="69">
        <v>5178</v>
      </c>
      <c r="C19" s="69">
        <v>10665</v>
      </c>
      <c r="D19" s="32">
        <f t="shared" si="0"/>
        <v>15843</v>
      </c>
      <c r="E19" s="33"/>
      <c r="F19" s="69">
        <v>-2394</v>
      </c>
      <c r="G19" s="33"/>
      <c r="H19" s="69">
        <v>-31</v>
      </c>
      <c r="I19" s="33"/>
      <c r="J19" s="69">
        <v>35</v>
      </c>
      <c r="K19" s="33"/>
      <c r="L19" s="69">
        <v>0</v>
      </c>
      <c r="M19" s="33"/>
      <c r="N19" s="69">
        <v>294</v>
      </c>
      <c r="O19" s="33"/>
      <c r="P19" s="69">
        <v>71</v>
      </c>
      <c r="Q19" s="33"/>
      <c r="R19" s="69">
        <v>-296</v>
      </c>
      <c r="S19" s="33"/>
      <c r="T19" s="69">
        <v>-527</v>
      </c>
      <c r="U19" s="33"/>
      <c r="V19" s="34">
        <f t="shared" si="1"/>
        <v>12995</v>
      </c>
      <c r="X19" s="152">
        <f t="shared" si="11"/>
        <v>37210</v>
      </c>
      <c r="Y19" s="30">
        <f t="shared" si="12"/>
        <v>-7481</v>
      </c>
      <c r="Z19" s="30">
        <f t="shared" si="13"/>
        <v>4808</v>
      </c>
      <c r="AA19" s="30">
        <f t="shared" si="2"/>
        <v>695</v>
      </c>
      <c r="AB19" s="65">
        <f t="shared" si="3"/>
        <v>695</v>
      </c>
      <c r="AC19" s="65">
        <f t="shared" si="4"/>
        <v>-16</v>
      </c>
      <c r="AD19" s="65">
        <f t="shared" si="5"/>
        <v>28</v>
      </c>
      <c r="AE19" s="65">
        <f t="shared" si="6"/>
        <v>0</v>
      </c>
      <c r="AF19" s="66">
        <f t="shared" si="7"/>
        <v>260</v>
      </c>
      <c r="AG19" s="66">
        <f t="shared" si="8"/>
        <v>35</v>
      </c>
      <c r="AH19" s="66">
        <f t="shared" si="9"/>
        <v>-303</v>
      </c>
      <c r="AI19" s="66">
        <f t="shared" si="10"/>
        <v>-502</v>
      </c>
    </row>
    <row r="20" spans="1:35" x14ac:dyDescent="0.25">
      <c r="A20" s="154">
        <f t="shared" si="14"/>
        <v>37210</v>
      </c>
      <c r="B20" s="69">
        <v>-7481</v>
      </c>
      <c r="C20" s="69">
        <v>4808</v>
      </c>
      <c r="D20" s="32">
        <f t="shared" si="0"/>
        <v>-2673</v>
      </c>
      <c r="E20" s="33"/>
      <c r="F20" s="69">
        <v>695</v>
      </c>
      <c r="G20" s="33"/>
      <c r="H20" s="69">
        <v>-16</v>
      </c>
      <c r="I20" s="33"/>
      <c r="J20" s="69">
        <v>28</v>
      </c>
      <c r="K20" s="33"/>
      <c r="L20" s="69">
        <v>0</v>
      </c>
      <c r="M20" s="33"/>
      <c r="N20" s="69">
        <v>260</v>
      </c>
      <c r="O20" s="33"/>
      <c r="P20" s="69">
        <v>35</v>
      </c>
      <c r="Q20" s="33"/>
      <c r="R20" s="69">
        <v>-303</v>
      </c>
      <c r="S20" s="33"/>
      <c r="T20" s="69">
        <v>-502</v>
      </c>
      <c r="U20" s="33"/>
      <c r="V20" s="34">
        <f t="shared" si="1"/>
        <v>-2476</v>
      </c>
      <c r="X20" s="152">
        <f t="shared" si="11"/>
        <v>37211</v>
      </c>
      <c r="Y20" s="30">
        <f t="shared" si="12"/>
        <v>6775</v>
      </c>
      <c r="Z20" s="30">
        <f t="shared" si="13"/>
        <v>6480</v>
      </c>
      <c r="AA20" s="30">
        <f t="shared" si="2"/>
        <v>5100</v>
      </c>
      <c r="AB20" s="65">
        <f t="shared" si="3"/>
        <v>5100</v>
      </c>
      <c r="AC20" s="65">
        <f t="shared" si="4"/>
        <v>-11</v>
      </c>
      <c r="AD20" s="65">
        <f t="shared" si="5"/>
        <v>23</v>
      </c>
      <c r="AE20" s="65">
        <f t="shared" si="6"/>
        <v>0</v>
      </c>
      <c r="AF20" s="66">
        <f t="shared" si="7"/>
        <v>493</v>
      </c>
      <c r="AG20" s="66">
        <f t="shared" si="8"/>
        <v>46</v>
      </c>
      <c r="AH20" s="66">
        <f t="shared" si="9"/>
        <v>-283</v>
      </c>
      <c r="AI20" s="66">
        <f t="shared" si="10"/>
        <v>-330</v>
      </c>
    </row>
    <row r="21" spans="1:35" x14ac:dyDescent="0.25">
      <c r="A21" s="154">
        <f t="shared" si="14"/>
        <v>37211</v>
      </c>
      <c r="B21" s="69">
        <v>6775</v>
      </c>
      <c r="C21" s="69">
        <v>6480</v>
      </c>
      <c r="D21" s="32">
        <f t="shared" si="0"/>
        <v>13255</v>
      </c>
      <c r="E21" s="33"/>
      <c r="F21" s="69">
        <v>5100</v>
      </c>
      <c r="G21" s="33"/>
      <c r="H21" s="69">
        <v>-11</v>
      </c>
      <c r="I21" s="33"/>
      <c r="J21" s="69">
        <v>23</v>
      </c>
      <c r="K21" s="33"/>
      <c r="L21" s="69">
        <v>0</v>
      </c>
      <c r="M21" s="33"/>
      <c r="N21" s="69">
        <v>493</v>
      </c>
      <c r="O21" s="33"/>
      <c r="P21" s="69">
        <v>46</v>
      </c>
      <c r="Q21" s="33"/>
      <c r="R21" s="69">
        <v>-283</v>
      </c>
      <c r="S21" s="33"/>
      <c r="T21" s="69">
        <v>-330</v>
      </c>
      <c r="U21" s="33"/>
      <c r="V21" s="34">
        <f t="shared" si="1"/>
        <v>18293</v>
      </c>
      <c r="X21" s="152">
        <f t="shared" si="11"/>
        <v>37212</v>
      </c>
      <c r="Y21" s="30">
        <f t="shared" si="12"/>
        <v>-560</v>
      </c>
      <c r="Z21" s="30">
        <f t="shared" si="13"/>
        <v>3032</v>
      </c>
      <c r="AA21" s="30">
        <f t="shared" si="2"/>
        <v>942</v>
      </c>
      <c r="AB21" s="65">
        <f t="shared" si="3"/>
        <v>942</v>
      </c>
      <c r="AC21" s="65">
        <f t="shared" si="4"/>
        <v>-11</v>
      </c>
      <c r="AD21" s="65">
        <f t="shared" si="5"/>
        <v>31</v>
      </c>
      <c r="AE21" s="65">
        <f t="shared" si="6"/>
        <v>0</v>
      </c>
      <c r="AF21" s="66">
        <f t="shared" si="7"/>
        <v>462</v>
      </c>
      <c r="AG21" s="66">
        <f t="shared" si="8"/>
        <v>28</v>
      </c>
      <c r="AH21" s="66">
        <f t="shared" si="9"/>
        <v>-263</v>
      </c>
      <c r="AI21" s="66">
        <f t="shared" si="10"/>
        <v>-350</v>
      </c>
    </row>
    <row r="22" spans="1:35" x14ac:dyDescent="0.25">
      <c r="A22" s="154">
        <f t="shared" si="14"/>
        <v>37212</v>
      </c>
      <c r="B22" s="69">
        <v>-560</v>
      </c>
      <c r="C22" s="69">
        <v>3032</v>
      </c>
      <c r="D22" s="32">
        <f t="shared" si="0"/>
        <v>2472</v>
      </c>
      <c r="E22" s="33"/>
      <c r="F22" s="69">
        <v>942</v>
      </c>
      <c r="G22" s="33"/>
      <c r="H22" s="69">
        <v>-11</v>
      </c>
      <c r="I22" s="33"/>
      <c r="J22" s="69">
        <v>31</v>
      </c>
      <c r="K22" s="33"/>
      <c r="L22" s="69">
        <v>0</v>
      </c>
      <c r="M22" s="33"/>
      <c r="N22" s="69">
        <v>462</v>
      </c>
      <c r="O22" s="33"/>
      <c r="P22" s="69">
        <v>28</v>
      </c>
      <c r="Q22" s="33"/>
      <c r="R22" s="69">
        <v>-263</v>
      </c>
      <c r="S22" s="33"/>
      <c r="T22" s="69">
        <v>-350</v>
      </c>
      <c r="U22" s="33"/>
      <c r="V22" s="34">
        <f t="shared" si="1"/>
        <v>3311</v>
      </c>
      <c r="X22" s="152">
        <f t="shared" si="11"/>
        <v>37213</v>
      </c>
      <c r="Y22" s="30">
        <f t="shared" si="12"/>
        <v>-2380</v>
      </c>
      <c r="Z22" s="30">
        <f t="shared" si="13"/>
        <v>1403</v>
      </c>
      <c r="AA22" s="30">
        <f t="shared" si="2"/>
        <v>2279</v>
      </c>
      <c r="AB22" s="65">
        <f t="shared" si="3"/>
        <v>2279</v>
      </c>
      <c r="AC22" s="65">
        <f t="shared" si="4"/>
        <v>-11</v>
      </c>
      <c r="AD22" s="65">
        <f t="shared" si="5"/>
        <v>24</v>
      </c>
      <c r="AE22" s="65">
        <f t="shared" si="6"/>
        <v>0</v>
      </c>
      <c r="AF22" s="66">
        <f t="shared" si="7"/>
        <v>336</v>
      </c>
      <c r="AG22" s="66">
        <f t="shared" si="8"/>
        <v>62</v>
      </c>
      <c r="AH22" s="66">
        <f t="shared" si="9"/>
        <v>-295</v>
      </c>
      <c r="AI22" s="66">
        <f t="shared" si="10"/>
        <v>38</v>
      </c>
    </row>
    <row r="23" spans="1:35" x14ac:dyDescent="0.25">
      <c r="A23" s="154">
        <f t="shared" si="14"/>
        <v>37213</v>
      </c>
      <c r="B23" s="69">
        <v>-2380</v>
      </c>
      <c r="C23" s="69">
        <v>1403</v>
      </c>
      <c r="D23" s="32">
        <f t="shared" si="0"/>
        <v>-977</v>
      </c>
      <c r="E23" s="33"/>
      <c r="F23" s="69">
        <v>2279</v>
      </c>
      <c r="G23" s="33"/>
      <c r="H23" s="69">
        <v>-11</v>
      </c>
      <c r="I23" s="33"/>
      <c r="J23" s="69">
        <v>24</v>
      </c>
      <c r="K23" s="33"/>
      <c r="L23" s="69">
        <v>0</v>
      </c>
      <c r="M23" s="33"/>
      <c r="N23" s="69">
        <v>336</v>
      </c>
      <c r="O23" s="33"/>
      <c r="P23" s="69">
        <v>62</v>
      </c>
      <c r="Q23" s="33"/>
      <c r="R23" s="69">
        <v>-295</v>
      </c>
      <c r="S23" s="33"/>
      <c r="T23" s="69">
        <v>38</v>
      </c>
      <c r="U23" s="33"/>
      <c r="V23" s="34">
        <f t="shared" si="1"/>
        <v>1456</v>
      </c>
      <c r="X23" s="152">
        <f t="shared" si="11"/>
        <v>37214</v>
      </c>
      <c r="Y23" s="30">
        <f t="shared" si="12"/>
        <v>4711</v>
      </c>
      <c r="Z23" s="30">
        <f t="shared" si="13"/>
        <v>4278</v>
      </c>
      <c r="AA23" s="30">
        <f t="shared" si="2"/>
        <v>-8227</v>
      </c>
      <c r="AB23" s="65">
        <f t="shared" si="3"/>
        <v>-8227</v>
      </c>
      <c r="AC23" s="65">
        <f t="shared" si="4"/>
        <v>-11</v>
      </c>
      <c r="AD23" s="65">
        <f t="shared" si="5"/>
        <v>51</v>
      </c>
      <c r="AE23" s="65">
        <f t="shared" si="6"/>
        <v>0</v>
      </c>
      <c r="AF23" s="66">
        <f t="shared" si="7"/>
        <v>128</v>
      </c>
      <c r="AG23" s="66">
        <f t="shared" si="8"/>
        <v>45</v>
      </c>
      <c r="AH23" s="66">
        <f t="shared" si="9"/>
        <v>-314</v>
      </c>
      <c r="AI23" s="66">
        <f t="shared" si="10"/>
        <v>33</v>
      </c>
    </row>
    <row r="24" spans="1:35" s="58" customFormat="1" x14ac:dyDescent="0.25">
      <c r="A24" s="155">
        <f t="shared" si="14"/>
        <v>37214</v>
      </c>
      <c r="B24" s="73">
        <v>4711</v>
      </c>
      <c r="C24" s="73">
        <v>4278</v>
      </c>
      <c r="D24" s="156">
        <f t="shared" si="0"/>
        <v>8989</v>
      </c>
      <c r="E24" s="150"/>
      <c r="F24" s="69">
        <v>-8227</v>
      </c>
      <c r="G24" s="150"/>
      <c r="H24" s="69">
        <v>-11</v>
      </c>
      <c r="I24" s="150"/>
      <c r="J24" s="69">
        <v>51</v>
      </c>
      <c r="K24" s="150"/>
      <c r="L24" s="73">
        <v>0</v>
      </c>
      <c r="M24" s="150"/>
      <c r="N24" s="69">
        <v>128</v>
      </c>
      <c r="O24" s="150"/>
      <c r="P24" s="69">
        <v>45</v>
      </c>
      <c r="Q24" s="150"/>
      <c r="R24" s="69">
        <v>-314</v>
      </c>
      <c r="S24" s="150"/>
      <c r="T24" s="69">
        <v>33</v>
      </c>
      <c r="U24" s="150"/>
      <c r="V24" s="157">
        <f t="shared" si="1"/>
        <v>694</v>
      </c>
      <c r="X24" s="152">
        <f t="shared" si="11"/>
        <v>37215</v>
      </c>
      <c r="Y24" s="65">
        <f t="shared" si="12"/>
        <v>-328</v>
      </c>
      <c r="Z24" s="65">
        <f t="shared" si="13"/>
        <v>2862</v>
      </c>
      <c r="AA24" s="65">
        <f t="shared" si="2"/>
        <v>-67</v>
      </c>
      <c r="AB24" s="65">
        <f t="shared" si="3"/>
        <v>-67</v>
      </c>
      <c r="AC24" s="65">
        <f t="shared" si="4"/>
        <v>-62</v>
      </c>
      <c r="AD24" s="65">
        <f t="shared" si="5"/>
        <v>7</v>
      </c>
      <c r="AE24" s="65">
        <f t="shared" si="6"/>
        <v>0</v>
      </c>
      <c r="AF24" s="66">
        <f t="shared" si="7"/>
        <v>217</v>
      </c>
      <c r="AG24" s="66">
        <f t="shared" si="8"/>
        <v>-206</v>
      </c>
      <c r="AH24" s="66">
        <f t="shared" si="9"/>
        <v>-438</v>
      </c>
      <c r="AI24" s="66">
        <f t="shared" si="10"/>
        <v>-143</v>
      </c>
    </row>
    <row r="25" spans="1:35" x14ac:dyDescent="0.25">
      <c r="A25" s="154">
        <f t="shared" si="14"/>
        <v>37215</v>
      </c>
      <c r="B25" s="69">
        <v>-328</v>
      </c>
      <c r="C25" s="69">
        <v>2862</v>
      </c>
      <c r="D25" s="32">
        <f t="shared" si="0"/>
        <v>2534</v>
      </c>
      <c r="E25" s="33"/>
      <c r="F25" s="69">
        <v>-67</v>
      </c>
      <c r="G25" s="33"/>
      <c r="H25" s="69">
        <v>-62</v>
      </c>
      <c r="I25" s="33"/>
      <c r="J25" s="69">
        <v>7</v>
      </c>
      <c r="K25" s="33"/>
      <c r="L25" s="69">
        <v>0</v>
      </c>
      <c r="M25" s="33"/>
      <c r="N25" s="69">
        <v>217</v>
      </c>
      <c r="O25" s="33"/>
      <c r="P25" s="69">
        <v>-206</v>
      </c>
      <c r="Q25" s="33"/>
      <c r="R25" s="69">
        <v>-438</v>
      </c>
      <c r="S25" s="33"/>
      <c r="T25" s="69">
        <v>-143</v>
      </c>
      <c r="U25" s="33"/>
      <c r="V25" s="34">
        <f t="shared" si="1"/>
        <v>1842</v>
      </c>
      <c r="X25" s="152">
        <f t="shared" si="11"/>
        <v>37216</v>
      </c>
      <c r="Y25" s="30">
        <f t="shared" si="12"/>
        <v>-2726</v>
      </c>
      <c r="Z25" s="30">
        <f t="shared" si="13"/>
        <v>1652</v>
      </c>
      <c r="AA25" s="30">
        <f t="shared" si="2"/>
        <v>2267</v>
      </c>
      <c r="AB25" s="65">
        <f t="shared" si="3"/>
        <v>2267</v>
      </c>
      <c r="AC25" s="65">
        <f t="shared" si="4"/>
        <v>-4</v>
      </c>
      <c r="AD25" s="65">
        <f t="shared" si="5"/>
        <v>98</v>
      </c>
      <c r="AE25" s="65">
        <f t="shared" si="6"/>
        <v>0</v>
      </c>
      <c r="AF25" s="66">
        <f t="shared" si="7"/>
        <v>118</v>
      </c>
      <c r="AG25" s="66">
        <f t="shared" si="8"/>
        <v>13</v>
      </c>
      <c r="AH25" s="66">
        <f t="shared" si="9"/>
        <v>-437</v>
      </c>
      <c r="AI25" s="66">
        <f t="shared" si="10"/>
        <v>-327</v>
      </c>
    </row>
    <row r="26" spans="1:35" x14ac:dyDescent="0.25">
      <c r="A26" s="154">
        <f t="shared" si="14"/>
        <v>37216</v>
      </c>
      <c r="B26" s="69">
        <v>-2726</v>
      </c>
      <c r="C26" s="69">
        <v>1652</v>
      </c>
      <c r="D26" s="32">
        <f t="shared" si="0"/>
        <v>-1074</v>
      </c>
      <c r="E26" s="33"/>
      <c r="F26" s="69">
        <v>2267</v>
      </c>
      <c r="G26" s="33"/>
      <c r="H26" s="69">
        <v>-4</v>
      </c>
      <c r="I26" s="33"/>
      <c r="J26" s="69">
        <v>98</v>
      </c>
      <c r="K26" s="33"/>
      <c r="L26" s="69">
        <v>0</v>
      </c>
      <c r="M26" s="33"/>
      <c r="N26" s="69">
        <v>118</v>
      </c>
      <c r="O26" s="33"/>
      <c r="P26" s="69">
        <v>13</v>
      </c>
      <c r="Q26" s="33"/>
      <c r="R26" s="69">
        <v>-437</v>
      </c>
      <c r="S26" s="33"/>
      <c r="T26" s="69">
        <v>-327</v>
      </c>
      <c r="U26" s="33"/>
      <c r="V26" s="34">
        <f t="shared" si="1"/>
        <v>654</v>
      </c>
      <c r="X26" s="152">
        <f t="shared" si="11"/>
        <v>37217</v>
      </c>
      <c r="Y26" s="30">
        <f t="shared" si="12"/>
        <v>1678</v>
      </c>
      <c r="Z26" s="30">
        <f t="shared" si="13"/>
        <v>4040</v>
      </c>
      <c r="AA26" s="30">
        <f t="shared" si="2"/>
        <v>5220</v>
      </c>
      <c r="AB26" s="65">
        <f t="shared" si="3"/>
        <v>5220</v>
      </c>
      <c r="AC26" s="65">
        <f t="shared" si="4"/>
        <v>-4</v>
      </c>
      <c r="AD26" s="65">
        <f t="shared" si="5"/>
        <v>106</v>
      </c>
      <c r="AE26" s="65">
        <f t="shared" si="6"/>
        <v>0</v>
      </c>
      <c r="AF26" s="66">
        <f t="shared" si="7"/>
        <v>107</v>
      </c>
      <c r="AG26" s="66">
        <f t="shared" si="8"/>
        <v>41</v>
      </c>
      <c r="AH26" s="66">
        <f t="shared" si="9"/>
        <v>-386</v>
      </c>
      <c r="AI26" s="66">
        <f t="shared" si="10"/>
        <v>-564</v>
      </c>
    </row>
    <row r="27" spans="1:35" x14ac:dyDescent="0.25">
      <c r="A27" s="154">
        <f t="shared" si="14"/>
        <v>37217</v>
      </c>
      <c r="B27" s="69">
        <v>1678</v>
      </c>
      <c r="C27" s="69">
        <v>4040</v>
      </c>
      <c r="D27" s="32">
        <f t="shared" si="0"/>
        <v>5718</v>
      </c>
      <c r="E27" s="33"/>
      <c r="F27" s="69">
        <v>5220</v>
      </c>
      <c r="G27" s="33"/>
      <c r="H27" s="69">
        <v>-4</v>
      </c>
      <c r="I27" s="33"/>
      <c r="J27" s="69">
        <v>106</v>
      </c>
      <c r="K27" s="33"/>
      <c r="L27" s="69">
        <v>0</v>
      </c>
      <c r="M27" s="33"/>
      <c r="N27" s="69">
        <v>107</v>
      </c>
      <c r="O27" s="33"/>
      <c r="P27" s="69">
        <v>41</v>
      </c>
      <c r="Q27" s="33"/>
      <c r="R27" s="69">
        <v>-386</v>
      </c>
      <c r="S27" s="33"/>
      <c r="T27" s="69">
        <v>-564</v>
      </c>
      <c r="U27" s="33"/>
      <c r="V27" s="34">
        <f t="shared" si="1"/>
        <v>10238</v>
      </c>
      <c r="X27" s="152">
        <f t="shared" si="11"/>
        <v>37218</v>
      </c>
      <c r="Y27" s="30">
        <f t="shared" si="12"/>
        <v>-6300</v>
      </c>
      <c r="Z27" s="30">
        <f t="shared" si="13"/>
        <v>-1979</v>
      </c>
      <c r="AA27" s="30">
        <f t="shared" si="2"/>
        <v>4331</v>
      </c>
      <c r="AB27" s="65">
        <f t="shared" si="3"/>
        <v>4331</v>
      </c>
      <c r="AC27" s="65">
        <f t="shared" si="4"/>
        <v>-4</v>
      </c>
      <c r="AD27" s="65">
        <f t="shared" si="5"/>
        <v>87</v>
      </c>
      <c r="AE27" s="65">
        <f t="shared" si="6"/>
        <v>0</v>
      </c>
      <c r="AF27" s="66">
        <f t="shared" si="7"/>
        <v>-37</v>
      </c>
      <c r="AG27" s="66">
        <f t="shared" si="8"/>
        <v>43</v>
      </c>
      <c r="AH27" s="66">
        <f t="shared" si="9"/>
        <v>-397</v>
      </c>
      <c r="AI27" s="66">
        <f t="shared" si="10"/>
        <v>-631</v>
      </c>
    </row>
    <row r="28" spans="1:35" x14ac:dyDescent="0.25">
      <c r="A28" s="154">
        <f t="shared" si="14"/>
        <v>37218</v>
      </c>
      <c r="B28" s="69">
        <v>-6300</v>
      </c>
      <c r="C28" s="69">
        <v>-1979</v>
      </c>
      <c r="D28" s="32">
        <f t="shared" si="0"/>
        <v>-8279</v>
      </c>
      <c r="E28" s="33"/>
      <c r="F28" s="69">
        <v>4331</v>
      </c>
      <c r="G28" s="33"/>
      <c r="H28" s="69">
        <v>-4</v>
      </c>
      <c r="I28" s="33"/>
      <c r="J28" s="69">
        <v>87</v>
      </c>
      <c r="K28" s="33"/>
      <c r="L28" s="69">
        <v>0</v>
      </c>
      <c r="M28" s="33"/>
      <c r="N28" s="69">
        <v>-37</v>
      </c>
      <c r="O28" s="33"/>
      <c r="P28" s="69">
        <v>43</v>
      </c>
      <c r="Q28" s="33"/>
      <c r="R28" s="69">
        <v>-397</v>
      </c>
      <c r="S28" s="33"/>
      <c r="T28" s="69">
        <v>-631</v>
      </c>
      <c r="U28" s="33"/>
      <c r="V28" s="34">
        <f t="shared" si="1"/>
        <v>-4887</v>
      </c>
      <c r="X28" s="152">
        <f t="shared" si="11"/>
        <v>37219</v>
      </c>
      <c r="Y28" s="30">
        <f t="shared" si="12"/>
        <v>-10397</v>
      </c>
      <c r="Z28" s="30">
        <f t="shared" si="13"/>
        <v>-195</v>
      </c>
      <c r="AA28" s="30">
        <f t="shared" si="2"/>
        <v>5572</v>
      </c>
      <c r="AB28" s="65">
        <f t="shared" si="3"/>
        <v>5572</v>
      </c>
      <c r="AC28" s="65">
        <f t="shared" si="4"/>
        <v>-4</v>
      </c>
      <c r="AD28" s="65">
        <f t="shared" si="5"/>
        <v>63</v>
      </c>
      <c r="AE28" s="65">
        <f t="shared" si="6"/>
        <v>0</v>
      </c>
      <c r="AF28" s="66">
        <f t="shared" si="7"/>
        <v>-173</v>
      </c>
      <c r="AG28" s="66">
        <f t="shared" si="8"/>
        <v>41</v>
      </c>
      <c r="AH28" s="66">
        <f t="shared" si="9"/>
        <v>-390</v>
      </c>
      <c r="AI28" s="66">
        <f t="shared" si="10"/>
        <v>-314</v>
      </c>
    </row>
    <row r="29" spans="1:35" x14ac:dyDescent="0.25">
      <c r="A29" s="154">
        <f t="shared" si="14"/>
        <v>37219</v>
      </c>
      <c r="B29" s="69">
        <v>-10397</v>
      </c>
      <c r="C29" s="69">
        <v>-195</v>
      </c>
      <c r="D29" s="32">
        <f t="shared" si="0"/>
        <v>-10592</v>
      </c>
      <c r="E29" s="33"/>
      <c r="F29" s="69">
        <v>5572</v>
      </c>
      <c r="G29" s="33"/>
      <c r="H29" s="69">
        <v>-4</v>
      </c>
      <c r="I29" s="33"/>
      <c r="J29" s="69">
        <v>63</v>
      </c>
      <c r="K29" s="33"/>
      <c r="L29" s="69">
        <v>0</v>
      </c>
      <c r="M29" s="33"/>
      <c r="N29" s="69">
        <v>-173</v>
      </c>
      <c r="O29" s="33"/>
      <c r="P29" s="69">
        <v>41</v>
      </c>
      <c r="Q29" s="33"/>
      <c r="R29" s="69">
        <v>-390</v>
      </c>
      <c r="S29" s="33"/>
      <c r="T29" s="69">
        <v>-314</v>
      </c>
      <c r="U29" s="33"/>
      <c r="V29" s="34">
        <f t="shared" si="1"/>
        <v>-5797</v>
      </c>
      <c r="X29" s="152">
        <f t="shared" si="11"/>
        <v>37220</v>
      </c>
      <c r="Y29" s="30">
        <f t="shared" si="12"/>
        <v>-17008</v>
      </c>
      <c r="Z29" s="30">
        <f t="shared" si="13"/>
        <v>-368</v>
      </c>
      <c r="AA29" s="30">
        <f t="shared" si="2"/>
        <v>7984</v>
      </c>
      <c r="AB29" s="65">
        <f t="shared" si="3"/>
        <v>7984</v>
      </c>
      <c r="AC29" s="65">
        <f t="shared" si="4"/>
        <v>-4</v>
      </c>
      <c r="AD29" s="65">
        <f t="shared" si="5"/>
        <v>39</v>
      </c>
      <c r="AE29" s="65">
        <f t="shared" si="6"/>
        <v>0</v>
      </c>
      <c r="AF29" s="66">
        <f t="shared" si="7"/>
        <v>-293</v>
      </c>
      <c r="AG29" s="66">
        <f t="shared" si="8"/>
        <v>41</v>
      </c>
      <c r="AH29" s="66">
        <f t="shared" si="9"/>
        <v>-352</v>
      </c>
      <c r="AI29" s="66">
        <f t="shared" si="10"/>
        <v>-388</v>
      </c>
    </row>
    <row r="30" spans="1:35" x14ac:dyDescent="0.25">
      <c r="A30" s="154">
        <f t="shared" si="14"/>
        <v>37220</v>
      </c>
      <c r="B30" s="69">
        <v>-17008</v>
      </c>
      <c r="C30" s="69">
        <v>-368</v>
      </c>
      <c r="D30" s="32">
        <f t="shared" si="0"/>
        <v>-17376</v>
      </c>
      <c r="E30" s="33"/>
      <c r="F30" s="69">
        <v>7984</v>
      </c>
      <c r="G30" s="33"/>
      <c r="H30" s="69">
        <v>-4</v>
      </c>
      <c r="I30" s="33"/>
      <c r="J30" s="69">
        <v>39</v>
      </c>
      <c r="K30" s="33"/>
      <c r="L30" s="69">
        <v>0</v>
      </c>
      <c r="M30" s="33"/>
      <c r="N30" s="69">
        <v>-293</v>
      </c>
      <c r="O30" s="33"/>
      <c r="P30" s="69">
        <v>41</v>
      </c>
      <c r="Q30" s="33"/>
      <c r="R30" s="69">
        <v>-352</v>
      </c>
      <c r="S30" s="33"/>
      <c r="T30" s="69">
        <v>-388</v>
      </c>
      <c r="U30" s="33"/>
      <c r="V30" s="34">
        <f t="shared" si="1"/>
        <v>-10349</v>
      </c>
      <c r="X30" s="152">
        <f t="shared" si="11"/>
        <v>37221</v>
      </c>
      <c r="Y30" s="30">
        <f t="shared" si="12"/>
        <v>-9969</v>
      </c>
      <c r="Z30" s="30">
        <f t="shared" si="13"/>
        <v>899</v>
      </c>
      <c r="AA30" s="30">
        <f t="shared" si="2"/>
        <v>4434</v>
      </c>
      <c r="AB30" s="65">
        <f t="shared" si="3"/>
        <v>4434</v>
      </c>
      <c r="AC30" s="65">
        <f t="shared" si="4"/>
        <v>-4</v>
      </c>
      <c r="AD30" s="65">
        <f t="shared" si="5"/>
        <v>-25</v>
      </c>
      <c r="AE30" s="65">
        <f t="shared" si="6"/>
        <v>0</v>
      </c>
      <c r="AF30" s="66">
        <f t="shared" si="7"/>
        <v>-211</v>
      </c>
      <c r="AG30" s="66">
        <f t="shared" si="8"/>
        <v>-47</v>
      </c>
      <c r="AH30" s="66">
        <f t="shared" si="9"/>
        <v>-393</v>
      </c>
      <c r="AI30" s="66">
        <f t="shared" si="10"/>
        <v>-516</v>
      </c>
    </row>
    <row r="31" spans="1:35" x14ac:dyDescent="0.25">
      <c r="A31" s="154">
        <f t="shared" si="14"/>
        <v>37221</v>
      </c>
      <c r="B31" s="69">
        <v>-9969</v>
      </c>
      <c r="C31" s="69">
        <v>899</v>
      </c>
      <c r="D31" s="32">
        <f t="shared" si="0"/>
        <v>-9070</v>
      </c>
      <c r="E31" s="33"/>
      <c r="F31" s="69">
        <v>4434</v>
      </c>
      <c r="G31" s="33"/>
      <c r="H31" s="69">
        <v>-4</v>
      </c>
      <c r="I31" s="33"/>
      <c r="J31" s="69">
        <v>-25</v>
      </c>
      <c r="K31" s="33"/>
      <c r="L31" s="69">
        <v>0</v>
      </c>
      <c r="M31" s="33"/>
      <c r="N31" s="69">
        <v>-211</v>
      </c>
      <c r="O31" s="33"/>
      <c r="P31" s="69">
        <v>-47</v>
      </c>
      <c r="Q31" s="33"/>
      <c r="R31" s="69">
        <v>-393</v>
      </c>
      <c r="S31" s="33"/>
      <c r="T31" s="69">
        <v>-516</v>
      </c>
      <c r="U31" s="33"/>
      <c r="V31" s="34">
        <f t="shared" si="1"/>
        <v>-5832</v>
      </c>
      <c r="X31" s="152">
        <f t="shared" si="11"/>
        <v>37222</v>
      </c>
      <c r="Y31" s="30">
        <f t="shared" si="12"/>
        <v>-14468</v>
      </c>
      <c r="Z31" s="30">
        <f t="shared" si="13"/>
        <v>1076</v>
      </c>
      <c r="AA31" s="30">
        <f t="shared" si="2"/>
        <v>1108</v>
      </c>
      <c r="AB31" s="65">
        <f t="shared" si="3"/>
        <v>1108</v>
      </c>
      <c r="AC31" s="65">
        <f t="shared" si="4"/>
        <v>-4</v>
      </c>
      <c r="AD31" s="65">
        <f t="shared" si="5"/>
        <v>-66</v>
      </c>
      <c r="AE31" s="65">
        <f t="shared" si="6"/>
        <v>-11000</v>
      </c>
      <c r="AF31" s="66">
        <f t="shared" si="7"/>
        <v>-783</v>
      </c>
      <c r="AG31" s="66">
        <f t="shared" si="8"/>
        <v>-351</v>
      </c>
      <c r="AH31" s="66">
        <f t="shared" si="9"/>
        <v>-558</v>
      </c>
      <c r="AI31" s="66">
        <f t="shared" si="10"/>
        <v>-115</v>
      </c>
    </row>
    <row r="32" spans="1:35" x14ac:dyDescent="0.25">
      <c r="A32" s="154">
        <f t="shared" si="14"/>
        <v>37222</v>
      </c>
      <c r="B32" s="69">
        <v>-14468</v>
      </c>
      <c r="C32" s="69">
        <v>1076</v>
      </c>
      <c r="D32" s="32">
        <f t="shared" si="0"/>
        <v>-13392</v>
      </c>
      <c r="E32" s="33"/>
      <c r="F32" s="69">
        <v>1108</v>
      </c>
      <c r="G32" s="33"/>
      <c r="H32" s="69">
        <v>-4</v>
      </c>
      <c r="I32" s="33"/>
      <c r="J32" s="69">
        <v>-66</v>
      </c>
      <c r="K32" s="33"/>
      <c r="L32" s="69">
        <v>-11000</v>
      </c>
      <c r="M32" s="33"/>
      <c r="N32" s="69">
        <v>-783</v>
      </c>
      <c r="O32" s="33"/>
      <c r="P32" s="69">
        <v>-351</v>
      </c>
      <c r="Q32" s="33"/>
      <c r="R32" s="69">
        <v>-558</v>
      </c>
      <c r="S32" s="33"/>
      <c r="T32" s="69">
        <v>-115</v>
      </c>
      <c r="U32" s="33"/>
      <c r="V32" s="34">
        <f t="shared" si="1"/>
        <v>-25161</v>
      </c>
      <c r="X32" s="152">
        <f t="shared" si="11"/>
        <v>37223</v>
      </c>
      <c r="Y32" s="30">
        <f t="shared" si="12"/>
        <v>-6316</v>
      </c>
      <c r="Z32" s="30">
        <f t="shared" si="13"/>
        <v>-308</v>
      </c>
      <c r="AA32" s="30">
        <f t="shared" si="2"/>
        <v>-6995</v>
      </c>
      <c r="AB32" s="65">
        <f t="shared" si="3"/>
        <v>-6995</v>
      </c>
      <c r="AC32" s="65">
        <f t="shared" si="4"/>
        <v>-47</v>
      </c>
      <c r="AD32" s="65">
        <f t="shared" si="5"/>
        <v>-60</v>
      </c>
      <c r="AE32" s="65">
        <f t="shared" si="6"/>
        <v>0</v>
      </c>
      <c r="AF32" s="66">
        <f t="shared" si="7"/>
        <v>-1461</v>
      </c>
      <c r="AG32" s="66">
        <f t="shared" si="8"/>
        <v>-202</v>
      </c>
      <c r="AH32" s="66">
        <f t="shared" si="9"/>
        <v>-553</v>
      </c>
      <c r="AI32" s="66">
        <f t="shared" si="10"/>
        <v>132</v>
      </c>
    </row>
    <row r="33" spans="1:35" x14ac:dyDescent="0.25">
      <c r="A33" s="154">
        <f t="shared" si="14"/>
        <v>37223</v>
      </c>
      <c r="B33" s="69">
        <v>-6316</v>
      </c>
      <c r="C33" s="69">
        <v>-308</v>
      </c>
      <c r="D33" s="32">
        <f t="shared" si="0"/>
        <v>-6624</v>
      </c>
      <c r="E33" s="33"/>
      <c r="F33" s="69">
        <v>-6995</v>
      </c>
      <c r="G33" s="33"/>
      <c r="H33" s="69">
        <v>-47</v>
      </c>
      <c r="I33" s="33"/>
      <c r="J33" s="69">
        <v>-60</v>
      </c>
      <c r="K33" s="33"/>
      <c r="L33" s="69">
        <v>0</v>
      </c>
      <c r="M33" s="33"/>
      <c r="N33" s="69">
        <v>-1461</v>
      </c>
      <c r="O33" s="33"/>
      <c r="P33" s="69">
        <v>-202</v>
      </c>
      <c r="Q33" s="33"/>
      <c r="R33" s="69">
        <v>-553</v>
      </c>
      <c r="S33" s="33"/>
      <c r="T33" s="69">
        <v>132</v>
      </c>
      <c r="U33" s="33"/>
      <c r="V33" s="34">
        <f t="shared" si="1"/>
        <v>-15810</v>
      </c>
      <c r="X33" s="152">
        <f t="shared" si="11"/>
        <v>37224</v>
      </c>
      <c r="Y33" s="30">
        <f t="shared" si="12"/>
        <v>-1362</v>
      </c>
      <c r="Z33" s="30">
        <f t="shared" si="13"/>
        <v>331</v>
      </c>
      <c r="AA33" s="30">
        <f t="shared" si="2"/>
        <v>1599</v>
      </c>
      <c r="AB33" s="65">
        <f t="shared" si="3"/>
        <v>1599</v>
      </c>
      <c r="AC33" s="65">
        <f t="shared" si="4"/>
        <v>-8</v>
      </c>
      <c r="AD33" s="65">
        <f t="shared" si="5"/>
        <v>-66</v>
      </c>
      <c r="AE33" s="65">
        <f t="shared" si="6"/>
        <v>0</v>
      </c>
      <c r="AF33" s="66">
        <f t="shared" si="7"/>
        <v>-1027</v>
      </c>
      <c r="AG33" s="66">
        <f t="shared" si="8"/>
        <v>132</v>
      </c>
      <c r="AH33" s="66">
        <f t="shared" si="9"/>
        <v>230</v>
      </c>
      <c r="AI33" s="66">
        <f t="shared" si="10"/>
        <v>49</v>
      </c>
    </row>
    <row r="34" spans="1:35" x14ac:dyDescent="0.25">
      <c r="A34" s="154">
        <f t="shared" si="14"/>
        <v>37224</v>
      </c>
      <c r="B34" s="69">
        <v>-1362</v>
      </c>
      <c r="C34" s="69">
        <v>331</v>
      </c>
      <c r="D34" s="32">
        <f t="shared" si="0"/>
        <v>-1031</v>
      </c>
      <c r="E34" s="33"/>
      <c r="F34" s="69">
        <v>1599</v>
      </c>
      <c r="G34" s="33"/>
      <c r="H34" s="69">
        <v>-8</v>
      </c>
      <c r="I34" s="33"/>
      <c r="J34" s="69">
        <v>-66</v>
      </c>
      <c r="K34" s="33"/>
      <c r="L34" s="69">
        <v>0</v>
      </c>
      <c r="M34" s="33"/>
      <c r="N34" s="69">
        <v>-1027</v>
      </c>
      <c r="O34" s="33"/>
      <c r="P34" s="69">
        <v>132</v>
      </c>
      <c r="Q34" s="33"/>
      <c r="R34" s="69">
        <v>230</v>
      </c>
      <c r="S34" s="33"/>
      <c r="T34" s="69">
        <v>49</v>
      </c>
      <c r="U34" s="33"/>
      <c r="V34" s="34">
        <f t="shared" si="1"/>
        <v>-122</v>
      </c>
      <c r="X34" s="152">
        <f t="shared" si="11"/>
        <v>37225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2545</v>
      </c>
      <c r="AC34" s="65">
        <f t="shared" si="4"/>
        <v>-4</v>
      </c>
      <c r="AD34" s="65">
        <f t="shared" si="5"/>
        <v>-2</v>
      </c>
      <c r="AE34" s="65">
        <f t="shared" si="6"/>
        <v>0</v>
      </c>
      <c r="AF34" s="66">
        <f t="shared" si="7"/>
        <v>-576</v>
      </c>
      <c r="AG34" s="66">
        <f t="shared" si="8"/>
        <v>98</v>
      </c>
      <c r="AH34" s="66">
        <f t="shared" si="9"/>
        <v>304</v>
      </c>
      <c r="AI34" s="66">
        <f t="shared" si="10"/>
        <v>36</v>
      </c>
    </row>
    <row r="35" spans="1:35" x14ac:dyDescent="0.25">
      <c r="A35" s="154">
        <f t="shared" si="14"/>
        <v>37225</v>
      </c>
      <c r="B35" s="69">
        <v>-5287</v>
      </c>
      <c r="C35" s="69">
        <v>-404</v>
      </c>
      <c r="D35" s="32">
        <f t="shared" si="0"/>
        <v>-5691</v>
      </c>
      <c r="E35" s="33"/>
      <c r="F35" s="69">
        <v>2545</v>
      </c>
      <c r="G35" s="33"/>
      <c r="H35" s="69">
        <v>-4</v>
      </c>
      <c r="I35" s="33"/>
      <c r="J35" s="69">
        <v>-2</v>
      </c>
      <c r="K35" s="33"/>
      <c r="L35" s="69">
        <v>0</v>
      </c>
      <c r="M35" s="33"/>
      <c r="N35" s="69">
        <v>-576</v>
      </c>
      <c r="O35" s="33"/>
      <c r="P35" s="69">
        <v>98</v>
      </c>
      <c r="Q35" s="33"/>
      <c r="R35" s="69">
        <v>304</v>
      </c>
      <c r="S35" s="33"/>
      <c r="T35" s="69">
        <v>36</v>
      </c>
      <c r="U35" s="33"/>
      <c r="V35" s="34">
        <f t="shared" si="1"/>
        <v>-3290</v>
      </c>
      <c r="X35" s="152">
        <f t="shared" si="11"/>
        <v>37226</v>
      </c>
      <c r="Y35" s="30">
        <f>+B37</f>
        <v>-9685</v>
      </c>
      <c r="Z35" s="30">
        <f>+C37</f>
        <v>-9685</v>
      </c>
      <c r="AA35" s="30">
        <f>+F37</f>
        <v>0</v>
      </c>
      <c r="AB35" s="65">
        <f t="shared" si="3"/>
        <v>0</v>
      </c>
      <c r="AC35" s="65">
        <f t="shared" si="4"/>
        <v>0</v>
      </c>
      <c r="AD35" s="65">
        <f t="shared" si="5"/>
        <v>0</v>
      </c>
      <c r="AE35" s="65">
        <f t="shared" si="6"/>
        <v>0</v>
      </c>
      <c r="AF35" s="66">
        <f t="shared" si="7"/>
        <v>0</v>
      </c>
      <c r="AG35" s="66">
        <f t="shared" si="8"/>
        <v>0</v>
      </c>
      <c r="AH35" s="66">
        <f t="shared" si="9"/>
        <v>0</v>
      </c>
      <c r="AI35" s="66">
        <f t="shared" si="10"/>
        <v>0</v>
      </c>
    </row>
    <row r="36" spans="1:35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>
        <v>0</v>
      </c>
      <c r="O36" s="36"/>
      <c r="P36" s="69">
        <v>0</v>
      </c>
      <c r="Q36" s="36"/>
      <c r="R36" s="69">
        <v>0</v>
      </c>
      <c r="S36" s="36"/>
      <c r="T36" s="69">
        <v>0</v>
      </c>
      <c r="U36" s="36"/>
      <c r="V36" s="34">
        <f t="shared" si="1"/>
        <v>0</v>
      </c>
    </row>
    <row r="37" spans="1:35" ht="13.8" thickBot="1" x14ac:dyDescent="0.3">
      <c r="A37" s="47" t="s">
        <v>21</v>
      </c>
      <c r="B37" s="75">
        <v>-9685</v>
      </c>
      <c r="C37" s="75">
        <v>-9685</v>
      </c>
      <c r="D37" s="37">
        <f>+B37+C37</f>
        <v>-19370</v>
      </c>
      <c r="E37" s="36"/>
      <c r="F37" s="75">
        <v>0</v>
      </c>
      <c r="G37" s="36"/>
      <c r="H37" s="75">
        <v>494</v>
      </c>
      <c r="I37" s="36"/>
      <c r="J37" s="75">
        <v>-60</v>
      </c>
      <c r="K37" s="36"/>
      <c r="L37" s="75">
        <v>0</v>
      </c>
      <c r="M37" s="36"/>
      <c r="N37" s="69">
        <v>-75</v>
      </c>
      <c r="O37" s="36"/>
      <c r="P37" s="69">
        <v>-21</v>
      </c>
      <c r="Q37" s="36"/>
      <c r="R37" s="69">
        <v>-9</v>
      </c>
      <c r="S37" s="36"/>
      <c r="T37" s="69">
        <v>-103</v>
      </c>
      <c r="U37" s="36"/>
      <c r="V37" s="41">
        <f t="shared" si="1"/>
        <v>-19144</v>
      </c>
    </row>
    <row r="38" spans="1:35" ht="13.8" thickBot="1" x14ac:dyDescent="0.3">
      <c r="A38" s="48" t="s">
        <v>113</v>
      </c>
      <c r="B38" s="37">
        <f>SUM(B6:B36)+B37</f>
        <v>-69527</v>
      </c>
      <c r="C38" s="37">
        <f>SUM(C6:C36)+C37</f>
        <v>62625</v>
      </c>
      <c r="D38" s="37">
        <f>SUM(D6:D36)+D37</f>
        <v>-6902</v>
      </c>
      <c r="E38" s="37"/>
      <c r="F38" s="37">
        <f>SUM(F6:F36)+F37</f>
        <v>35658</v>
      </c>
      <c r="G38" s="37"/>
      <c r="H38" s="37">
        <f>SUM(H6:H36)+H37</f>
        <v>-252</v>
      </c>
      <c r="I38" s="37"/>
      <c r="J38" s="37">
        <f>SUM(J6:J36)+J37</f>
        <v>262</v>
      </c>
      <c r="K38" s="37"/>
      <c r="L38" s="37">
        <f>SUM(L6:L36)+L37</f>
        <v>-22000</v>
      </c>
      <c r="M38" s="37"/>
      <c r="N38" s="37">
        <f>SUM(N6:N36)+N37</f>
        <v>-4761</v>
      </c>
      <c r="O38" s="37"/>
      <c r="P38" s="37">
        <f>SUM(P6:P36)+P37</f>
        <v>398</v>
      </c>
      <c r="Q38" s="37"/>
      <c r="R38" s="37">
        <f>SUM(R6:R36)+R37</f>
        <v>-8778</v>
      </c>
      <c r="S38" s="37"/>
      <c r="T38" s="37">
        <f>SUM(T6:T36)+T37</f>
        <v>-5653</v>
      </c>
      <c r="U38" s="37"/>
      <c r="V38" s="38">
        <f t="shared" si="1"/>
        <v>-12028</v>
      </c>
    </row>
    <row r="39" spans="1:35" s="143" customFormat="1" ht="16.2" thickBot="1" x14ac:dyDescent="0.35">
      <c r="A39" s="147" t="s">
        <v>106</v>
      </c>
      <c r="B39" s="148">
        <f>B5+B38</f>
        <v>167195</v>
      </c>
      <c r="C39" s="148">
        <f>C5+C38</f>
        <v>-429705</v>
      </c>
      <c r="D39" s="148">
        <f>D5+D38</f>
        <v>-262510</v>
      </c>
      <c r="E39" s="146"/>
      <c r="F39" s="148">
        <f>F5+F38</f>
        <v>191552</v>
      </c>
      <c r="G39" s="146"/>
      <c r="H39" s="148">
        <f>H5+H38</f>
        <v>10000</v>
      </c>
      <c r="I39" s="146"/>
      <c r="J39" s="148">
        <f>J5+J38</f>
        <v>-10539</v>
      </c>
      <c r="K39" s="146"/>
      <c r="L39" s="148">
        <f>L5+L38</f>
        <v>-13298</v>
      </c>
      <c r="M39" s="146"/>
      <c r="N39" s="148">
        <f>N5+N38</f>
        <v>46095</v>
      </c>
      <c r="O39" s="146"/>
      <c r="P39" s="148">
        <f>P5+P38</f>
        <v>-5598</v>
      </c>
      <c r="Q39" s="146"/>
      <c r="R39" s="148">
        <f>R5+R38</f>
        <v>3757</v>
      </c>
      <c r="S39" s="146"/>
      <c r="T39" s="148">
        <f>T5+T38</f>
        <v>127400</v>
      </c>
      <c r="U39" s="146"/>
      <c r="V39" s="148">
        <f t="shared" si="1"/>
        <v>86859</v>
      </c>
      <c r="X39" s="143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68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32" sqref="A32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37226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>SUM(D5:X5)</f>
        <v>-140334</v>
      </c>
      <c r="AA5" s="152">
        <f>+A6</f>
        <v>37226</v>
      </c>
      <c r="AB5" s="65">
        <f>+B6</f>
        <v>2959</v>
      </c>
      <c r="AC5" s="65">
        <f>+C6</f>
        <v>-479</v>
      </c>
      <c r="AD5" s="65">
        <f t="shared" ref="AD5:AD33" si="1">+F6</f>
        <v>-12005</v>
      </c>
      <c r="AE5" s="65">
        <f t="shared" ref="AE5:AE35" si="2">+F6</f>
        <v>-12005</v>
      </c>
      <c r="AF5" s="65">
        <f t="shared" ref="AF5:AF35" si="3">+H6</f>
        <v>-8</v>
      </c>
      <c r="AG5" s="65">
        <f t="shared" ref="AG5:AG35" si="4">+J6</f>
        <v>-15</v>
      </c>
      <c r="AH5" s="65">
        <f t="shared" ref="AH5:AH35" si="5">+L6</f>
        <v>0</v>
      </c>
      <c r="AI5" s="66">
        <f t="shared" ref="AI5:AI35" si="6">+N6</f>
        <v>146</v>
      </c>
      <c r="AJ5" s="66">
        <f t="shared" ref="AJ5:AJ35" si="7">+P6</f>
        <v>-4</v>
      </c>
      <c r="AK5" s="66">
        <f t="shared" ref="AK5:AK35" si="8">+R6</f>
        <v>123</v>
      </c>
      <c r="AL5" s="66">
        <f t="shared" ref="AL5:AL35" si="9">+T6</f>
        <v>519</v>
      </c>
    </row>
    <row r="6" spans="1:48" x14ac:dyDescent="0.25">
      <c r="A6" s="154">
        <v>37226</v>
      </c>
      <c r="B6" s="69">
        <v>2959</v>
      </c>
      <c r="C6" s="69">
        <v>-479</v>
      </c>
      <c r="D6" s="32">
        <f t="shared" si="0"/>
        <v>2480</v>
      </c>
      <c r="E6" s="33"/>
      <c r="F6" s="69">
        <v>-12005</v>
      </c>
      <c r="G6" s="33"/>
      <c r="H6" s="69">
        <v>-8</v>
      </c>
      <c r="I6" s="33"/>
      <c r="J6" s="69">
        <v>-15</v>
      </c>
      <c r="K6" s="33"/>
      <c r="L6" s="69">
        <v>0</v>
      </c>
      <c r="M6" s="33"/>
      <c r="N6" s="69">
        <v>146</v>
      </c>
      <c r="O6" s="33"/>
      <c r="P6" s="69">
        <v>-4</v>
      </c>
      <c r="Q6" s="33"/>
      <c r="R6" s="69">
        <v>123</v>
      </c>
      <c r="S6" s="33"/>
      <c r="T6" s="69">
        <v>519</v>
      </c>
      <c r="U6" s="69">
        <v>-11</v>
      </c>
      <c r="V6" s="69"/>
      <c r="W6" s="69">
        <v>0</v>
      </c>
      <c r="X6" s="33" t="s">
        <v>5</v>
      </c>
      <c r="Y6" s="34">
        <f t="shared" ref="Y6:Y38" si="10">SUM(D6:T6)</f>
        <v>-8764</v>
      </c>
      <c r="AA6" s="152">
        <f t="shared" ref="AA6:AA35" si="11">AA5+1</f>
        <v>37227</v>
      </c>
      <c r="AB6" s="30">
        <f t="shared" ref="AB6:AB33" si="12">+B7</f>
        <v>4831</v>
      </c>
      <c r="AC6" s="30">
        <f t="shared" ref="AC6:AC33" si="13">+C7</f>
        <v>-1964</v>
      </c>
      <c r="AD6" s="30">
        <f t="shared" si="1"/>
        <v>-13624</v>
      </c>
      <c r="AE6" s="65">
        <f t="shared" si="2"/>
        <v>-13624</v>
      </c>
      <c r="AF6" s="65">
        <f t="shared" si="3"/>
        <v>-2</v>
      </c>
      <c r="AG6" s="65">
        <f t="shared" si="4"/>
        <v>-32</v>
      </c>
      <c r="AH6" s="65">
        <f t="shared" si="5"/>
        <v>0</v>
      </c>
      <c r="AI6" s="66">
        <f t="shared" si="6"/>
        <v>178</v>
      </c>
      <c r="AJ6" s="66">
        <f t="shared" si="7"/>
        <v>56</v>
      </c>
      <c r="AK6" s="66">
        <f t="shared" si="8"/>
        <v>19</v>
      </c>
      <c r="AL6" s="66">
        <f t="shared" si="9"/>
        <v>292</v>
      </c>
    </row>
    <row r="7" spans="1:48" x14ac:dyDescent="0.25">
      <c r="A7" s="154">
        <v>37227</v>
      </c>
      <c r="B7" s="69">
        <v>4831</v>
      </c>
      <c r="C7" s="69">
        <v>-1964</v>
      </c>
      <c r="D7" s="32">
        <f t="shared" si="0"/>
        <v>2867</v>
      </c>
      <c r="E7" s="33"/>
      <c r="F7" s="69">
        <v>-13624</v>
      </c>
      <c r="G7" s="33"/>
      <c r="H7" s="69">
        <v>-2</v>
      </c>
      <c r="I7" s="33"/>
      <c r="J7" s="69">
        <v>-32</v>
      </c>
      <c r="K7" s="33"/>
      <c r="L7" s="69">
        <v>0</v>
      </c>
      <c r="M7" s="33"/>
      <c r="N7" s="69">
        <v>178</v>
      </c>
      <c r="O7" s="33"/>
      <c r="P7" s="69">
        <v>56</v>
      </c>
      <c r="Q7" s="33"/>
      <c r="R7" s="69">
        <v>19</v>
      </c>
      <c r="S7" s="33"/>
      <c r="T7" s="69">
        <v>292</v>
      </c>
      <c r="U7" s="69">
        <v>-6</v>
      </c>
      <c r="V7" s="69"/>
      <c r="W7" s="69">
        <v>0</v>
      </c>
      <c r="X7" s="33"/>
      <c r="Y7" s="34">
        <f t="shared" si="10"/>
        <v>-10246</v>
      </c>
      <c r="AA7" s="152">
        <f t="shared" si="11"/>
        <v>37228</v>
      </c>
      <c r="AB7" s="30">
        <f t="shared" si="12"/>
        <v>14504</v>
      </c>
      <c r="AC7" s="30">
        <f t="shared" si="13"/>
        <v>-848</v>
      </c>
      <c r="AD7" s="30">
        <f t="shared" si="1"/>
        <v>-13309</v>
      </c>
      <c r="AE7" s="65">
        <f t="shared" si="2"/>
        <v>-13309</v>
      </c>
      <c r="AF7" s="65">
        <f t="shared" si="3"/>
        <v>-2</v>
      </c>
      <c r="AG7" s="65">
        <f t="shared" si="4"/>
        <v>-76</v>
      </c>
      <c r="AH7" s="65">
        <f t="shared" si="5"/>
        <v>0</v>
      </c>
      <c r="AI7" s="66">
        <f t="shared" si="6"/>
        <v>276</v>
      </c>
      <c r="AJ7" s="66">
        <f t="shared" si="7"/>
        <v>-13</v>
      </c>
      <c r="AK7" s="66">
        <f t="shared" si="8"/>
        <v>30</v>
      </c>
      <c r="AL7" s="66">
        <f t="shared" si="9"/>
        <v>156</v>
      </c>
    </row>
    <row r="8" spans="1:48" x14ac:dyDescent="0.25">
      <c r="A8" s="154">
        <v>37228</v>
      </c>
      <c r="B8" s="69">
        <v>14504</v>
      </c>
      <c r="C8" s="69">
        <v>-848</v>
      </c>
      <c r="D8" s="32">
        <f t="shared" si="0"/>
        <v>13656</v>
      </c>
      <c r="E8" s="33"/>
      <c r="F8" s="69">
        <v>-13309</v>
      </c>
      <c r="G8" s="33"/>
      <c r="H8" s="69">
        <v>-2</v>
      </c>
      <c r="I8" s="33"/>
      <c r="J8" s="69">
        <v>-76</v>
      </c>
      <c r="K8" s="33"/>
      <c r="L8" s="69">
        <v>0</v>
      </c>
      <c r="M8" s="33"/>
      <c r="N8" s="69">
        <v>276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0"/>
        <v>718</v>
      </c>
      <c r="AA8" s="152">
        <f t="shared" si="11"/>
        <v>37229</v>
      </c>
      <c r="AB8" s="30">
        <f t="shared" si="12"/>
        <v>18395</v>
      </c>
      <c r="AC8" s="30">
        <f t="shared" si="13"/>
        <v>-523</v>
      </c>
      <c r="AD8" s="30">
        <f t="shared" si="1"/>
        <v>-2176</v>
      </c>
      <c r="AE8" s="65">
        <f t="shared" si="2"/>
        <v>-2176</v>
      </c>
      <c r="AF8" s="65">
        <f t="shared" si="3"/>
        <v>-6</v>
      </c>
      <c r="AG8" s="65">
        <f t="shared" si="4"/>
        <v>25</v>
      </c>
      <c r="AH8" s="65">
        <f t="shared" si="5"/>
        <v>0</v>
      </c>
      <c r="AI8" s="66">
        <f t="shared" si="6"/>
        <v>898</v>
      </c>
      <c r="AJ8" s="66">
        <f t="shared" si="7"/>
        <v>4</v>
      </c>
      <c r="AK8" s="66">
        <f t="shared" si="8"/>
        <v>52</v>
      </c>
      <c r="AL8" s="66">
        <f t="shared" si="9"/>
        <v>24</v>
      </c>
    </row>
    <row r="9" spans="1:48" x14ac:dyDescent="0.25">
      <c r="A9" s="154">
        <v>37229</v>
      </c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-6</v>
      </c>
      <c r="I9" s="33"/>
      <c r="J9" s="69">
        <v>25</v>
      </c>
      <c r="K9" s="33"/>
      <c r="L9" s="69">
        <v>0</v>
      </c>
      <c r="M9" s="33"/>
      <c r="N9" s="69">
        <v>898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0"/>
        <v>16693</v>
      </c>
      <c r="AA9" s="152">
        <f t="shared" si="11"/>
        <v>37230</v>
      </c>
      <c r="AB9" s="30">
        <f t="shared" si="12"/>
        <v>12005</v>
      </c>
      <c r="AC9" s="30">
        <f t="shared" si="13"/>
        <v>-88</v>
      </c>
      <c r="AD9" s="30">
        <f t="shared" si="1"/>
        <v>783</v>
      </c>
      <c r="AE9" s="65">
        <f t="shared" si="2"/>
        <v>783</v>
      </c>
      <c r="AF9" s="65">
        <f t="shared" si="3"/>
        <v>-157</v>
      </c>
      <c r="AG9" s="65">
        <f t="shared" si="4"/>
        <v>28</v>
      </c>
      <c r="AH9" s="65">
        <f t="shared" si="5"/>
        <v>0</v>
      </c>
      <c r="AI9" s="66">
        <f t="shared" si="6"/>
        <v>-376</v>
      </c>
      <c r="AJ9" s="66">
        <f t="shared" si="7"/>
        <v>-7</v>
      </c>
      <c r="AK9" s="66">
        <f t="shared" si="8"/>
        <v>103</v>
      </c>
      <c r="AL9" s="66">
        <f t="shared" si="9"/>
        <v>-164</v>
      </c>
    </row>
    <row r="10" spans="1:48" x14ac:dyDescent="0.25">
      <c r="A10" s="154">
        <v>37230</v>
      </c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-157</v>
      </c>
      <c r="I10" s="33"/>
      <c r="J10" s="69">
        <v>28</v>
      </c>
      <c r="K10" s="33"/>
      <c r="L10" s="69">
        <v>0</v>
      </c>
      <c r="M10" s="33"/>
      <c r="N10" s="69">
        <v>-376</v>
      </c>
      <c r="O10" s="33"/>
      <c r="P10" s="69">
        <v>-7</v>
      </c>
      <c r="Q10" s="33"/>
      <c r="R10" s="69">
        <v>103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0"/>
        <v>12127</v>
      </c>
      <c r="AA10" s="152">
        <f t="shared" si="11"/>
        <v>37231</v>
      </c>
      <c r="AB10" s="30">
        <f t="shared" si="12"/>
        <v>11283</v>
      </c>
      <c r="AC10" s="30">
        <f t="shared" si="13"/>
        <v>-96</v>
      </c>
      <c r="AD10" s="30">
        <f t="shared" si="1"/>
        <v>-1572</v>
      </c>
      <c r="AE10" s="65">
        <f t="shared" si="2"/>
        <v>-1572</v>
      </c>
      <c r="AF10" s="65">
        <f t="shared" si="3"/>
        <v>-9</v>
      </c>
      <c r="AG10" s="65">
        <f t="shared" si="4"/>
        <v>14</v>
      </c>
      <c r="AH10" s="65">
        <f t="shared" si="5"/>
        <v>0</v>
      </c>
      <c r="AI10" s="66">
        <f t="shared" si="6"/>
        <v>504</v>
      </c>
      <c r="AJ10" s="66">
        <f t="shared" si="7"/>
        <v>-21</v>
      </c>
      <c r="AK10" s="66">
        <f t="shared" si="8"/>
        <v>78</v>
      </c>
      <c r="AL10" s="66">
        <f t="shared" si="9"/>
        <v>-66</v>
      </c>
    </row>
    <row r="11" spans="1:48" x14ac:dyDescent="0.25">
      <c r="A11" s="155">
        <v>37231</v>
      </c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-9</v>
      </c>
      <c r="I11" s="33"/>
      <c r="J11" s="69">
        <v>14</v>
      </c>
      <c r="K11" s="33"/>
      <c r="L11" s="69">
        <v>0</v>
      </c>
      <c r="M11" s="33"/>
      <c r="N11" s="69">
        <v>504</v>
      </c>
      <c r="O11" s="33"/>
      <c r="P11" s="69">
        <v>-21</v>
      </c>
      <c r="Q11" s="33"/>
      <c r="R11" s="69">
        <v>78</v>
      </c>
      <c r="S11" s="33"/>
      <c r="T11" s="69">
        <v>-66</v>
      </c>
      <c r="U11" s="69">
        <v>-2</v>
      </c>
      <c r="V11" s="69"/>
      <c r="W11" s="69">
        <v>0</v>
      </c>
      <c r="X11" s="33"/>
      <c r="Y11" s="34">
        <f t="shared" si="10"/>
        <v>10115</v>
      </c>
      <c r="AA11" s="152">
        <f t="shared" si="11"/>
        <v>37232</v>
      </c>
      <c r="AB11" s="30">
        <f t="shared" si="12"/>
        <v>-670</v>
      </c>
      <c r="AC11" s="30">
        <f t="shared" si="13"/>
        <v>-3503</v>
      </c>
      <c r="AD11" s="30">
        <f t="shared" si="1"/>
        <v>-999</v>
      </c>
      <c r="AE11" s="65">
        <f t="shared" si="2"/>
        <v>-999</v>
      </c>
      <c r="AF11" s="65">
        <f t="shared" si="3"/>
        <v>-4</v>
      </c>
      <c r="AG11" s="65">
        <f t="shared" si="4"/>
        <v>31</v>
      </c>
      <c r="AH11" s="65">
        <f t="shared" si="5"/>
        <v>0</v>
      </c>
      <c r="AI11" s="66">
        <f t="shared" si="6"/>
        <v>328</v>
      </c>
      <c r="AJ11" s="66">
        <f t="shared" si="7"/>
        <v>-10</v>
      </c>
      <c r="AK11" s="66">
        <f t="shared" si="8"/>
        <v>74</v>
      </c>
      <c r="AL11" s="66">
        <f t="shared" si="9"/>
        <v>66</v>
      </c>
    </row>
    <row r="12" spans="1:48" x14ac:dyDescent="0.25">
      <c r="A12" s="154">
        <v>37232</v>
      </c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-4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0"/>
        <v>-4687</v>
      </c>
      <c r="AA12" s="152">
        <f t="shared" si="11"/>
        <v>37233</v>
      </c>
      <c r="AB12" s="30">
        <f t="shared" si="12"/>
        <v>6968</v>
      </c>
      <c r="AC12" s="30">
        <f t="shared" si="13"/>
        <v>-5066</v>
      </c>
      <c r="AD12" s="30">
        <f t="shared" si="1"/>
        <v>1283</v>
      </c>
      <c r="AE12" s="65">
        <f t="shared" si="2"/>
        <v>1283</v>
      </c>
      <c r="AF12" s="65">
        <f t="shared" si="3"/>
        <v>-301</v>
      </c>
      <c r="AG12" s="65">
        <f t="shared" si="4"/>
        <v>27</v>
      </c>
      <c r="AH12" s="65">
        <f t="shared" si="5"/>
        <v>0</v>
      </c>
      <c r="AI12" s="66">
        <f t="shared" si="6"/>
        <v>327</v>
      </c>
      <c r="AJ12" s="66">
        <f t="shared" si="7"/>
        <v>-342</v>
      </c>
      <c r="AK12" s="66">
        <f t="shared" si="8"/>
        <v>21</v>
      </c>
      <c r="AL12" s="66">
        <f t="shared" si="9"/>
        <v>-68</v>
      </c>
    </row>
    <row r="13" spans="1:48" x14ac:dyDescent="0.25">
      <c r="A13" s="154">
        <v>37233</v>
      </c>
      <c r="B13" s="69">
        <v>6968</v>
      </c>
      <c r="C13" s="69">
        <v>-5066</v>
      </c>
      <c r="D13" s="32">
        <f t="shared" si="0"/>
        <v>1902</v>
      </c>
      <c r="E13" s="33"/>
      <c r="F13" s="69">
        <v>1283</v>
      </c>
      <c r="G13" s="33"/>
      <c r="H13" s="69">
        <v>-301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0"/>
        <v>2849</v>
      </c>
      <c r="AA13" s="152">
        <f t="shared" si="11"/>
        <v>37234</v>
      </c>
      <c r="AB13" s="30">
        <f t="shared" si="12"/>
        <v>7729</v>
      </c>
      <c r="AC13" s="30">
        <f t="shared" si="13"/>
        <v>-10502</v>
      </c>
      <c r="AD13" s="30">
        <f t="shared" si="1"/>
        <v>5134</v>
      </c>
      <c r="AE13" s="65">
        <f t="shared" si="2"/>
        <v>5134</v>
      </c>
      <c r="AF13" s="65">
        <f t="shared" si="3"/>
        <v>16</v>
      </c>
      <c r="AG13" s="65">
        <f t="shared" si="4"/>
        <v>29</v>
      </c>
      <c r="AH13" s="65">
        <f t="shared" si="5"/>
        <v>0</v>
      </c>
      <c r="AI13" s="66">
        <f t="shared" si="6"/>
        <v>-1072</v>
      </c>
      <c r="AJ13" s="66">
        <f t="shared" si="7"/>
        <v>-1</v>
      </c>
      <c r="AK13" s="66">
        <f t="shared" si="8"/>
        <v>-79</v>
      </c>
      <c r="AL13" s="66">
        <f t="shared" si="9"/>
        <v>469</v>
      </c>
    </row>
    <row r="14" spans="1:48" x14ac:dyDescent="0.25">
      <c r="A14" s="154">
        <v>37234</v>
      </c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16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0"/>
        <v>1723</v>
      </c>
      <c r="AA14" s="152">
        <f t="shared" si="11"/>
        <v>37235</v>
      </c>
      <c r="AB14" s="30">
        <f t="shared" si="12"/>
        <v>-4589</v>
      </c>
      <c r="AC14" s="30">
        <f t="shared" si="13"/>
        <v>15082</v>
      </c>
      <c r="AD14" s="30">
        <f t="shared" si="1"/>
        <v>5903</v>
      </c>
      <c r="AE14" s="65">
        <f t="shared" si="2"/>
        <v>5903</v>
      </c>
      <c r="AF14" s="65">
        <f t="shared" si="3"/>
        <v>-77</v>
      </c>
      <c r="AG14" s="65">
        <f t="shared" si="4"/>
        <v>27</v>
      </c>
      <c r="AH14" s="65">
        <f t="shared" si="5"/>
        <v>0</v>
      </c>
      <c r="AI14" s="66">
        <f t="shared" si="6"/>
        <v>-689</v>
      </c>
      <c r="AJ14" s="66">
        <f t="shared" si="7"/>
        <v>-16</v>
      </c>
      <c r="AK14" s="66">
        <f t="shared" si="8"/>
        <v>57</v>
      </c>
      <c r="AL14" s="66">
        <f t="shared" si="9"/>
        <v>830</v>
      </c>
    </row>
    <row r="15" spans="1:48" x14ac:dyDescent="0.25">
      <c r="A15" s="154">
        <v>37235</v>
      </c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0"/>
        <v>16528</v>
      </c>
      <c r="AA15" s="152">
        <f t="shared" si="11"/>
        <v>37236</v>
      </c>
      <c r="AB15" s="30">
        <f t="shared" si="12"/>
        <v>3714</v>
      </c>
      <c r="AC15" s="30">
        <f t="shared" si="13"/>
        <v>2271</v>
      </c>
      <c r="AD15" s="30">
        <f t="shared" si="1"/>
        <v>2055</v>
      </c>
      <c r="AE15" s="65">
        <f t="shared" si="2"/>
        <v>2055</v>
      </c>
      <c r="AF15" s="65">
        <f t="shared" si="3"/>
        <v>-19</v>
      </c>
      <c r="AG15" s="65">
        <f t="shared" si="4"/>
        <v>7</v>
      </c>
      <c r="AH15" s="65">
        <f t="shared" si="5"/>
        <v>0</v>
      </c>
      <c r="AI15" s="66">
        <f t="shared" si="6"/>
        <v>1173</v>
      </c>
      <c r="AJ15" s="66">
        <f t="shared" si="7"/>
        <v>-61</v>
      </c>
      <c r="AK15" s="66">
        <f t="shared" si="8"/>
        <v>35</v>
      </c>
      <c r="AL15" s="66">
        <f t="shared" si="9"/>
        <v>820</v>
      </c>
    </row>
    <row r="16" spans="1:48" x14ac:dyDescent="0.25">
      <c r="A16" s="155">
        <v>37236</v>
      </c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0"/>
        <v>9995</v>
      </c>
      <c r="AA16" s="152">
        <f t="shared" si="11"/>
        <v>37237</v>
      </c>
      <c r="AB16" s="30">
        <f t="shared" si="12"/>
        <v>4070</v>
      </c>
      <c r="AC16" s="30">
        <f t="shared" si="13"/>
        <v>1171</v>
      </c>
      <c r="AD16" s="30">
        <f t="shared" si="1"/>
        <v>-3679</v>
      </c>
      <c r="AE16" s="65">
        <f t="shared" si="2"/>
        <v>-3679</v>
      </c>
      <c r="AF16" s="65">
        <f t="shared" si="3"/>
        <v>-11</v>
      </c>
      <c r="AG16" s="65">
        <f t="shared" si="4"/>
        <v>15</v>
      </c>
      <c r="AH16" s="65">
        <f t="shared" si="5"/>
        <v>0</v>
      </c>
      <c r="AI16" s="66">
        <f t="shared" si="6"/>
        <v>166</v>
      </c>
      <c r="AJ16" s="66">
        <f t="shared" si="7"/>
        <v>-88</v>
      </c>
      <c r="AK16" s="66">
        <f t="shared" si="8"/>
        <v>34</v>
      </c>
      <c r="AL16" s="66">
        <f t="shared" si="9"/>
        <v>713</v>
      </c>
    </row>
    <row r="17" spans="1:38" x14ac:dyDescent="0.25">
      <c r="A17" s="154">
        <v>37237</v>
      </c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0"/>
        <v>2391</v>
      </c>
      <c r="AA17" s="152">
        <f t="shared" si="11"/>
        <v>37238</v>
      </c>
      <c r="AB17" s="30">
        <f t="shared" si="12"/>
        <v>3766</v>
      </c>
      <c r="AC17" s="30">
        <f t="shared" si="13"/>
        <v>744</v>
      </c>
      <c r="AD17" s="30">
        <f t="shared" si="1"/>
        <v>-6284</v>
      </c>
      <c r="AE17" s="65">
        <f t="shared" si="2"/>
        <v>-6284</v>
      </c>
      <c r="AF17" s="65">
        <f t="shared" si="3"/>
        <v>-4</v>
      </c>
      <c r="AG17" s="65">
        <f t="shared" si="4"/>
        <v>-3</v>
      </c>
      <c r="AH17" s="65">
        <f t="shared" si="5"/>
        <v>0</v>
      </c>
      <c r="AI17" s="66">
        <f t="shared" si="6"/>
        <v>-320</v>
      </c>
      <c r="AJ17" s="66">
        <f t="shared" si="7"/>
        <v>-80</v>
      </c>
      <c r="AK17" s="66">
        <f t="shared" si="8"/>
        <v>70</v>
      </c>
      <c r="AL17" s="66">
        <f t="shared" si="9"/>
        <v>716</v>
      </c>
    </row>
    <row r="18" spans="1:38" x14ac:dyDescent="0.25">
      <c r="A18" s="154">
        <v>37238</v>
      </c>
      <c r="B18" s="69">
        <v>3766</v>
      </c>
      <c r="C18" s="69">
        <v>744</v>
      </c>
      <c r="D18" s="32">
        <f t="shared" si="0"/>
        <v>4510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0"/>
        <v>-1395</v>
      </c>
      <c r="AA18" s="152">
        <f t="shared" si="11"/>
        <v>37239</v>
      </c>
      <c r="AB18" s="30">
        <f t="shared" si="12"/>
        <v>-459</v>
      </c>
      <c r="AC18" s="30">
        <f t="shared" si="13"/>
        <v>-81</v>
      </c>
      <c r="AD18" s="30">
        <f t="shared" si="1"/>
        <v>-3295</v>
      </c>
      <c r="AE18" s="65">
        <f t="shared" si="2"/>
        <v>-3295</v>
      </c>
      <c r="AF18" s="65">
        <f t="shared" si="3"/>
        <v>-8</v>
      </c>
      <c r="AG18" s="65">
        <f t="shared" si="4"/>
        <v>-17</v>
      </c>
      <c r="AH18" s="65">
        <f t="shared" si="5"/>
        <v>0</v>
      </c>
      <c r="AI18" s="66">
        <f t="shared" si="6"/>
        <v>100</v>
      </c>
      <c r="AJ18" s="66">
        <f t="shared" si="7"/>
        <v>-214</v>
      </c>
      <c r="AK18" s="66">
        <f t="shared" si="8"/>
        <v>17</v>
      </c>
      <c r="AL18" s="66">
        <f t="shared" si="9"/>
        <v>620</v>
      </c>
    </row>
    <row r="19" spans="1:38" x14ac:dyDescent="0.25">
      <c r="A19" s="154">
        <v>37239</v>
      </c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0"/>
        <v>-3337</v>
      </c>
      <c r="AA19" s="152">
        <f t="shared" si="11"/>
        <v>37240</v>
      </c>
      <c r="AB19" s="30">
        <f t="shared" si="12"/>
        <v>-878</v>
      </c>
      <c r="AC19" s="30">
        <f t="shared" si="13"/>
        <v>-981</v>
      </c>
      <c r="AD19" s="30">
        <f t="shared" si="1"/>
        <v>-4119</v>
      </c>
      <c r="AE19" s="65">
        <f t="shared" si="2"/>
        <v>-4119</v>
      </c>
      <c r="AF19" s="65">
        <f t="shared" si="3"/>
        <v>-21</v>
      </c>
      <c r="AG19" s="65">
        <f t="shared" si="4"/>
        <v>-14</v>
      </c>
      <c r="AH19" s="65">
        <f t="shared" si="5"/>
        <v>0</v>
      </c>
      <c r="AI19" s="66">
        <f t="shared" si="6"/>
        <v>62</v>
      </c>
      <c r="AJ19" s="66">
        <f t="shared" si="7"/>
        <v>-73</v>
      </c>
      <c r="AK19" s="66">
        <f t="shared" si="8"/>
        <v>44</v>
      </c>
      <c r="AL19" s="66">
        <f t="shared" si="9"/>
        <v>536</v>
      </c>
    </row>
    <row r="20" spans="1:38" x14ac:dyDescent="0.25">
      <c r="A20" s="154">
        <v>37240</v>
      </c>
      <c r="B20" s="69">
        <v>-878</v>
      </c>
      <c r="C20" s="69">
        <v>-981</v>
      </c>
      <c r="D20" s="32">
        <f t="shared" si="0"/>
        <v>-1859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0"/>
        <v>-5444</v>
      </c>
      <c r="AA20" s="152">
        <f t="shared" si="11"/>
        <v>37241</v>
      </c>
      <c r="AB20" s="30">
        <f t="shared" si="12"/>
        <v>-4097</v>
      </c>
      <c r="AC20" s="30">
        <f t="shared" si="13"/>
        <v>-1548</v>
      </c>
      <c r="AD20" s="30">
        <f t="shared" si="1"/>
        <v>-5613</v>
      </c>
      <c r="AE20" s="65">
        <f t="shared" si="2"/>
        <v>-5613</v>
      </c>
      <c r="AF20" s="65">
        <f t="shared" si="3"/>
        <v>-4</v>
      </c>
      <c r="AG20" s="65">
        <f t="shared" si="4"/>
        <v>-5</v>
      </c>
      <c r="AH20" s="65">
        <f t="shared" si="5"/>
        <v>0</v>
      </c>
      <c r="AI20" s="66">
        <f t="shared" si="6"/>
        <v>90</v>
      </c>
      <c r="AJ20" s="66">
        <f t="shared" si="7"/>
        <v>-8</v>
      </c>
      <c r="AK20" s="66">
        <f t="shared" si="8"/>
        <v>32</v>
      </c>
      <c r="AL20" s="66">
        <f t="shared" si="9"/>
        <v>288</v>
      </c>
    </row>
    <row r="21" spans="1:38" x14ac:dyDescent="0.25">
      <c r="A21" s="154">
        <v>37241</v>
      </c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0"/>
        <v>-10865</v>
      </c>
      <c r="AA21" s="152">
        <f t="shared" si="11"/>
        <v>37242</v>
      </c>
      <c r="AB21" s="30">
        <f t="shared" si="12"/>
        <v>-23844</v>
      </c>
      <c r="AC21" s="30">
        <f t="shared" si="13"/>
        <v>2834</v>
      </c>
      <c r="AD21" s="30">
        <f t="shared" si="1"/>
        <v>-278</v>
      </c>
      <c r="AE21" s="65">
        <f t="shared" si="2"/>
        <v>-278</v>
      </c>
      <c r="AF21" s="65">
        <f t="shared" si="3"/>
        <v>-123</v>
      </c>
      <c r="AG21" s="65">
        <f t="shared" si="4"/>
        <v>42</v>
      </c>
      <c r="AH21" s="65">
        <f t="shared" si="5"/>
        <v>0</v>
      </c>
      <c r="AI21" s="66">
        <f t="shared" si="6"/>
        <v>229</v>
      </c>
      <c r="AJ21" s="66">
        <f t="shared" si="7"/>
        <v>1</v>
      </c>
      <c r="AK21" s="66">
        <f t="shared" si="8"/>
        <v>25</v>
      </c>
      <c r="AL21" s="66">
        <f t="shared" si="9"/>
        <v>225</v>
      </c>
    </row>
    <row r="22" spans="1:38" x14ac:dyDescent="0.25">
      <c r="A22" s="154">
        <v>37242</v>
      </c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0"/>
        <v>-20889</v>
      </c>
      <c r="AA22" s="152">
        <f t="shared" si="11"/>
        <v>37243</v>
      </c>
      <c r="AB22" s="30">
        <f t="shared" si="12"/>
        <v>-5273</v>
      </c>
      <c r="AC22" s="30">
        <f t="shared" si="13"/>
        <v>6727</v>
      </c>
      <c r="AD22" s="30">
        <f t="shared" si="1"/>
        <v>-2462</v>
      </c>
      <c r="AE22" s="65">
        <f t="shared" si="2"/>
        <v>-2462</v>
      </c>
      <c r="AF22" s="65">
        <f t="shared" si="3"/>
        <v>-54</v>
      </c>
      <c r="AG22" s="65">
        <f t="shared" si="4"/>
        <v>59</v>
      </c>
      <c r="AH22" s="65">
        <f t="shared" si="5"/>
        <v>-12000</v>
      </c>
      <c r="AI22" s="66">
        <f t="shared" si="6"/>
        <v>95</v>
      </c>
      <c r="AJ22" s="66">
        <f t="shared" si="7"/>
        <v>-69</v>
      </c>
      <c r="AK22" s="66">
        <f t="shared" si="8"/>
        <v>-7</v>
      </c>
      <c r="AL22" s="66">
        <f t="shared" si="9"/>
        <v>-39</v>
      </c>
    </row>
    <row r="23" spans="1:38" x14ac:dyDescent="0.25">
      <c r="A23" s="154">
        <v>37243</v>
      </c>
      <c r="B23" s="69">
        <v>-5273</v>
      </c>
      <c r="C23" s="69">
        <v>6727</v>
      </c>
      <c r="D23" s="32">
        <f t="shared" si="0"/>
        <v>1454</v>
      </c>
      <c r="E23" s="33"/>
      <c r="F23" s="69">
        <v>-2462</v>
      </c>
      <c r="G23" s="33"/>
      <c r="H23" s="69">
        <v>-54</v>
      </c>
      <c r="I23" s="33"/>
      <c r="J23" s="69">
        <v>59</v>
      </c>
      <c r="K23" s="33"/>
      <c r="L23" s="69">
        <v>-12000</v>
      </c>
      <c r="M23" s="33"/>
      <c r="N23" s="69">
        <v>95</v>
      </c>
      <c r="O23" s="33"/>
      <c r="P23" s="69">
        <v>-69</v>
      </c>
      <c r="Q23" s="33"/>
      <c r="R23" s="69">
        <v>-7</v>
      </c>
      <c r="S23" s="33"/>
      <c r="T23" s="69">
        <v>-39</v>
      </c>
      <c r="U23" s="69">
        <v>-42</v>
      </c>
      <c r="V23" s="69"/>
      <c r="W23" s="69">
        <v>0</v>
      </c>
      <c r="X23" s="33"/>
      <c r="Y23" s="34">
        <f t="shared" si="10"/>
        <v>-13023</v>
      </c>
      <c r="AA23" s="152">
        <f t="shared" si="11"/>
        <v>37244</v>
      </c>
      <c r="AB23" s="30">
        <f t="shared" si="12"/>
        <v>-18237</v>
      </c>
      <c r="AC23" s="30">
        <f t="shared" si="13"/>
        <v>-625</v>
      </c>
      <c r="AD23" s="30">
        <f t="shared" si="1"/>
        <v>5374</v>
      </c>
      <c r="AE23" s="65">
        <f t="shared" si="2"/>
        <v>5374</v>
      </c>
      <c r="AF23" s="65">
        <f t="shared" si="3"/>
        <v>-10</v>
      </c>
      <c r="AG23" s="65">
        <f t="shared" si="4"/>
        <v>-738</v>
      </c>
      <c r="AH23" s="65">
        <f t="shared" si="5"/>
        <v>0</v>
      </c>
      <c r="AI23" s="66">
        <f t="shared" si="6"/>
        <v>-60</v>
      </c>
      <c r="AJ23" s="66">
        <f t="shared" si="7"/>
        <v>-32</v>
      </c>
      <c r="AK23" s="66">
        <f t="shared" si="8"/>
        <v>-33</v>
      </c>
      <c r="AL23" s="66">
        <f t="shared" si="9"/>
        <v>-34</v>
      </c>
    </row>
    <row r="24" spans="1:38" s="58" customFormat="1" x14ac:dyDescent="0.25">
      <c r="A24" s="155">
        <v>37244</v>
      </c>
      <c r="B24" s="73">
        <v>-18237</v>
      </c>
      <c r="C24" s="73">
        <v>-625</v>
      </c>
      <c r="D24" s="156">
        <f t="shared" si="0"/>
        <v>-18862</v>
      </c>
      <c r="E24" s="150"/>
      <c r="F24" s="69">
        <v>5374</v>
      </c>
      <c r="G24" s="150"/>
      <c r="H24" s="69">
        <v>-10</v>
      </c>
      <c r="I24" s="150"/>
      <c r="J24" s="69">
        <v>-738</v>
      </c>
      <c r="K24" s="150"/>
      <c r="L24" s="73">
        <v>0</v>
      </c>
      <c r="M24" s="150"/>
      <c r="N24" s="69">
        <v>-60</v>
      </c>
      <c r="O24" s="150"/>
      <c r="P24" s="69">
        <v>-32</v>
      </c>
      <c r="Q24" s="150"/>
      <c r="R24" s="69">
        <v>-33</v>
      </c>
      <c r="S24" s="150"/>
      <c r="T24" s="69">
        <v>-34</v>
      </c>
      <c r="U24" s="69">
        <v>3</v>
      </c>
      <c r="V24" s="69"/>
      <c r="W24" s="69">
        <v>0</v>
      </c>
      <c r="X24" s="150"/>
      <c r="Y24" s="157">
        <f t="shared" si="10"/>
        <v>-14395</v>
      </c>
      <c r="AA24" s="152">
        <f t="shared" si="11"/>
        <v>37245</v>
      </c>
      <c r="AB24" s="65">
        <f t="shared" si="12"/>
        <v>5071</v>
      </c>
      <c r="AC24" s="65">
        <f t="shared" si="13"/>
        <v>239</v>
      </c>
      <c r="AD24" s="65">
        <f t="shared" si="1"/>
        <v>7889</v>
      </c>
      <c r="AE24" s="65">
        <f t="shared" si="2"/>
        <v>7889</v>
      </c>
      <c r="AF24" s="65">
        <f t="shared" si="3"/>
        <v>-3</v>
      </c>
      <c r="AG24" s="65">
        <f t="shared" si="4"/>
        <v>37</v>
      </c>
      <c r="AH24" s="65">
        <f t="shared" si="5"/>
        <v>0</v>
      </c>
      <c r="AI24" s="66">
        <f t="shared" si="6"/>
        <v>224</v>
      </c>
      <c r="AJ24" s="66">
        <f t="shared" si="7"/>
        <v>-57</v>
      </c>
      <c r="AK24" s="66">
        <f t="shared" si="8"/>
        <v>-18</v>
      </c>
      <c r="AL24" s="66">
        <f t="shared" si="9"/>
        <v>-160</v>
      </c>
    </row>
    <row r="25" spans="1:38" x14ac:dyDescent="0.25">
      <c r="A25" s="154">
        <v>37245</v>
      </c>
      <c r="B25" s="69">
        <v>5071</v>
      </c>
      <c r="C25" s="69">
        <v>239</v>
      </c>
      <c r="D25" s="32">
        <f t="shared" si="0"/>
        <v>5310</v>
      </c>
      <c r="E25" s="33"/>
      <c r="F25" s="69">
        <v>7889</v>
      </c>
      <c r="G25" s="33"/>
      <c r="H25" s="69">
        <v>-3</v>
      </c>
      <c r="I25" s="33"/>
      <c r="J25" s="69">
        <v>37</v>
      </c>
      <c r="K25" s="33"/>
      <c r="L25" s="69">
        <v>0</v>
      </c>
      <c r="M25" s="33"/>
      <c r="N25" s="69">
        <v>224</v>
      </c>
      <c r="O25" s="33"/>
      <c r="P25" s="69">
        <v>-57</v>
      </c>
      <c r="Q25" s="33"/>
      <c r="R25" s="69">
        <v>-18</v>
      </c>
      <c r="S25" s="33"/>
      <c r="T25" s="69">
        <v>-160</v>
      </c>
      <c r="U25" s="69">
        <v>21</v>
      </c>
      <c r="V25" s="69"/>
      <c r="W25" s="69">
        <v>0</v>
      </c>
      <c r="X25" s="33"/>
      <c r="Y25" s="34">
        <f t="shared" si="10"/>
        <v>13222</v>
      </c>
      <c r="AA25" s="152">
        <f t="shared" si="11"/>
        <v>37246</v>
      </c>
      <c r="AB25" s="30">
        <f t="shared" si="12"/>
        <v>1318</v>
      </c>
      <c r="AC25" s="30">
        <f t="shared" si="13"/>
        <v>1006</v>
      </c>
      <c r="AD25" s="30">
        <f t="shared" si="1"/>
        <v>5718</v>
      </c>
      <c r="AE25" s="65">
        <f t="shared" si="2"/>
        <v>5718</v>
      </c>
      <c r="AF25" s="65">
        <f t="shared" si="3"/>
        <v>-3</v>
      </c>
      <c r="AG25" s="65">
        <f t="shared" si="4"/>
        <v>21</v>
      </c>
      <c r="AH25" s="65">
        <f t="shared" si="5"/>
        <v>0</v>
      </c>
      <c r="AI25" s="66">
        <f t="shared" si="6"/>
        <v>130</v>
      </c>
      <c r="AJ25" s="66">
        <f t="shared" si="7"/>
        <v>-37</v>
      </c>
      <c r="AK25" s="66">
        <f t="shared" si="8"/>
        <v>19</v>
      </c>
      <c r="AL25" s="66">
        <f t="shared" si="9"/>
        <v>-787</v>
      </c>
    </row>
    <row r="26" spans="1:38" x14ac:dyDescent="0.25">
      <c r="A26" s="154">
        <v>37246</v>
      </c>
      <c r="B26" s="69">
        <v>1318</v>
      </c>
      <c r="C26" s="69">
        <v>1006</v>
      </c>
      <c r="D26" s="32">
        <f t="shared" si="0"/>
        <v>2324</v>
      </c>
      <c r="E26" s="33"/>
      <c r="F26" s="69">
        <v>5718</v>
      </c>
      <c r="G26" s="33"/>
      <c r="H26" s="69">
        <v>-3</v>
      </c>
      <c r="I26" s="33"/>
      <c r="J26" s="69">
        <v>21</v>
      </c>
      <c r="K26" s="33"/>
      <c r="L26" s="69">
        <v>0</v>
      </c>
      <c r="M26" s="33"/>
      <c r="N26" s="69">
        <v>130</v>
      </c>
      <c r="O26" s="33"/>
      <c r="P26" s="69">
        <v>-37</v>
      </c>
      <c r="Q26" s="33"/>
      <c r="R26" s="69">
        <v>19</v>
      </c>
      <c r="S26" s="33"/>
      <c r="T26" s="69">
        <v>-787</v>
      </c>
      <c r="U26" s="69">
        <v>8</v>
      </c>
      <c r="V26" s="69"/>
      <c r="W26" s="69">
        <v>0</v>
      </c>
      <c r="X26" s="33"/>
      <c r="Y26" s="34">
        <f t="shared" si="10"/>
        <v>7385</v>
      </c>
      <c r="AA26" s="152">
        <f t="shared" si="11"/>
        <v>37247</v>
      </c>
      <c r="AB26" s="30">
        <f t="shared" si="12"/>
        <v>1371</v>
      </c>
      <c r="AC26" s="30">
        <f t="shared" si="13"/>
        <v>764</v>
      </c>
      <c r="AD26" s="30">
        <f t="shared" si="1"/>
        <v>9632</v>
      </c>
      <c r="AE26" s="65">
        <f t="shared" si="2"/>
        <v>9632</v>
      </c>
      <c r="AF26" s="65">
        <f t="shared" si="3"/>
        <v>-19</v>
      </c>
      <c r="AG26" s="65">
        <f t="shared" si="4"/>
        <v>0</v>
      </c>
      <c r="AH26" s="65">
        <f t="shared" si="5"/>
        <v>0</v>
      </c>
      <c r="AI26" s="66">
        <f t="shared" si="6"/>
        <v>243</v>
      </c>
      <c r="AJ26" s="66">
        <f t="shared" si="7"/>
        <v>-87</v>
      </c>
      <c r="AK26" s="66">
        <f t="shared" si="8"/>
        <v>32</v>
      </c>
      <c r="AL26" s="66">
        <f t="shared" si="9"/>
        <v>-519</v>
      </c>
    </row>
    <row r="27" spans="1:38" x14ac:dyDescent="0.25">
      <c r="A27" s="154">
        <v>37247</v>
      </c>
      <c r="B27" s="69">
        <v>1371</v>
      </c>
      <c r="C27" s="69">
        <v>764</v>
      </c>
      <c r="D27" s="32">
        <f t="shared" si="0"/>
        <v>2135</v>
      </c>
      <c r="E27" s="33"/>
      <c r="F27" s="69">
        <v>9632</v>
      </c>
      <c r="G27" s="33"/>
      <c r="H27" s="69">
        <v>-19</v>
      </c>
      <c r="I27" s="33"/>
      <c r="J27" s="69">
        <v>0</v>
      </c>
      <c r="K27" s="33"/>
      <c r="L27" s="69">
        <v>0</v>
      </c>
      <c r="M27" s="33"/>
      <c r="N27" s="69">
        <v>243</v>
      </c>
      <c r="O27" s="33"/>
      <c r="P27" s="69">
        <v>-87</v>
      </c>
      <c r="Q27" s="33"/>
      <c r="R27" s="69">
        <v>32</v>
      </c>
      <c r="S27" s="33"/>
      <c r="T27" s="69">
        <v>-519</v>
      </c>
      <c r="U27" s="69">
        <v>14</v>
      </c>
      <c r="V27" s="69"/>
      <c r="W27" s="69">
        <v>0</v>
      </c>
      <c r="X27" s="33"/>
      <c r="Y27" s="34">
        <f t="shared" si="10"/>
        <v>11417</v>
      </c>
      <c r="AA27" s="152">
        <f t="shared" si="11"/>
        <v>37248</v>
      </c>
      <c r="AB27" s="30">
        <f t="shared" si="12"/>
        <v>-4112</v>
      </c>
      <c r="AC27" s="30">
        <f t="shared" si="13"/>
        <v>472</v>
      </c>
      <c r="AD27" s="30">
        <f t="shared" si="1"/>
        <v>12413</v>
      </c>
      <c r="AE27" s="65">
        <f t="shared" si="2"/>
        <v>12413</v>
      </c>
      <c r="AF27" s="65">
        <f t="shared" si="3"/>
        <v>-4</v>
      </c>
      <c r="AG27" s="65">
        <f t="shared" si="4"/>
        <v>6</v>
      </c>
      <c r="AH27" s="65">
        <f t="shared" si="5"/>
        <v>0</v>
      </c>
      <c r="AI27" s="66">
        <f t="shared" si="6"/>
        <v>-259</v>
      </c>
      <c r="AJ27" s="66">
        <f t="shared" si="7"/>
        <v>-129</v>
      </c>
      <c r="AK27" s="66">
        <f t="shared" si="8"/>
        <v>17</v>
      </c>
      <c r="AL27" s="66">
        <f t="shared" si="9"/>
        <v>97</v>
      </c>
    </row>
    <row r="28" spans="1:38" x14ac:dyDescent="0.25">
      <c r="A28" s="154">
        <v>37248</v>
      </c>
      <c r="B28" s="69">
        <v>-4112</v>
      </c>
      <c r="C28" s="69">
        <v>472</v>
      </c>
      <c r="D28" s="32">
        <f t="shared" si="0"/>
        <v>-3640</v>
      </c>
      <c r="E28" s="33"/>
      <c r="F28" s="69">
        <v>12413</v>
      </c>
      <c r="G28" s="33"/>
      <c r="H28" s="69">
        <v>-4</v>
      </c>
      <c r="I28" s="33"/>
      <c r="J28" s="69">
        <v>6</v>
      </c>
      <c r="K28" s="33"/>
      <c r="L28" s="69">
        <v>0</v>
      </c>
      <c r="M28" s="33"/>
      <c r="N28" s="69">
        <v>-259</v>
      </c>
      <c r="O28" s="33"/>
      <c r="P28" s="69">
        <v>-129</v>
      </c>
      <c r="Q28" s="33"/>
      <c r="R28" s="69">
        <v>17</v>
      </c>
      <c r="S28" s="33"/>
      <c r="T28" s="69">
        <v>97</v>
      </c>
      <c r="U28" s="69">
        <v>-34</v>
      </c>
      <c r="V28" s="69"/>
      <c r="W28" s="69">
        <v>0</v>
      </c>
      <c r="X28" s="33"/>
      <c r="Y28" s="34">
        <f t="shared" si="10"/>
        <v>8501</v>
      </c>
      <c r="AA28" s="152">
        <f t="shared" si="11"/>
        <v>37249</v>
      </c>
      <c r="AB28" s="30">
        <f t="shared" si="12"/>
        <v>-6102</v>
      </c>
      <c r="AC28" s="30">
        <f t="shared" si="13"/>
        <v>181</v>
      </c>
      <c r="AD28" s="30">
        <f t="shared" si="1"/>
        <v>15530</v>
      </c>
      <c r="AE28" s="65">
        <f t="shared" si="2"/>
        <v>15530</v>
      </c>
      <c r="AF28" s="65">
        <f t="shared" si="3"/>
        <v>-3</v>
      </c>
      <c r="AG28" s="65">
        <f t="shared" si="4"/>
        <v>-37</v>
      </c>
      <c r="AH28" s="65">
        <f t="shared" si="5"/>
        <v>0</v>
      </c>
      <c r="AI28" s="66">
        <f t="shared" si="6"/>
        <v>-575</v>
      </c>
      <c r="AJ28" s="66">
        <f t="shared" si="7"/>
        <v>-301</v>
      </c>
      <c r="AK28" s="66">
        <f t="shared" si="8"/>
        <v>17</v>
      </c>
      <c r="AL28" s="66">
        <f t="shared" si="9"/>
        <v>-203</v>
      </c>
    </row>
    <row r="29" spans="1:38" x14ac:dyDescent="0.25">
      <c r="A29" s="154">
        <v>37249</v>
      </c>
      <c r="B29" s="69">
        <v>-6102</v>
      </c>
      <c r="C29" s="69">
        <v>181</v>
      </c>
      <c r="D29" s="32">
        <f t="shared" si="0"/>
        <v>-5921</v>
      </c>
      <c r="E29" s="33"/>
      <c r="F29" s="69">
        <v>15530</v>
      </c>
      <c r="G29" s="33"/>
      <c r="H29" s="69">
        <v>-3</v>
      </c>
      <c r="I29" s="33"/>
      <c r="J29" s="69">
        <v>-37</v>
      </c>
      <c r="K29" s="33"/>
      <c r="L29" s="69">
        <v>0</v>
      </c>
      <c r="M29" s="33"/>
      <c r="N29" s="69">
        <v>-575</v>
      </c>
      <c r="O29" s="33"/>
      <c r="P29" s="69">
        <v>-301</v>
      </c>
      <c r="Q29" s="33"/>
      <c r="R29" s="69">
        <v>17</v>
      </c>
      <c r="S29" s="33"/>
      <c r="T29" s="69">
        <v>-203</v>
      </c>
      <c r="U29" s="69">
        <v>-46</v>
      </c>
      <c r="V29" s="69"/>
      <c r="W29" s="69">
        <v>0</v>
      </c>
      <c r="X29" s="33"/>
      <c r="Y29" s="34">
        <f t="shared" si="10"/>
        <v>8507</v>
      </c>
      <c r="AA29" s="152">
        <f t="shared" si="11"/>
        <v>37250</v>
      </c>
      <c r="AB29" s="30">
        <f t="shared" si="12"/>
        <v>-9250</v>
      </c>
      <c r="AC29" s="30">
        <f t="shared" si="13"/>
        <v>-104</v>
      </c>
      <c r="AD29" s="30">
        <f t="shared" si="1"/>
        <v>15826</v>
      </c>
      <c r="AE29" s="65">
        <f t="shared" si="2"/>
        <v>15826</v>
      </c>
      <c r="AF29" s="65">
        <f t="shared" si="3"/>
        <v>-3</v>
      </c>
      <c r="AG29" s="65">
        <f t="shared" si="4"/>
        <v>-103</v>
      </c>
      <c r="AH29" s="65">
        <f t="shared" si="5"/>
        <v>0</v>
      </c>
      <c r="AI29" s="66">
        <f t="shared" si="6"/>
        <v>-1172</v>
      </c>
      <c r="AJ29" s="66">
        <f t="shared" si="7"/>
        <v>-494</v>
      </c>
      <c r="AK29" s="66">
        <f t="shared" si="8"/>
        <v>-67</v>
      </c>
      <c r="AL29" s="66">
        <f t="shared" si="9"/>
        <v>-309</v>
      </c>
    </row>
    <row r="30" spans="1:38" x14ac:dyDescent="0.25">
      <c r="A30" s="154">
        <v>37250</v>
      </c>
      <c r="B30" s="69">
        <v>-9250</v>
      </c>
      <c r="C30" s="69">
        <v>-104</v>
      </c>
      <c r="D30" s="32">
        <f t="shared" si="0"/>
        <v>-9354</v>
      </c>
      <c r="E30" s="33"/>
      <c r="F30" s="69">
        <v>15826</v>
      </c>
      <c r="G30" s="33"/>
      <c r="H30" s="69">
        <v>-3</v>
      </c>
      <c r="I30" s="33"/>
      <c r="J30" s="69">
        <v>-103</v>
      </c>
      <c r="K30" s="33"/>
      <c r="L30" s="69">
        <v>0</v>
      </c>
      <c r="M30" s="33"/>
      <c r="N30" s="69">
        <v>-1172</v>
      </c>
      <c r="O30" s="33"/>
      <c r="P30" s="69">
        <v>-494</v>
      </c>
      <c r="Q30" s="33"/>
      <c r="R30" s="69">
        <v>-67</v>
      </c>
      <c r="S30" s="33"/>
      <c r="T30" s="69">
        <v>-309</v>
      </c>
      <c r="U30" s="69">
        <v>-33</v>
      </c>
      <c r="V30" s="69"/>
      <c r="W30" s="69">
        <v>0</v>
      </c>
      <c r="X30" s="33"/>
      <c r="Y30" s="34">
        <f t="shared" si="10"/>
        <v>4324</v>
      </c>
      <c r="AA30" s="152">
        <f t="shared" si="11"/>
        <v>37251</v>
      </c>
      <c r="AB30" s="30">
        <f t="shared" si="12"/>
        <v>2547</v>
      </c>
      <c r="AC30" s="30">
        <f t="shared" si="13"/>
        <v>322</v>
      </c>
      <c r="AD30" s="30">
        <f t="shared" si="1"/>
        <v>16326</v>
      </c>
      <c r="AE30" s="65">
        <f t="shared" si="2"/>
        <v>16326</v>
      </c>
      <c r="AF30" s="65">
        <f t="shared" si="3"/>
        <v>-147</v>
      </c>
      <c r="AG30" s="65">
        <f t="shared" si="4"/>
        <v>-280</v>
      </c>
      <c r="AH30" s="65">
        <f t="shared" si="5"/>
        <v>0</v>
      </c>
      <c r="AI30" s="66">
        <f t="shared" si="6"/>
        <v>-744</v>
      </c>
      <c r="AJ30" s="66">
        <f t="shared" si="7"/>
        <v>-181</v>
      </c>
      <c r="AK30" s="66">
        <f t="shared" si="8"/>
        <v>17</v>
      </c>
      <c r="AL30" s="66">
        <f t="shared" si="9"/>
        <v>-201</v>
      </c>
    </row>
    <row r="31" spans="1:38" x14ac:dyDescent="0.25">
      <c r="A31" s="154">
        <v>37251</v>
      </c>
      <c r="B31" s="69">
        <v>2547</v>
      </c>
      <c r="C31" s="69">
        <v>322</v>
      </c>
      <c r="D31" s="32">
        <f t="shared" si="0"/>
        <v>2869</v>
      </c>
      <c r="E31" s="33"/>
      <c r="F31" s="69">
        <v>16326</v>
      </c>
      <c r="G31" s="33"/>
      <c r="H31" s="69">
        <v>-147</v>
      </c>
      <c r="I31" s="33"/>
      <c r="J31" s="69">
        <v>-280</v>
      </c>
      <c r="K31" s="33"/>
      <c r="L31" s="69">
        <v>0</v>
      </c>
      <c r="M31" s="33"/>
      <c r="N31" s="69">
        <v>-744</v>
      </c>
      <c r="O31" s="33"/>
      <c r="P31" s="69">
        <v>-181</v>
      </c>
      <c r="Q31" s="33"/>
      <c r="R31" s="69">
        <v>17</v>
      </c>
      <c r="S31" s="33"/>
      <c r="T31" s="69">
        <v>-201</v>
      </c>
      <c r="U31" s="69">
        <v>-43</v>
      </c>
      <c r="V31" s="69"/>
      <c r="W31" s="69">
        <v>0</v>
      </c>
      <c r="X31" s="33"/>
      <c r="Y31" s="34">
        <f t="shared" si="10"/>
        <v>17659</v>
      </c>
      <c r="AA31" s="152">
        <f t="shared" si="11"/>
        <v>37252</v>
      </c>
      <c r="AB31" s="30">
        <f t="shared" si="12"/>
        <v>-19078</v>
      </c>
      <c r="AC31" s="30">
        <f t="shared" si="13"/>
        <v>58</v>
      </c>
      <c r="AD31" s="30">
        <f t="shared" si="1"/>
        <v>590</v>
      </c>
      <c r="AE31" s="65">
        <f t="shared" si="2"/>
        <v>590</v>
      </c>
      <c r="AF31" s="65">
        <f t="shared" si="3"/>
        <v>-26</v>
      </c>
      <c r="AG31" s="65">
        <f t="shared" si="4"/>
        <v>-273</v>
      </c>
      <c r="AH31" s="65">
        <f t="shared" si="5"/>
        <v>0</v>
      </c>
      <c r="AI31" s="66">
        <f t="shared" si="6"/>
        <v>-775</v>
      </c>
      <c r="AJ31" s="66">
        <f t="shared" si="7"/>
        <v>-77</v>
      </c>
      <c r="AK31" s="66">
        <f t="shared" si="8"/>
        <v>36</v>
      </c>
      <c r="AL31" s="66">
        <f t="shared" si="9"/>
        <v>-160</v>
      </c>
    </row>
    <row r="32" spans="1:38" x14ac:dyDescent="0.25">
      <c r="A32" s="154">
        <v>37252</v>
      </c>
      <c r="B32" s="69">
        <v>-19078</v>
      </c>
      <c r="C32" s="69">
        <v>58</v>
      </c>
      <c r="D32" s="32">
        <f t="shared" si="0"/>
        <v>-19020</v>
      </c>
      <c r="E32" s="33"/>
      <c r="F32" s="69">
        <v>590</v>
      </c>
      <c r="G32" s="33"/>
      <c r="H32" s="69">
        <v>-26</v>
      </c>
      <c r="I32" s="33"/>
      <c r="J32" s="69">
        <v>-273</v>
      </c>
      <c r="K32" s="33"/>
      <c r="L32" s="69">
        <v>0</v>
      </c>
      <c r="M32" s="33"/>
      <c r="N32" s="69">
        <v>-775</v>
      </c>
      <c r="O32" s="33"/>
      <c r="P32" s="69">
        <v>-77</v>
      </c>
      <c r="Q32" s="33"/>
      <c r="R32" s="69">
        <v>36</v>
      </c>
      <c r="S32" s="33"/>
      <c r="T32" s="69">
        <v>-160</v>
      </c>
      <c r="U32" s="69">
        <v>-24</v>
      </c>
      <c r="V32" s="69"/>
      <c r="W32" s="69">
        <v>0</v>
      </c>
      <c r="X32" s="33"/>
      <c r="Y32" s="34">
        <f t="shared" si="10"/>
        <v>-19705</v>
      </c>
      <c r="AA32" s="152">
        <f t="shared" si="11"/>
        <v>37253</v>
      </c>
      <c r="AB32" s="30">
        <f t="shared" si="12"/>
        <v>1424</v>
      </c>
      <c r="AC32" s="30">
        <f t="shared" si="13"/>
        <v>826</v>
      </c>
      <c r="AD32" s="30">
        <f t="shared" si="1"/>
        <v>-4369</v>
      </c>
      <c r="AE32" s="65">
        <f t="shared" si="2"/>
        <v>-4369</v>
      </c>
      <c r="AF32" s="65">
        <f t="shared" si="3"/>
        <v>-4</v>
      </c>
      <c r="AG32" s="65">
        <f t="shared" si="4"/>
        <v>-8</v>
      </c>
      <c r="AH32" s="65">
        <f t="shared" si="5"/>
        <v>0</v>
      </c>
      <c r="AI32" s="66">
        <f t="shared" si="6"/>
        <v>-669</v>
      </c>
      <c r="AJ32" s="66">
        <f t="shared" si="7"/>
        <v>-22</v>
      </c>
      <c r="AK32" s="66">
        <f t="shared" si="8"/>
        <v>31</v>
      </c>
      <c r="AL32" s="66">
        <f t="shared" si="9"/>
        <v>-565</v>
      </c>
    </row>
    <row r="33" spans="1:38" x14ac:dyDescent="0.25">
      <c r="A33" s="154">
        <v>37253</v>
      </c>
      <c r="B33" s="69">
        <v>1424</v>
      </c>
      <c r="C33" s="69">
        <v>826</v>
      </c>
      <c r="D33" s="32">
        <f t="shared" si="0"/>
        <v>2250</v>
      </c>
      <c r="E33" s="33"/>
      <c r="F33" s="69">
        <v>-4369</v>
      </c>
      <c r="G33" s="33"/>
      <c r="H33" s="69">
        <v>-4</v>
      </c>
      <c r="I33" s="33"/>
      <c r="J33" s="69">
        <v>-8</v>
      </c>
      <c r="K33" s="33"/>
      <c r="L33" s="69">
        <v>0</v>
      </c>
      <c r="M33" s="33"/>
      <c r="N33" s="69">
        <v>-669</v>
      </c>
      <c r="O33" s="33"/>
      <c r="P33" s="69">
        <v>-22</v>
      </c>
      <c r="Q33" s="33"/>
      <c r="R33" s="69">
        <v>31</v>
      </c>
      <c r="S33" s="33"/>
      <c r="T33" s="69">
        <v>-565</v>
      </c>
      <c r="U33" s="69">
        <v>24</v>
      </c>
      <c r="V33" s="69"/>
      <c r="W33" s="69">
        <v>0</v>
      </c>
      <c r="X33" s="33"/>
      <c r="Y33" s="34">
        <f t="shared" si="10"/>
        <v>-3356</v>
      </c>
      <c r="AA33" s="152">
        <f t="shared" si="11"/>
        <v>37254</v>
      </c>
      <c r="AB33" s="30">
        <f t="shared" si="12"/>
        <v>-1217</v>
      </c>
      <c r="AC33" s="30">
        <f t="shared" si="13"/>
        <v>-14</v>
      </c>
      <c r="AD33" s="30">
        <f t="shared" si="1"/>
        <v>-8609</v>
      </c>
      <c r="AE33" s="65">
        <f t="shared" si="2"/>
        <v>-8609</v>
      </c>
      <c r="AF33" s="65">
        <f t="shared" si="3"/>
        <v>-3</v>
      </c>
      <c r="AG33" s="65">
        <f t="shared" si="4"/>
        <v>45</v>
      </c>
      <c r="AH33" s="65">
        <f t="shared" si="5"/>
        <v>0</v>
      </c>
      <c r="AI33" s="66">
        <f t="shared" si="6"/>
        <v>-1056</v>
      </c>
      <c r="AJ33" s="66">
        <f t="shared" si="7"/>
        <v>-51</v>
      </c>
      <c r="AK33" s="66">
        <f t="shared" si="8"/>
        <v>-78</v>
      </c>
      <c r="AL33" s="66">
        <f t="shared" si="9"/>
        <v>-842</v>
      </c>
    </row>
    <row r="34" spans="1:38" x14ac:dyDescent="0.25">
      <c r="A34" s="154">
        <v>37254</v>
      </c>
      <c r="B34" s="69">
        <v>-1217</v>
      </c>
      <c r="C34" s="69">
        <v>-14</v>
      </c>
      <c r="D34" s="32">
        <f t="shared" si="0"/>
        <v>-1231</v>
      </c>
      <c r="E34" s="33"/>
      <c r="F34" s="69">
        <v>-8609</v>
      </c>
      <c r="G34" s="33"/>
      <c r="H34" s="69">
        <v>-3</v>
      </c>
      <c r="I34" s="33"/>
      <c r="J34" s="69">
        <v>45</v>
      </c>
      <c r="K34" s="33"/>
      <c r="L34" s="69">
        <v>0</v>
      </c>
      <c r="M34" s="33"/>
      <c r="N34" s="69">
        <v>-1056</v>
      </c>
      <c r="O34" s="33"/>
      <c r="P34" s="69">
        <v>-51</v>
      </c>
      <c r="Q34" s="33"/>
      <c r="R34" s="69">
        <v>-78</v>
      </c>
      <c r="S34" s="33"/>
      <c r="T34" s="69">
        <v>-842</v>
      </c>
      <c r="U34" s="69">
        <v>151</v>
      </c>
      <c r="V34" s="69"/>
      <c r="W34" s="69">
        <v>0</v>
      </c>
      <c r="X34" s="33"/>
      <c r="Y34" s="34">
        <f t="shared" si="10"/>
        <v>-11825</v>
      </c>
      <c r="AA34" s="152">
        <f t="shared" si="11"/>
        <v>37255</v>
      </c>
      <c r="AB34" s="30">
        <f>+B36</f>
        <v>-8070</v>
      </c>
      <c r="AC34" s="30">
        <f>+C36</f>
        <v>-103</v>
      </c>
      <c r="AD34" s="30">
        <f>+F36</f>
        <v>7437</v>
      </c>
      <c r="AE34" s="65">
        <f t="shared" si="2"/>
        <v>-6151</v>
      </c>
      <c r="AF34" s="65">
        <f t="shared" si="3"/>
        <v>-5</v>
      </c>
      <c r="AG34" s="65">
        <f t="shared" si="4"/>
        <v>22</v>
      </c>
      <c r="AH34" s="65">
        <f t="shared" si="5"/>
        <v>0</v>
      </c>
      <c r="AI34" s="66">
        <f t="shared" si="6"/>
        <v>-1540</v>
      </c>
      <c r="AJ34" s="66">
        <f t="shared" si="7"/>
        <v>-126</v>
      </c>
      <c r="AK34" s="66">
        <f t="shared" si="8"/>
        <v>-156</v>
      </c>
      <c r="AL34" s="66">
        <f t="shared" si="9"/>
        <v>-1182</v>
      </c>
    </row>
    <row r="35" spans="1:38" x14ac:dyDescent="0.25">
      <c r="A35" s="154">
        <v>37255</v>
      </c>
      <c r="B35" s="69">
        <v>-901</v>
      </c>
      <c r="C35" s="69">
        <v>-662</v>
      </c>
      <c r="D35" s="32">
        <f t="shared" si="0"/>
        <v>-1563</v>
      </c>
      <c r="E35" s="33"/>
      <c r="F35" s="69">
        <v>-6151</v>
      </c>
      <c r="G35" s="33"/>
      <c r="H35" s="69">
        <v>-5</v>
      </c>
      <c r="I35" s="33"/>
      <c r="J35" s="69">
        <v>22</v>
      </c>
      <c r="K35" s="33"/>
      <c r="L35" s="69">
        <v>0</v>
      </c>
      <c r="M35" s="33"/>
      <c r="N35" s="69">
        <v>-1540</v>
      </c>
      <c r="O35" s="33"/>
      <c r="P35" s="69">
        <v>-126</v>
      </c>
      <c r="Q35" s="33"/>
      <c r="R35" s="69">
        <v>-156</v>
      </c>
      <c r="S35" s="33"/>
      <c r="T35" s="69">
        <v>-1182</v>
      </c>
      <c r="U35" s="69">
        <v>121</v>
      </c>
      <c r="V35" s="69"/>
      <c r="W35" s="69">
        <v>0</v>
      </c>
      <c r="X35" s="33"/>
      <c r="Y35" s="34">
        <f t="shared" si="10"/>
        <v>-10701</v>
      </c>
      <c r="AA35" s="152">
        <f t="shared" si="11"/>
        <v>37256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2"/>
        <v>7437</v>
      </c>
      <c r="AF35" s="65">
        <f t="shared" si="3"/>
        <v>-5</v>
      </c>
      <c r="AG35" s="65">
        <f t="shared" si="4"/>
        <v>79</v>
      </c>
      <c r="AH35" s="65">
        <f t="shared" si="5"/>
        <v>0</v>
      </c>
      <c r="AI35" s="66">
        <f t="shared" si="6"/>
        <v>-1211</v>
      </c>
      <c r="AJ35" s="66">
        <f t="shared" si="7"/>
        <v>-225</v>
      </c>
      <c r="AK35" s="66">
        <f t="shared" si="8"/>
        <v>-183</v>
      </c>
      <c r="AL35" s="66">
        <f t="shared" si="9"/>
        <v>-1160</v>
      </c>
    </row>
    <row r="36" spans="1:38" ht="13.8" thickBot="1" x14ac:dyDescent="0.3">
      <c r="A36" s="154">
        <v>37256</v>
      </c>
      <c r="B36" s="69">
        <v>-8070</v>
      </c>
      <c r="C36" s="69">
        <v>-103</v>
      </c>
      <c r="D36" s="35">
        <f t="shared" si="0"/>
        <v>-8173</v>
      </c>
      <c r="E36" s="36"/>
      <c r="F36" s="69">
        <v>7437</v>
      </c>
      <c r="G36" s="36"/>
      <c r="H36" s="69">
        <v>-5</v>
      </c>
      <c r="I36" s="36"/>
      <c r="J36" s="69">
        <v>79</v>
      </c>
      <c r="K36" s="36"/>
      <c r="L36" s="69">
        <v>0</v>
      </c>
      <c r="M36" s="36"/>
      <c r="N36" s="69">
        <v>-1211</v>
      </c>
      <c r="O36" s="36"/>
      <c r="P36" s="69">
        <v>-225</v>
      </c>
      <c r="Q36" s="36"/>
      <c r="R36" s="69">
        <v>-183</v>
      </c>
      <c r="S36" s="36"/>
      <c r="T36" s="69">
        <v>-1160</v>
      </c>
      <c r="U36" s="69">
        <v>138</v>
      </c>
      <c r="V36" s="69"/>
      <c r="W36" s="69">
        <v>0</v>
      </c>
      <c r="X36" s="36"/>
      <c r="Y36" s="34">
        <f t="shared" si="10"/>
        <v>-3441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0"/>
        <v>0</v>
      </c>
    </row>
    <row r="38" spans="1:38" ht="13.8" thickBot="1" x14ac:dyDescent="0.3">
      <c r="A38" s="48" t="s">
        <v>118</v>
      </c>
      <c r="B38" s="37">
        <f>SUM(B6:B36)+B37</f>
        <v>-4822</v>
      </c>
      <c r="C38" s="37">
        <f>SUM(C6:C36)+C37</f>
        <v>5510</v>
      </c>
      <c r="D38" s="37">
        <f>SUM(D6:D36)+D37</f>
        <v>688</v>
      </c>
      <c r="E38" s="37"/>
      <c r="F38" s="37">
        <f>SUM(F6:F36)+F37</f>
        <v>23349</v>
      </c>
      <c r="G38" s="37"/>
      <c r="H38" s="37">
        <f>SUM(H6:H36)+H37</f>
        <v>-1029</v>
      </c>
      <c r="I38" s="37"/>
      <c r="J38" s="37">
        <f>SUM(J6:J36)+J37</f>
        <v>-1087</v>
      </c>
      <c r="K38" s="37"/>
      <c r="L38" s="37">
        <f>SUM(L6:L36)+L37</f>
        <v>-12000</v>
      </c>
      <c r="M38" s="37"/>
      <c r="N38" s="37">
        <f>SUM(N6:N36)+N37</f>
        <v>-5349</v>
      </c>
      <c r="O38" s="37"/>
      <c r="P38" s="37">
        <f>SUM(P6:P36)+P37</f>
        <v>-2765</v>
      </c>
      <c r="Q38" s="37"/>
      <c r="R38" s="37">
        <f>SUM(R6:R36)+R37</f>
        <v>362</v>
      </c>
      <c r="S38" s="37"/>
      <c r="T38" s="37">
        <f>SUM(T6:T36)+T37</f>
        <v>-88</v>
      </c>
      <c r="U38" s="37">
        <f>SUM(U6:U36)+U37</f>
        <v>-188</v>
      </c>
      <c r="V38" s="37"/>
      <c r="W38" s="37"/>
      <c r="X38" s="37"/>
      <c r="Y38" s="38">
        <f t="shared" si="10"/>
        <v>2081</v>
      </c>
    </row>
    <row r="39" spans="1:38" s="143" customFormat="1" ht="16.2" thickBot="1" x14ac:dyDescent="0.35">
      <c r="A39" s="147" t="s">
        <v>106</v>
      </c>
      <c r="B39" s="148">
        <f>B5+B38</f>
        <v>62880</v>
      </c>
      <c r="C39" s="148">
        <f>C5+C38</f>
        <v>-322947</v>
      </c>
      <c r="D39" s="148">
        <f>D5+D38</f>
        <v>-260067</v>
      </c>
      <c r="E39" s="146"/>
      <c r="F39" s="148">
        <f>F5+F38</f>
        <v>100211</v>
      </c>
      <c r="G39" s="146"/>
      <c r="H39" s="148">
        <f>H5+H38</f>
        <v>8689</v>
      </c>
      <c r="I39" s="146"/>
      <c r="J39" s="148">
        <f>J5+J38</f>
        <v>-11778</v>
      </c>
      <c r="K39" s="146"/>
      <c r="L39" s="148">
        <f>L5+L38</f>
        <v>-3494</v>
      </c>
      <c r="M39" s="146"/>
      <c r="N39" s="148">
        <f>N5+N38</f>
        <v>37915</v>
      </c>
      <c r="O39" s="146"/>
      <c r="P39" s="148">
        <f>P5+P38</f>
        <v>-8363</v>
      </c>
      <c r="Q39" s="146"/>
      <c r="R39" s="148">
        <f>R5+R38</f>
        <v>4119</v>
      </c>
      <c r="S39" s="146"/>
      <c r="T39" s="148">
        <f>T5+T38</f>
        <v>-21672</v>
      </c>
      <c r="U39" s="163">
        <f>U5+U38</f>
        <v>15999</v>
      </c>
      <c r="V39" s="163"/>
      <c r="W39" s="163">
        <v>0</v>
      </c>
      <c r="X39" s="146"/>
      <c r="Y39" s="148">
        <f>SUM(D39:X39)</f>
        <v>-138441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9" sqref="A9"/>
    </sheetView>
  </sheetViews>
  <sheetFormatPr defaultRowHeight="13.2" x14ac:dyDescent="0.25"/>
  <cols>
    <col min="1" max="1" width="34" style="44" bestFit="1" customWidth="1"/>
    <col min="2" max="2" width="11.6640625" bestFit="1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17.44140625" customWidth="1"/>
    <col min="22" max="22" width="2.6640625" customWidth="1"/>
    <col min="23" max="23" width="15.44140625" customWidth="1"/>
    <col min="24" max="24" width="2.44140625" customWidth="1"/>
    <col min="25" max="25" width="17" customWidth="1"/>
    <col min="27" max="27" width="8.109375" bestFit="1" customWidth="1"/>
  </cols>
  <sheetData>
    <row r="1" spans="1:48" ht="15.6" x14ac:dyDescent="0.3">
      <c r="A1" s="55" t="s">
        <v>12</v>
      </c>
      <c r="B1" s="29"/>
      <c r="C1" s="29"/>
      <c r="D1" s="26" t="s">
        <v>117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>
        <v>78109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U1" s="64" t="s">
        <v>115</v>
      </c>
      <c r="V1" s="64"/>
      <c r="W1" s="64" t="s">
        <v>116</v>
      </c>
      <c r="Y1" s="2"/>
    </row>
    <row r="2" spans="1:48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2"/>
      <c r="V2" s="160"/>
      <c r="W2" s="62"/>
      <c r="X2" s="6"/>
      <c r="Y2" s="17" t="s">
        <v>4</v>
      </c>
    </row>
    <row r="3" spans="1:48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108308</v>
      </c>
      <c r="U3" s="16">
        <v>108307</v>
      </c>
      <c r="V3" s="161"/>
      <c r="W3" s="16">
        <v>108309</v>
      </c>
      <c r="X3" s="6"/>
      <c r="Y3" s="16" t="s">
        <v>10</v>
      </c>
      <c r="AB3" s="17" t="s">
        <v>0</v>
      </c>
      <c r="AC3" s="17" t="s">
        <v>1</v>
      </c>
      <c r="AD3" s="17" t="s">
        <v>38</v>
      </c>
      <c r="AE3" s="17" t="s">
        <v>37</v>
      </c>
      <c r="AF3" s="17" t="s">
        <v>15</v>
      </c>
      <c r="AG3" s="17" t="s">
        <v>18</v>
      </c>
      <c r="AH3" s="17" t="s">
        <v>39</v>
      </c>
      <c r="AI3" s="17" t="s">
        <v>40</v>
      </c>
      <c r="AJ3" s="17" t="s">
        <v>41</v>
      </c>
      <c r="AK3" s="17" t="s">
        <v>42</v>
      </c>
      <c r="AL3" s="62" t="s">
        <v>43</v>
      </c>
      <c r="AM3" s="5"/>
      <c r="AO3" s="5"/>
      <c r="AQ3" s="5"/>
      <c r="AS3" s="5"/>
      <c r="AU3" s="6"/>
      <c r="AV3" s="17" t="s">
        <v>4</v>
      </c>
    </row>
    <row r="4" spans="1:48" ht="13.8" thickBot="1" x14ac:dyDescent="0.3">
      <c r="A4" s="77">
        <v>37288</v>
      </c>
      <c r="E4" s="13"/>
      <c r="G4" s="13"/>
      <c r="I4" s="13"/>
      <c r="K4" s="13"/>
      <c r="M4" s="13"/>
      <c r="O4" s="13"/>
      <c r="Q4" s="13"/>
      <c r="S4" s="13"/>
      <c r="X4" s="13"/>
      <c r="AB4" s="16">
        <v>103132</v>
      </c>
      <c r="AC4" s="16">
        <v>103134</v>
      </c>
      <c r="AD4" s="16" t="s">
        <v>6</v>
      </c>
      <c r="AE4" s="16">
        <v>103135</v>
      </c>
      <c r="AF4" s="16">
        <v>103133</v>
      </c>
      <c r="AG4" s="16">
        <v>103138</v>
      </c>
      <c r="AH4" s="16">
        <v>106901</v>
      </c>
      <c r="AI4" s="16">
        <v>107444</v>
      </c>
      <c r="AJ4" s="16">
        <v>107445</v>
      </c>
      <c r="AK4" s="16">
        <v>107446</v>
      </c>
      <c r="AL4" s="16">
        <v>104307</v>
      </c>
      <c r="AM4" s="5"/>
      <c r="AO4" s="5"/>
      <c r="AQ4" s="5"/>
      <c r="AS4" s="5"/>
      <c r="AU4" s="6"/>
      <c r="AV4" s="16" t="s">
        <v>10</v>
      </c>
    </row>
    <row r="5" spans="1:48" s="143" customFormat="1" ht="16.2" thickBot="1" x14ac:dyDescent="0.35">
      <c r="A5" s="140" t="s">
        <v>108</v>
      </c>
      <c r="B5" s="141">
        <v>67702</v>
      </c>
      <c r="C5" s="141">
        <v>-328457</v>
      </c>
      <c r="D5" s="141">
        <f t="shared" ref="D5:D36" si="0">B5+C5</f>
        <v>-260755</v>
      </c>
      <c r="E5" s="142"/>
      <c r="F5" s="141">
        <v>76862</v>
      </c>
      <c r="G5" s="142"/>
      <c r="H5" s="141">
        <v>9718</v>
      </c>
      <c r="I5" s="142"/>
      <c r="J5" s="141">
        <v>-10691</v>
      </c>
      <c r="K5" s="142"/>
      <c r="L5" s="141">
        <v>8506</v>
      </c>
      <c r="M5" s="142"/>
      <c r="N5" s="141">
        <v>43264</v>
      </c>
      <c r="O5" s="142"/>
      <c r="P5" s="141">
        <v>-5598</v>
      </c>
      <c r="Q5" s="142"/>
      <c r="R5" s="141">
        <v>3757</v>
      </c>
      <c r="S5" s="142"/>
      <c r="T5" s="141">
        <v>-21584</v>
      </c>
      <c r="U5" s="162">
        <v>16187</v>
      </c>
      <c r="V5" s="162"/>
      <c r="W5" s="162">
        <v>0</v>
      </c>
      <c r="X5" s="142"/>
      <c r="Y5" s="141">
        <f t="shared" ref="Y5:Y38" si="1">SUM(D5:T5)</f>
        <v>-156521</v>
      </c>
      <c r="AA5" s="152">
        <f>+A6</f>
        <v>0</v>
      </c>
      <c r="AB5" s="65">
        <f>+B6</f>
        <v>2693</v>
      </c>
      <c r="AC5" s="65">
        <f>+C6</f>
        <v>-444</v>
      </c>
      <c r="AD5" s="65">
        <f t="shared" ref="AD5:AD33" si="2">+F6</f>
        <v>-12005</v>
      </c>
      <c r="AE5" s="65">
        <f t="shared" ref="AE5:AE35" si="3">+F6</f>
        <v>-12005</v>
      </c>
      <c r="AF5" s="65">
        <f t="shared" ref="AF5:AF35" si="4">+H6</f>
        <v>-10</v>
      </c>
      <c r="AG5" s="65">
        <f t="shared" ref="AG5:AG35" si="5">+J6</f>
        <v>-15</v>
      </c>
      <c r="AH5" s="65">
        <f t="shared" ref="AH5:AH35" si="6">+L6</f>
        <v>0</v>
      </c>
      <c r="AI5" s="66">
        <f t="shared" ref="AI5:AI35" si="7">+N6</f>
        <v>111</v>
      </c>
      <c r="AJ5" s="66">
        <f t="shared" ref="AJ5:AJ35" si="8">+P6</f>
        <v>-4</v>
      </c>
      <c r="AK5" s="66">
        <f t="shared" ref="AK5:AK35" si="9">+R6</f>
        <v>123</v>
      </c>
      <c r="AL5" s="66">
        <f t="shared" ref="AL5:AL35" si="10">+T6</f>
        <v>509</v>
      </c>
    </row>
    <row r="6" spans="1:48" x14ac:dyDescent="0.25">
      <c r="A6" s="154"/>
      <c r="B6" s="69">
        <v>2693</v>
      </c>
      <c r="C6" s="69">
        <v>-444</v>
      </c>
      <c r="D6" s="32">
        <f t="shared" si="0"/>
        <v>2249</v>
      </c>
      <c r="E6" s="33"/>
      <c r="F6" s="69">
        <v>-12005</v>
      </c>
      <c r="G6" s="33"/>
      <c r="H6" s="69">
        <v>-10</v>
      </c>
      <c r="I6" s="33"/>
      <c r="J6" s="69">
        <v>-15</v>
      </c>
      <c r="K6" s="33"/>
      <c r="L6" s="69">
        <v>0</v>
      </c>
      <c r="M6" s="33"/>
      <c r="N6" s="69">
        <v>111</v>
      </c>
      <c r="O6" s="33"/>
      <c r="P6" s="69">
        <v>-4</v>
      </c>
      <c r="Q6" s="33"/>
      <c r="R6" s="69">
        <v>123</v>
      </c>
      <c r="S6" s="33"/>
      <c r="T6" s="69">
        <v>509</v>
      </c>
      <c r="U6" s="69">
        <v>-11</v>
      </c>
      <c r="V6" s="69"/>
      <c r="W6" s="69">
        <v>0</v>
      </c>
      <c r="X6" s="33" t="s">
        <v>5</v>
      </c>
      <c r="Y6" s="34">
        <f t="shared" si="1"/>
        <v>-9042</v>
      </c>
      <c r="AA6" s="152">
        <f t="shared" ref="AA6:AA35" si="11">AA5+1</f>
        <v>1</v>
      </c>
      <c r="AB6" s="30">
        <f t="shared" ref="AB6:AB33" si="12">+B7</f>
        <v>4548</v>
      </c>
      <c r="AC6" s="30">
        <f t="shared" ref="AC6:AC33" si="13">+C7</f>
        <v>-1927</v>
      </c>
      <c r="AD6" s="30">
        <f t="shared" si="2"/>
        <v>-13624</v>
      </c>
      <c r="AE6" s="65">
        <f t="shared" si="3"/>
        <v>-13624</v>
      </c>
      <c r="AF6" s="65">
        <f t="shared" si="4"/>
        <v>-32</v>
      </c>
      <c r="AG6" s="65">
        <f t="shared" si="5"/>
        <v>-32</v>
      </c>
      <c r="AH6" s="65">
        <f t="shared" si="6"/>
        <v>0</v>
      </c>
      <c r="AI6" s="66">
        <f t="shared" si="7"/>
        <v>143</v>
      </c>
      <c r="AJ6" s="66">
        <f t="shared" si="8"/>
        <v>56</v>
      </c>
      <c r="AK6" s="66">
        <f t="shared" si="9"/>
        <v>19</v>
      </c>
      <c r="AL6" s="66">
        <f t="shared" si="10"/>
        <v>291</v>
      </c>
    </row>
    <row r="7" spans="1:48" x14ac:dyDescent="0.25">
      <c r="A7" s="154"/>
      <c r="B7" s="69">
        <v>4548</v>
      </c>
      <c r="C7" s="69">
        <v>-1927</v>
      </c>
      <c r="D7" s="32">
        <f t="shared" si="0"/>
        <v>2621</v>
      </c>
      <c r="E7" s="33"/>
      <c r="F7" s="69">
        <v>-13624</v>
      </c>
      <c r="G7" s="33"/>
      <c r="H7" s="69">
        <v>-32</v>
      </c>
      <c r="I7" s="33"/>
      <c r="J7" s="69">
        <v>-32</v>
      </c>
      <c r="K7" s="33"/>
      <c r="L7" s="69">
        <v>0</v>
      </c>
      <c r="M7" s="33"/>
      <c r="N7" s="69">
        <v>143</v>
      </c>
      <c r="O7" s="33"/>
      <c r="P7" s="69">
        <v>56</v>
      </c>
      <c r="Q7" s="33"/>
      <c r="R7" s="69">
        <v>19</v>
      </c>
      <c r="S7" s="33"/>
      <c r="T7" s="69">
        <v>291</v>
      </c>
      <c r="U7" s="69">
        <v>-6</v>
      </c>
      <c r="V7" s="69"/>
      <c r="W7" s="69">
        <v>0</v>
      </c>
      <c r="X7" s="33"/>
      <c r="Y7" s="34">
        <f t="shared" si="1"/>
        <v>-10558</v>
      </c>
      <c r="AA7" s="152">
        <f t="shared" si="11"/>
        <v>2</v>
      </c>
      <c r="AB7" s="30">
        <f t="shared" si="12"/>
        <v>14489</v>
      </c>
      <c r="AC7" s="30">
        <f t="shared" si="13"/>
        <v>-848</v>
      </c>
      <c r="AD7" s="30">
        <f t="shared" si="2"/>
        <v>-13309</v>
      </c>
      <c r="AE7" s="65">
        <f t="shared" si="3"/>
        <v>-13309</v>
      </c>
      <c r="AF7" s="65">
        <f t="shared" si="4"/>
        <v>-4</v>
      </c>
      <c r="AG7" s="65">
        <f t="shared" si="5"/>
        <v>-76</v>
      </c>
      <c r="AH7" s="65">
        <f t="shared" si="6"/>
        <v>0</v>
      </c>
      <c r="AI7" s="66">
        <f t="shared" si="7"/>
        <v>241</v>
      </c>
      <c r="AJ7" s="66">
        <f t="shared" si="8"/>
        <v>-13</v>
      </c>
      <c r="AK7" s="66">
        <f t="shared" si="9"/>
        <v>30</v>
      </c>
      <c r="AL7" s="66">
        <f t="shared" si="10"/>
        <v>156</v>
      </c>
    </row>
    <row r="8" spans="1:48" x14ac:dyDescent="0.25">
      <c r="A8" s="154"/>
      <c r="B8" s="69">
        <v>14489</v>
      </c>
      <c r="C8" s="69">
        <v>-848</v>
      </c>
      <c r="D8" s="32">
        <f t="shared" si="0"/>
        <v>13641</v>
      </c>
      <c r="E8" s="33"/>
      <c r="F8" s="69">
        <v>-13309</v>
      </c>
      <c r="G8" s="33"/>
      <c r="H8" s="69">
        <v>-4</v>
      </c>
      <c r="I8" s="33"/>
      <c r="J8" s="69">
        <v>-76</v>
      </c>
      <c r="K8" s="33"/>
      <c r="L8" s="69">
        <v>0</v>
      </c>
      <c r="M8" s="33"/>
      <c r="N8" s="69">
        <v>241</v>
      </c>
      <c r="O8" s="33"/>
      <c r="P8" s="69">
        <v>-13</v>
      </c>
      <c r="Q8" s="33"/>
      <c r="R8" s="69">
        <v>30</v>
      </c>
      <c r="S8" s="33"/>
      <c r="T8" s="69">
        <v>156</v>
      </c>
      <c r="U8" s="69">
        <v>-13</v>
      </c>
      <c r="V8" s="69"/>
      <c r="W8" s="69">
        <v>0</v>
      </c>
      <c r="X8" s="33"/>
      <c r="Y8" s="34">
        <f t="shared" si="1"/>
        <v>666</v>
      </c>
      <c r="AA8" s="152">
        <f t="shared" si="11"/>
        <v>3</v>
      </c>
      <c r="AB8" s="30">
        <f t="shared" si="12"/>
        <v>18395</v>
      </c>
      <c r="AC8" s="30">
        <f t="shared" si="13"/>
        <v>-523</v>
      </c>
      <c r="AD8" s="30">
        <f t="shared" si="2"/>
        <v>-2176</v>
      </c>
      <c r="AE8" s="65">
        <f t="shared" si="3"/>
        <v>-2176</v>
      </c>
      <c r="AF8" s="65">
        <f t="shared" si="4"/>
        <v>-8</v>
      </c>
      <c r="AG8" s="65">
        <f t="shared" si="5"/>
        <v>25</v>
      </c>
      <c r="AH8" s="65">
        <f t="shared" si="6"/>
        <v>0</v>
      </c>
      <c r="AI8" s="66">
        <f t="shared" si="7"/>
        <v>856</v>
      </c>
      <c r="AJ8" s="66">
        <f t="shared" si="8"/>
        <v>4</v>
      </c>
      <c r="AK8" s="66">
        <f t="shared" si="9"/>
        <v>52</v>
      </c>
      <c r="AL8" s="66">
        <f t="shared" si="10"/>
        <v>24</v>
      </c>
    </row>
    <row r="9" spans="1:48" x14ac:dyDescent="0.25">
      <c r="A9" s="154"/>
      <c r="B9" s="69">
        <v>18395</v>
      </c>
      <c r="C9" s="69">
        <v>-523</v>
      </c>
      <c r="D9" s="32">
        <f t="shared" si="0"/>
        <v>17872</v>
      </c>
      <c r="E9" s="33"/>
      <c r="F9" s="69">
        <v>-2176</v>
      </c>
      <c r="G9" s="33"/>
      <c r="H9" s="69">
        <v>-8</v>
      </c>
      <c r="I9" s="33"/>
      <c r="J9" s="69">
        <v>25</v>
      </c>
      <c r="K9" s="33"/>
      <c r="L9" s="69">
        <v>0</v>
      </c>
      <c r="M9" s="33"/>
      <c r="N9" s="69">
        <v>856</v>
      </c>
      <c r="O9" s="33"/>
      <c r="P9" s="69">
        <v>4</v>
      </c>
      <c r="Q9" s="33"/>
      <c r="R9" s="69">
        <v>52</v>
      </c>
      <c r="S9" s="33"/>
      <c r="T9" s="69">
        <v>24</v>
      </c>
      <c r="U9" s="69">
        <v>-88</v>
      </c>
      <c r="V9" s="69"/>
      <c r="W9" s="69">
        <v>0</v>
      </c>
      <c r="X9" s="33"/>
      <c r="Y9" s="34">
        <f t="shared" si="1"/>
        <v>16649</v>
      </c>
      <c r="AA9" s="152">
        <f t="shared" si="11"/>
        <v>4</v>
      </c>
      <c r="AB9" s="30">
        <f t="shared" si="12"/>
        <v>12005</v>
      </c>
      <c r="AC9" s="30">
        <f t="shared" si="13"/>
        <v>-88</v>
      </c>
      <c r="AD9" s="30">
        <f t="shared" si="2"/>
        <v>783</v>
      </c>
      <c r="AE9" s="65">
        <f t="shared" si="3"/>
        <v>783</v>
      </c>
      <c r="AF9" s="65">
        <f t="shared" si="4"/>
        <v>-158</v>
      </c>
      <c r="AG9" s="65">
        <f t="shared" si="5"/>
        <v>28</v>
      </c>
      <c r="AH9" s="65">
        <f t="shared" si="6"/>
        <v>0</v>
      </c>
      <c r="AI9" s="66">
        <f t="shared" si="7"/>
        <v>-406</v>
      </c>
      <c r="AJ9" s="66">
        <f t="shared" si="8"/>
        <v>-7</v>
      </c>
      <c r="AK9" s="66">
        <f t="shared" si="9"/>
        <v>105</v>
      </c>
      <c r="AL9" s="66">
        <f t="shared" si="10"/>
        <v>-164</v>
      </c>
    </row>
    <row r="10" spans="1:48" x14ac:dyDescent="0.25">
      <c r="A10" s="154"/>
      <c r="B10" s="69">
        <v>12005</v>
      </c>
      <c r="C10" s="69">
        <v>-88</v>
      </c>
      <c r="D10" s="32">
        <f t="shared" si="0"/>
        <v>11917</v>
      </c>
      <c r="E10" s="33"/>
      <c r="F10" s="69">
        <v>783</v>
      </c>
      <c r="G10" s="33"/>
      <c r="H10" s="69">
        <v>-158</v>
      </c>
      <c r="I10" s="33"/>
      <c r="J10" s="69">
        <v>28</v>
      </c>
      <c r="K10" s="33"/>
      <c r="L10" s="69">
        <v>0</v>
      </c>
      <c r="M10" s="33"/>
      <c r="N10" s="69">
        <v>-406</v>
      </c>
      <c r="O10" s="33"/>
      <c r="P10" s="69">
        <v>-7</v>
      </c>
      <c r="Q10" s="33"/>
      <c r="R10" s="69">
        <v>105</v>
      </c>
      <c r="S10" s="33"/>
      <c r="T10" s="69">
        <v>-164</v>
      </c>
      <c r="U10" s="69">
        <v>1</v>
      </c>
      <c r="V10" s="69"/>
      <c r="W10" s="69">
        <v>0</v>
      </c>
      <c r="X10" s="33"/>
      <c r="Y10" s="34">
        <f t="shared" si="1"/>
        <v>12098</v>
      </c>
      <c r="AA10" s="152">
        <f t="shared" si="11"/>
        <v>5</v>
      </c>
      <c r="AB10" s="30">
        <f t="shared" si="12"/>
        <v>11283</v>
      </c>
      <c r="AC10" s="30">
        <f t="shared" si="13"/>
        <v>-96</v>
      </c>
      <c r="AD10" s="30">
        <f t="shared" si="2"/>
        <v>-1572</v>
      </c>
      <c r="AE10" s="65">
        <f t="shared" si="3"/>
        <v>-1572</v>
      </c>
      <c r="AF10" s="65">
        <f t="shared" si="4"/>
        <v>-11</v>
      </c>
      <c r="AG10" s="65">
        <f t="shared" si="5"/>
        <v>14</v>
      </c>
      <c r="AH10" s="65">
        <f t="shared" si="6"/>
        <v>0</v>
      </c>
      <c r="AI10" s="66">
        <f t="shared" si="7"/>
        <v>467</v>
      </c>
      <c r="AJ10" s="66">
        <f t="shared" si="8"/>
        <v>-21</v>
      </c>
      <c r="AK10" s="66">
        <f t="shared" si="9"/>
        <v>78</v>
      </c>
      <c r="AL10" s="66">
        <f t="shared" si="10"/>
        <v>-70</v>
      </c>
    </row>
    <row r="11" spans="1:48" x14ac:dyDescent="0.25">
      <c r="A11" s="155"/>
      <c r="B11" s="69">
        <v>11283</v>
      </c>
      <c r="C11" s="69">
        <v>-96</v>
      </c>
      <c r="D11" s="32">
        <f t="shared" si="0"/>
        <v>11187</v>
      </c>
      <c r="E11" s="33"/>
      <c r="F11" s="69">
        <v>-1572</v>
      </c>
      <c r="G11" s="33"/>
      <c r="H11" s="69">
        <v>-11</v>
      </c>
      <c r="I11" s="33"/>
      <c r="J11" s="69">
        <v>14</v>
      </c>
      <c r="K11" s="33"/>
      <c r="L11" s="69">
        <v>0</v>
      </c>
      <c r="M11" s="33"/>
      <c r="N11" s="69">
        <v>467</v>
      </c>
      <c r="O11" s="33"/>
      <c r="P11" s="69">
        <v>-21</v>
      </c>
      <c r="Q11" s="33"/>
      <c r="R11" s="69">
        <v>78</v>
      </c>
      <c r="S11" s="33"/>
      <c r="T11" s="69">
        <v>-70</v>
      </c>
      <c r="U11" s="69">
        <v>-2</v>
      </c>
      <c r="V11" s="69"/>
      <c r="W11" s="69">
        <v>0</v>
      </c>
      <c r="X11" s="33"/>
      <c r="Y11" s="34">
        <f t="shared" si="1"/>
        <v>10072</v>
      </c>
      <c r="AA11" s="152">
        <f t="shared" si="11"/>
        <v>6</v>
      </c>
      <c r="AB11" s="30">
        <f t="shared" si="12"/>
        <v>-670</v>
      </c>
      <c r="AC11" s="30">
        <f t="shared" si="13"/>
        <v>-3503</v>
      </c>
      <c r="AD11" s="30">
        <f t="shared" si="2"/>
        <v>-999</v>
      </c>
      <c r="AE11" s="65">
        <f t="shared" si="3"/>
        <v>-999</v>
      </c>
      <c r="AF11" s="65">
        <f t="shared" si="4"/>
        <v>-6</v>
      </c>
      <c r="AG11" s="65">
        <f t="shared" si="5"/>
        <v>31</v>
      </c>
      <c r="AH11" s="65">
        <f t="shared" si="6"/>
        <v>0</v>
      </c>
      <c r="AI11" s="66">
        <f t="shared" si="7"/>
        <v>328</v>
      </c>
      <c r="AJ11" s="66">
        <f t="shared" si="8"/>
        <v>-10</v>
      </c>
      <c r="AK11" s="66">
        <f t="shared" si="9"/>
        <v>74</v>
      </c>
      <c r="AL11" s="66">
        <f t="shared" si="10"/>
        <v>66</v>
      </c>
    </row>
    <row r="12" spans="1:48" x14ac:dyDescent="0.25">
      <c r="A12" s="154"/>
      <c r="B12" s="69">
        <v>-670</v>
      </c>
      <c r="C12" s="69">
        <v>-3503</v>
      </c>
      <c r="D12" s="32">
        <f t="shared" si="0"/>
        <v>-4173</v>
      </c>
      <c r="E12" s="33"/>
      <c r="F12" s="69">
        <v>-999</v>
      </c>
      <c r="G12" s="33"/>
      <c r="H12" s="69">
        <v>-6</v>
      </c>
      <c r="I12" s="33"/>
      <c r="J12" s="69">
        <v>31</v>
      </c>
      <c r="K12" s="33"/>
      <c r="L12" s="69">
        <v>0</v>
      </c>
      <c r="M12" s="33"/>
      <c r="N12" s="69">
        <v>328</v>
      </c>
      <c r="O12" s="33"/>
      <c r="P12" s="69">
        <v>-10</v>
      </c>
      <c r="Q12" s="33"/>
      <c r="R12" s="69">
        <v>74</v>
      </c>
      <c r="S12" s="33"/>
      <c r="T12" s="69">
        <v>66</v>
      </c>
      <c r="U12" s="69">
        <v>-42</v>
      </c>
      <c r="V12" s="69"/>
      <c r="W12" s="69">
        <v>0</v>
      </c>
      <c r="X12" s="33"/>
      <c r="Y12" s="34">
        <f t="shared" si="1"/>
        <v>-4689</v>
      </c>
      <c r="AA12" s="152">
        <f t="shared" si="11"/>
        <v>7</v>
      </c>
      <c r="AB12" s="30">
        <f t="shared" si="12"/>
        <v>-1213</v>
      </c>
      <c r="AC12" s="30">
        <f t="shared" si="13"/>
        <v>-5066</v>
      </c>
      <c r="AD12" s="30">
        <f t="shared" si="2"/>
        <v>1283</v>
      </c>
      <c r="AE12" s="65">
        <f t="shared" si="3"/>
        <v>1283</v>
      </c>
      <c r="AF12" s="65">
        <f t="shared" si="4"/>
        <v>-302</v>
      </c>
      <c r="AG12" s="65">
        <f t="shared" si="5"/>
        <v>27</v>
      </c>
      <c r="AH12" s="65">
        <f t="shared" si="6"/>
        <v>0</v>
      </c>
      <c r="AI12" s="66">
        <f t="shared" si="7"/>
        <v>327</v>
      </c>
      <c r="AJ12" s="66">
        <f t="shared" si="8"/>
        <v>-342</v>
      </c>
      <c r="AK12" s="66">
        <f t="shared" si="9"/>
        <v>21</v>
      </c>
      <c r="AL12" s="66">
        <f t="shared" si="10"/>
        <v>-68</v>
      </c>
    </row>
    <row r="13" spans="1:48" x14ac:dyDescent="0.25">
      <c r="A13" s="154"/>
      <c r="B13" s="69">
        <v>-1213</v>
      </c>
      <c r="C13" s="69">
        <v>-5066</v>
      </c>
      <c r="D13" s="32">
        <f t="shared" si="0"/>
        <v>-6279</v>
      </c>
      <c r="E13" s="33"/>
      <c r="F13" s="69">
        <v>1283</v>
      </c>
      <c r="G13" s="33"/>
      <c r="H13" s="69">
        <v>-302</v>
      </c>
      <c r="I13" s="33"/>
      <c r="J13" s="69">
        <v>27</v>
      </c>
      <c r="K13" s="33"/>
      <c r="L13" s="69">
        <v>0</v>
      </c>
      <c r="M13" s="33"/>
      <c r="N13" s="69">
        <v>327</v>
      </c>
      <c r="O13" s="33"/>
      <c r="P13" s="69">
        <v>-342</v>
      </c>
      <c r="Q13" s="33"/>
      <c r="R13" s="69">
        <v>21</v>
      </c>
      <c r="S13" s="33"/>
      <c r="T13" s="69">
        <v>-68</v>
      </c>
      <c r="U13" s="69">
        <v>-37</v>
      </c>
      <c r="V13" s="69"/>
      <c r="W13" s="69">
        <v>0</v>
      </c>
      <c r="X13" s="33"/>
      <c r="Y13" s="34">
        <f t="shared" si="1"/>
        <v>-5333</v>
      </c>
      <c r="AA13" s="152">
        <f t="shared" si="11"/>
        <v>8</v>
      </c>
      <c r="AB13" s="30">
        <f t="shared" si="12"/>
        <v>7729</v>
      </c>
      <c r="AC13" s="30">
        <f t="shared" si="13"/>
        <v>-10502</v>
      </c>
      <c r="AD13" s="30">
        <f t="shared" si="2"/>
        <v>5134</v>
      </c>
      <c r="AE13" s="65">
        <f t="shared" si="3"/>
        <v>5134</v>
      </c>
      <c r="AF13" s="65">
        <f t="shared" si="4"/>
        <v>14</v>
      </c>
      <c r="AG13" s="65">
        <f t="shared" si="5"/>
        <v>29</v>
      </c>
      <c r="AH13" s="65">
        <f t="shared" si="6"/>
        <v>0</v>
      </c>
      <c r="AI13" s="66">
        <f t="shared" si="7"/>
        <v>-1072</v>
      </c>
      <c r="AJ13" s="66">
        <f t="shared" si="8"/>
        <v>-1</v>
      </c>
      <c r="AK13" s="66">
        <f t="shared" si="9"/>
        <v>-79</v>
      </c>
      <c r="AL13" s="66">
        <f t="shared" si="10"/>
        <v>469</v>
      </c>
    </row>
    <row r="14" spans="1:48" x14ac:dyDescent="0.25">
      <c r="A14" s="154"/>
      <c r="B14" s="69">
        <v>7729</v>
      </c>
      <c r="C14" s="69">
        <v>-10502</v>
      </c>
      <c r="D14" s="32">
        <f t="shared" si="0"/>
        <v>-2773</v>
      </c>
      <c r="E14" s="33"/>
      <c r="F14" s="69">
        <v>5134</v>
      </c>
      <c r="G14" s="33"/>
      <c r="H14" s="69">
        <v>14</v>
      </c>
      <c r="I14" s="33"/>
      <c r="J14" s="69">
        <v>29</v>
      </c>
      <c r="K14" s="33"/>
      <c r="L14" s="69">
        <v>0</v>
      </c>
      <c r="M14" s="33"/>
      <c r="N14" s="69">
        <v>-1072</v>
      </c>
      <c r="O14" s="33"/>
      <c r="P14" s="69">
        <v>-1</v>
      </c>
      <c r="Q14" s="33"/>
      <c r="R14" s="69">
        <v>-79</v>
      </c>
      <c r="S14" s="33"/>
      <c r="T14" s="69">
        <v>469</v>
      </c>
      <c r="U14" s="69">
        <v>-23</v>
      </c>
      <c r="V14" s="69"/>
      <c r="W14" s="69">
        <v>0</v>
      </c>
      <c r="X14" s="33"/>
      <c r="Y14" s="34">
        <f t="shared" si="1"/>
        <v>1721</v>
      </c>
      <c r="AA14" s="152">
        <f t="shared" si="11"/>
        <v>9</v>
      </c>
      <c r="AB14" s="30">
        <f t="shared" si="12"/>
        <v>-4589</v>
      </c>
      <c r="AC14" s="30">
        <f t="shared" si="13"/>
        <v>15082</v>
      </c>
      <c r="AD14" s="30">
        <f t="shared" si="2"/>
        <v>5903</v>
      </c>
      <c r="AE14" s="65">
        <f t="shared" si="3"/>
        <v>5903</v>
      </c>
      <c r="AF14" s="65">
        <f t="shared" si="4"/>
        <v>-77</v>
      </c>
      <c r="AG14" s="65">
        <f t="shared" si="5"/>
        <v>27</v>
      </c>
      <c r="AH14" s="65">
        <f t="shared" si="6"/>
        <v>0</v>
      </c>
      <c r="AI14" s="66">
        <f t="shared" si="7"/>
        <v>-689</v>
      </c>
      <c r="AJ14" s="66">
        <f t="shared" si="8"/>
        <v>-16</v>
      </c>
      <c r="AK14" s="66">
        <f t="shared" si="9"/>
        <v>57</v>
      </c>
      <c r="AL14" s="66">
        <f t="shared" si="10"/>
        <v>830</v>
      </c>
    </row>
    <row r="15" spans="1:48" x14ac:dyDescent="0.25">
      <c r="A15" s="154"/>
      <c r="B15" s="73">
        <v>-4589</v>
      </c>
      <c r="C15" s="69">
        <v>15082</v>
      </c>
      <c r="D15" s="32">
        <f t="shared" si="0"/>
        <v>10493</v>
      </c>
      <c r="E15" s="33"/>
      <c r="F15" s="69">
        <v>5903</v>
      </c>
      <c r="G15" s="33"/>
      <c r="H15" s="69">
        <v>-77</v>
      </c>
      <c r="I15" s="33"/>
      <c r="J15" s="69">
        <v>27</v>
      </c>
      <c r="K15" s="33"/>
      <c r="L15" s="69">
        <v>0</v>
      </c>
      <c r="M15" s="33"/>
      <c r="N15" s="69">
        <v>-689</v>
      </c>
      <c r="O15" s="33"/>
      <c r="P15" s="69">
        <v>-16</v>
      </c>
      <c r="Q15" s="33"/>
      <c r="R15" s="69">
        <v>57</v>
      </c>
      <c r="S15" s="33"/>
      <c r="T15" s="69">
        <v>830</v>
      </c>
      <c r="U15" s="69">
        <v>-3</v>
      </c>
      <c r="V15" s="69"/>
      <c r="W15" s="69">
        <v>0</v>
      </c>
      <c r="X15" s="33"/>
      <c r="Y15" s="34">
        <f t="shared" si="1"/>
        <v>16528</v>
      </c>
      <c r="AA15" s="152">
        <f t="shared" si="11"/>
        <v>10</v>
      </c>
      <c r="AB15" s="30">
        <f t="shared" si="12"/>
        <v>3714</v>
      </c>
      <c r="AC15" s="30">
        <f t="shared" si="13"/>
        <v>2271</v>
      </c>
      <c r="AD15" s="30">
        <f t="shared" si="2"/>
        <v>2055</v>
      </c>
      <c r="AE15" s="65">
        <f t="shared" si="3"/>
        <v>2055</v>
      </c>
      <c r="AF15" s="65">
        <f t="shared" si="4"/>
        <v>-19</v>
      </c>
      <c r="AG15" s="65">
        <f t="shared" si="5"/>
        <v>7</v>
      </c>
      <c r="AH15" s="65">
        <f t="shared" si="6"/>
        <v>0</v>
      </c>
      <c r="AI15" s="66">
        <f t="shared" si="7"/>
        <v>1173</v>
      </c>
      <c r="AJ15" s="66">
        <f t="shared" si="8"/>
        <v>-61</v>
      </c>
      <c r="AK15" s="66">
        <f t="shared" si="9"/>
        <v>35</v>
      </c>
      <c r="AL15" s="66">
        <f t="shared" si="10"/>
        <v>820</v>
      </c>
    </row>
    <row r="16" spans="1:48" x14ac:dyDescent="0.25">
      <c r="A16" s="155"/>
      <c r="B16" s="73">
        <v>3714</v>
      </c>
      <c r="C16" s="69">
        <v>2271</v>
      </c>
      <c r="D16" s="32">
        <f t="shared" si="0"/>
        <v>5985</v>
      </c>
      <c r="E16" s="36"/>
      <c r="F16" s="73">
        <v>2055</v>
      </c>
      <c r="G16" s="33"/>
      <c r="H16" s="69">
        <v>-19</v>
      </c>
      <c r="I16" s="33"/>
      <c r="J16" s="69">
        <v>7</v>
      </c>
      <c r="K16" s="33"/>
      <c r="L16" s="69">
        <v>0</v>
      </c>
      <c r="M16" s="33"/>
      <c r="N16" s="69">
        <v>1173</v>
      </c>
      <c r="O16" s="33"/>
      <c r="P16" s="69">
        <v>-61</v>
      </c>
      <c r="Q16" s="33"/>
      <c r="R16" s="69">
        <v>35</v>
      </c>
      <c r="S16" s="33"/>
      <c r="T16" s="69">
        <v>820</v>
      </c>
      <c r="U16" s="69">
        <v>27</v>
      </c>
      <c r="V16" s="69"/>
      <c r="W16" s="69">
        <v>0</v>
      </c>
      <c r="X16" s="33"/>
      <c r="Y16" s="34">
        <f t="shared" si="1"/>
        <v>9995</v>
      </c>
      <c r="AA16" s="152">
        <f t="shared" si="11"/>
        <v>11</v>
      </c>
      <c r="AB16" s="30">
        <f t="shared" si="12"/>
        <v>4070</v>
      </c>
      <c r="AC16" s="30">
        <f t="shared" si="13"/>
        <v>1171</v>
      </c>
      <c r="AD16" s="30">
        <f t="shared" si="2"/>
        <v>-3679</v>
      </c>
      <c r="AE16" s="65">
        <f t="shared" si="3"/>
        <v>-3679</v>
      </c>
      <c r="AF16" s="65">
        <f t="shared" si="4"/>
        <v>-11</v>
      </c>
      <c r="AG16" s="65">
        <f t="shared" si="5"/>
        <v>15</v>
      </c>
      <c r="AH16" s="65">
        <f t="shared" si="6"/>
        <v>0</v>
      </c>
      <c r="AI16" s="66">
        <f t="shared" si="7"/>
        <v>166</v>
      </c>
      <c r="AJ16" s="66">
        <f t="shared" si="8"/>
        <v>-88</v>
      </c>
      <c r="AK16" s="66">
        <f t="shared" si="9"/>
        <v>34</v>
      </c>
      <c r="AL16" s="66">
        <f t="shared" si="10"/>
        <v>713</v>
      </c>
    </row>
    <row r="17" spans="1:38" x14ac:dyDescent="0.25">
      <c r="A17" s="154"/>
      <c r="B17" s="73">
        <v>4070</v>
      </c>
      <c r="C17" s="69">
        <v>1171</v>
      </c>
      <c r="D17" s="32">
        <f t="shared" si="0"/>
        <v>5241</v>
      </c>
      <c r="E17" s="33"/>
      <c r="F17" s="69">
        <v>-3679</v>
      </c>
      <c r="G17" s="33"/>
      <c r="H17" s="69">
        <v>-11</v>
      </c>
      <c r="I17" s="33"/>
      <c r="J17" s="69">
        <v>15</v>
      </c>
      <c r="K17" s="33"/>
      <c r="L17" s="69">
        <v>0</v>
      </c>
      <c r="M17" s="33"/>
      <c r="N17" s="69">
        <v>166</v>
      </c>
      <c r="O17" s="33"/>
      <c r="P17" s="69">
        <v>-88</v>
      </c>
      <c r="Q17" s="33"/>
      <c r="R17" s="69">
        <v>34</v>
      </c>
      <c r="S17" s="33"/>
      <c r="T17" s="69">
        <v>713</v>
      </c>
      <c r="U17" s="69">
        <v>-82</v>
      </c>
      <c r="V17" s="69"/>
      <c r="W17" s="69">
        <v>0</v>
      </c>
      <c r="X17" s="33"/>
      <c r="Y17" s="34">
        <f t="shared" si="1"/>
        <v>2391</v>
      </c>
      <c r="AA17" s="152">
        <f t="shared" si="11"/>
        <v>12</v>
      </c>
      <c r="AB17" s="30">
        <f t="shared" si="12"/>
        <v>2244</v>
      </c>
      <c r="AC17" s="30">
        <f t="shared" si="13"/>
        <v>744</v>
      </c>
      <c r="AD17" s="30">
        <f t="shared" si="2"/>
        <v>-6284</v>
      </c>
      <c r="AE17" s="65">
        <f t="shared" si="3"/>
        <v>-6284</v>
      </c>
      <c r="AF17" s="65">
        <f t="shared" si="4"/>
        <v>-4</v>
      </c>
      <c r="AG17" s="65">
        <f t="shared" si="5"/>
        <v>-3</v>
      </c>
      <c r="AH17" s="65">
        <f t="shared" si="6"/>
        <v>0</v>
      </c>
      <c r="AI17" s="66">
        <f t="shared" si="7"/>
        <v>-320</v>
      </c>
      <c r="AJ17" s="66">
        <f t="shared" si="8"/>
        <v>-80</v>
      </c>
      <c r="AK17" s="66">
        <f t="shared" si="9"/>
        <v>70</v>
      </c>
      <c r="AL17" s="66">
        <f t="shared" si="10"/>
        <v>716</v>
      </c>
    </row>
    <row r="18" spans="1:38" x14ac:dyDescent="0.25">
      <c r="A18" s="154"/>
      <c r="B18" s="69">
        <v>2244</v>
      </c>
      <c r="C18" s="69">
        <v>744</v>
      </c>
      <c r="D18" s="32">
        <f t="shared" si="0"/>
        <v>2988</v>
      </c>
      <c r="E18" s="33"/>
      <c r="F18" s="69">
        <v>-6284</v>
      </c>
      <c r="G18" s="33"/>
      <c r="H18" s="69">
        <v>-4</v>
      </c>
      <c r="I18" s="33"/>
      <c r="J18" s="69">
        <v>-3</v>
      </c>
      <c r="K18" s="33"/>
      <c r="L18" s="69">
        <v>0</v>
      </c>
      <c r="M18" s="33"/>
      <c r="N18" s="69">
        <v>-320</v>
      </c>
      <c r="O18" s="33"/>
      <c r="P18" s="69">
        <v>-80</v>
      </c>
      <c r="Q18" s="33"/>
      <c r="R18" s="69">
        <v>70</v>
      </c>
      <c r="S18" s="33"/>
      <c r="T18" s="69">
        <v>716</v>
      </c>
      <c r="U18" s="69">
        <v>-86</v>
      </c>
      <c r="V18" s="69"/>
      <c r="W18" s="69">
        <v>0</v>
      </c>
      <c r="X18" s="33"/>
      <c r="Y18" s="34">
        <f t="shared" si="1"/>
        <v>-2917</v>
      </c>
      <c r="AA18" s="152">
        <f t="shared" si="11"/>
        <v>13</v>
      </c>
      <c r="AB18" s="30">
        <f t="shared" si="12"/>
        <v>-459</v>
      </c>
      <c r="AC18" s="30">
        <f t="shared" si="13"/>
        <v>-81</v>
      </c>
      <c r="AD18" s="30">
        <f t="shared" si="2"/>
        <v>-3295</v>
      </c>
      <c r="AE18" s="65">
        <f t="shared" si="3"/>
        <v>-3295</v>
      </c>
      <c r="AF18" s="65">
        <f t="shared" si="4"/>
        <v>-8</v>
      </c>
      <c r="AG18" s="65">
        <f t="shared" si="5"/>
        <v>-17</v>
      </c>
      <c r="AH18" s="65">
        <f t="shared" si="6"/>
        <v>0</v>
      </c>
      <c r="AI18" s="66">
        <f t="shared" si="7"/>
        <v>100</v>
      </c>
      <c r="AJ18" s="66">
        <f t="shared" si="8"/>
        <v>-214</v>
      </c>
      <c r="AK18" s="66">
        <f t="shared" si="9"/>
        <v>17</v>
      </c>
      <c r="AL18" s="66">
        <f t="shared" si="10"/>
        <v>620</v>
      </c>
    </row>
    <row r="19" spans="1:38" x14ac:dyDescent="0.25">
      <c r="A19" s="154"/>
      <c r="B19" s="69">
        <v>-459</v>
      </c>
      <c r="C19" s="69">
        <v>-81</v>
      </c>
      <c r="D19" s="32">
        <f t="shared" si="0"/>
        <v>-540</v>
      </c>
      <c r="E19" s="33"/>
      <c r="F19" s="69">
        <v>-3295</v>
      </c>
      <c r="G19" s="33"/>
      <c r="H19" s="69">
        <v>-8</v>
      </c>
      <c r="I19" s="33"/>
      <c r="J19" s="69">
        <v>-17</v>
      </c>
      <c r="K19" s="33"/>
      <c r="L19" s="69">
        <v>0</v>
      </c>
      <c r="M19" s="33"/>
      <c r="N19" s="69">
        <v>100</v>
      </c>
      <c r="O19" s="33"/>
      <c r="P19" s="69">
        <v>-214</v>
      </c>
      <c r="Q19" s="33"/>
      <c r="R19" s="69">
        <v>17</v>
      </c>
      <c r="S19" s="33"/>
      <c r="T19" s="69">
        <v>620</v>
      </c>
      <c r="U19" s="69">
        <v>6</v>
      </c>
      <c r="V19" s="69"/>
      <c r="W19" s="69">
        <v>0</v>
      </c>
      <c r="X19" s="33"/>
      <c r="Y19" s="34">
        <f t="shared" si="1"/>
        <v>-3337</v>
      </c>
      <c r="AA19" s="152">
        <f t="shared" si="11"/>
        <v>14</v>
      </c>
      <c r="AB19" s="30">
        <f t="shared" si="12"/>
        <v>11385</v>
      </c>
      <c r="AC19" s="30">
        <f t="shared" si="13"/>
        <v>-439</v>
      </c>
      <c r="AD19" s="30">
        <f t="shared" si="2"/>
        <v>-4119</v>
      </c>
      <c r="AE19" s="65">
        <f t="shared" si="3"/>
        <v>-4119</v>
      </c>
      <c r="AF19" s="65">
        <f t="shared" si="4"/>
        <v>-21</v>
      </c>
      <c r="AG19" s="65">
        <f t="shared" si="5"/>
        <v>-14</v>
      </c>
      <c r="AH19" s="65">
        <f t="shared" si="6"/>
        <v>0</v>
      </c>
      <c r="AI19" s="66">
        <f t="shared" si="7"/>
        <v>62</v>
      </c>
      <c r="AJ19" s="66">
        <f t="shared" si="8"/>
        <v>-73</v>
      </c>
      <c r="AK19" s="66">
        <f t="shared" si="9"/>
        <v>44</v>
      </c>
      <c r="AL19" s="66">
        <f t="shared" si="10"/>
        <v>536</v>
      </c>
    </row>
    <row r="20" spans="1:38" x14ac:dyDescent="0.25">
      <c r="A20" s="154"/>
      <c r="B20" s="69">
        <v>11385</v>
      </c>
      <c r="C20" s="69">
        <v>-439</v>
      </c>
      <c r="D20" s="32">
        <f t="shared" si="0"/>
        <v>10946</v>
      </c>
      <c r="E20" s="33"/>
      <c r="F20" s="69">
        <v>-4119</v>
      </c>
      <c r="G20" s="33"/>
      <c r="H20" s="69">
        <v>-21</v>
      </c>
      <c r="I20" s="33"/>
      <c r="J20" s="69">
        <v>-14</v>
      </c>
      <c r="K20" s="33"/>
      <c r="L20" s="69">
        <v>0</v>
      </c>
      <c r="M20" s="33"/>
      <c r="N20" s="69">
        <v>62</v>
      </c>
      <c r="O20" s="33"/>
      <c r="P20" s="69">
        <v>-73</v>
      </c>
      <c r="Q20" s="33"/>
      <c r="R20" s="69">
        <v>44</v>
      </c>
      <c r="S20" s="33"/>
      <c r="T20" s="69">
        <v>536</v>
      </c>
      <c r="U20" s="69">
        <v>-27</v>
      </c>
      <c r="V20" s="69"/>
      <c r="W20" s="69">
        <v>0</v>
      </c>
      <c r="X20" s="33"/>
      <c r="Y20" s="34">
        <f t="shared" si="1"/>
        <v>7361</v>
      </c>
      <c r="AA20" s="152">
        <f t="shared" si="11"/>
        <v>15</v>
      </c>
      <c r="AB20" s="30">
        <f t="shared" si="12"/>
        <v>-4097</v>
      </c>
      <c r="AC20" s="30">
        <f t="shared" si="13"/>
        <v>-1548</v>
      </c>
      <c r="AD20" s="30">
        <f t="shared" si="2"/>
        <v>-5613</v>
      </c>
      <c r="AE20" s="65">
        <f t="shared" si="3"/>
        <v>-5613</v>
      </c>
      <c r="AF20" s="65">
        <f t="shared" si="4"/>
        <v>-4</v>
      </c>
      <c r="AG20" s="65">
        <f t="shared" si="5"/>
        <v>-5</v>
      </c>
      <c r="AH20" s="65">
        <f t="shared" si="6"/>
        <v>0</v>
      </c>
      <c r="AI20" s="66">
        <f t="shared" si="7"/>
        <v>90</v>
      </c>
      <c r="AJ20" s="66">
        <f t="shared" si="8"/>
        <v>-8</v>
      </c>
      <c r="AK20" s="66">
        <f t="shared" si="9"/>
        <v>32</v>
      </c>
      <c r="AL20" s="66">
        <f t="shared" si="10"/>
        <v>288</v>
      </c>
    </row>
    <row r="21" spans="1:38" x14ac:dyDescent="0.25">
      <c r="A21" s="154"/>
      <c r="B21" s="69">
        <v>-4097</v>
      </c>
      <c r="C21" s="69">
        <v>-1548</v>
      </c>
      <c r="D21" s="32">
        <f t="shared" si="0"/>
        <v>-5645</v>
      </c>
      <c r="E21" s="33"/>
      <c r="F21" s="69">
        <v>-5613</v>
      </c>
      <c r="G21" s="33"/>
      <c r="H21" s="69">
        <v>-4</v>
      </c>
      <c r="I21" s="33"/>
      <c r="J21" s="69">
        <v>-5</v>
      </c>
      <c r="K21" s="33"/>
      <c r="L21" s="69">
        <v>0</v>
      </c>
      <c r="M21" s="33"/>
      <c r="N21" s="69">
        <v>90</v>
      </c>
      <c r="O21" s="33"/>
      <c r="P21" s="69">
        <v>-8</v>
      </c>
      <c r="Q21" s="33"/>
      <c r="R21" s="69">
        <v>32</v>
      </c>
      <c r="S21" s="33"/>
      <c r="T21" s="69">
        <v>288</v>
      </c>
      <c r="U21" s="69">
        <v>-62</v>
      </c>
      <c r="V21" s="69"/>
      <c r="W21" s="69">
        <v>0</v>
      </c>
      <c r="X21" s="33"/>
      <c r="Y21" s="34">
        <f t="shared" si="1"/>
        <v>-10865</v>
      </c>
      <c r="AA21" s="152">
        <f t="shared" si="11"/>
        <v>16</v>
      </c>
      <c r="AB21" s="30">
        <f t="shared" si="12"/>
        <v>-23844</v>
      </c>
      <c r="AC21" s="30">
        <f t="shared" si="13"/>
        <v>2834</v>
      </c>
      <c r="AD21" s="30">
        <f t="shared" si="2"/>
        <v>-278</v>
      </c>
      <c r="AE21" s="65">
        <f t="shared" si="3"/>
        <v>-278</v>
      </c>
      <c r="AF21" s="65">
        <f t="shared" si="4"/>
        <v>-123</v>
      </c>
      <c r="AG21" s="65">
        <f t="shared" si="5"/>
        <v>42</v>
      </c>
      <c r="AH21" s="65">
        <f t="shared" si="6"/>
        <v>0</v>
      </c>
      <c r="AI21" s="66">
        <f t="shared" si="7"/>
        <v>229</v>
      </c>
      <c r="AJ21" s="66">
        <f t="shared" si="8"/>
        <v>1</v>
      </c>
      <c r="AK21" s="66">
        <f t="shared" si="9"/>
        <v>25</v>
      </c>
      <c r="AL21" s="66">
        <f t="shared" si="10"/>
        <v>225</v>
      </c>
    </row>
    <row r="22" spans="1:38" x14ac:dyDescent="0.25">
      <c r="A22" s="154"/>
      <c r="B22" s="69">
        <v>-23844</v>
      </c>
      <c r="C22" s="69">
        <v>2834</v>
      </c>
      <c r="D22" s="32">
        <f t="shared" si="0"/>
        <v>-21010</v>
      </c>
      <c r="E22" s="33"/>
      <c r="F22" s="69">
        <v>-278</v>
      </c>
      <c r="G22" s="33"/>
      <c r="H22" s="69">
        <v>-123</v>
      </c>
      <c r="I22" s="33"/>
      <c r="J22" s="69">
        <v>42</v>
      </c>
      <c r="K22" s="33"/>
      <c r="L22" s="69">
        <v>0</v>
      </c>
      <c r="M22" s="33"/>
      <c r="N22" s="69">
        <v>229</v>
      </c>
      <c r="O22" s="33"/>
      <c r="P22" s="69">
        <v>1</v>
      </c>
      <c r="Q22" s="33"/>
      <c r="R22" s="69">
        <v>25</v>
      </c>
      <c r="S22" s="33"/>
      <c r="T22" s="69">
        <v>225</v>
      </c>
      <c r="U22" s="69">
        <v>2</v>
      </c>
      <c r="V22" s="69"/>
      <c r="W22" s="69">
        <v>0</v>
      </c>
      <c r="X22" s="33"/>
      <c r="Y22" s="34">
        <f t="shared" si="1"/>
        <v>-20889</v>
      </c>
      <c r="AA22" s="152">
        <f t="shared" si="11"/>
        <v>17</v>
      </c>
      <c r="AB22" s="30">
        <f t="shared" si="12"/>
        <v>0</v>
      </c>
      <c r="AC22" s="30">
        <f t="shared" si="13"/>
        <v>0</v>
      </c>
      <c r="AD22" s="30">
        <f t="shared" si="2"/>
        <v>0</v>
      </c>
      <c r="AE22" s="65">
        <f t="shared" si="3"/>
        <v>0</v>
      </c>
      <c r="AF22" s="65">
        <f t="shared" si="4"/>
        <v>0</v>
      </c>
      <c r="AG22" s="65">
        <f t="shared" si="5"/>
        <v>0</v>
      </c>
      <c r="AH22" s="65">
        <f t="shared" si="6"/>
        <v>0</v>
      </c>
      <c r="AI22" s="66">
        <f t="shared" si="7"/>
        <v>0</v>
      </c>
      <c r="AJ22" s="66">
        <f t="shared" si="8"/>
        <v>0</v>
      </c>
      <c r="AK22" s="66">
        <f t="shared" si="9"/>
        <v>0</v>
      </c>
      <c r="AL22" s="66">
        <f t="shared" si="10"/>
        <v>0</v>
      </c>
    </row>
    <row r="23" spans="1:38" x14ac:dyDescent="0.25">
      <c r="A23" s="154"/>
      <c r="B23" s="69"/>
      <c r="C23" s="69"/>
      <c r="D23" s="32">
        <f t="shared" si="0"/>
        <v>0</v>
      </c>
      <c r="E23" s="33"/>
      <c r="F23" s="69"/>
      <c r="G23" s="33"/>
      <c r="H23" s="69"/>
      <c r="I23" s="33"/>
      <c r="J23" s="69"/>
      <c r="K23" s="33"/>
      <c r="L23" s="69"/>
      <c r="M23" s="33"/>
      <c r="N23" s="69"/>
      <c r="O23" s="33"/>
      <c r="P23" s="69"/>
      <c r="Q23" s="33"/>
      <c r="R23" s="69"/>
      <c r="S23" s="33"/>
      <c r="T23" s="69"/>
      <c r="U23" s="69"/>
      <c r="V23" s="69"/>
      <c r="W23" s="69"/>
      <c r="X23" s="33"/>
      <c r="Y23" s="34">
        <f t="shared" si="1"/>
        <v>0</v>
      </c>
      <c r="AA23" s="152">
        <f t="shared" si="11"/>
        <v>18</v>
      </c>
      <c r="AB23" s="30">
        <f t="shared" si="12"/>
        <v>0</v>
      </c>
      <c r="AC23" s="30">
        <f t="shared" si="13"/>
        <v>0</v>
      </c>
      <c r="AD23" s="30">
        <f t="shared" si="2"/>
        <v>0</v>
      </c>
      <c r="AE23" s="65">
        <f t="shared" si="3"/>
        <v>0</v>
      </c>
      <c r="AF23" s="65">
        <f t="shared" si="4"/>
        <v>0</v>
      </c>
      <c r="AG23" s="65">
        <f t="shared" si="5"/>
        <v>0</v>
      </c>
      <c r="AH23" s="65">
        <f t="shared" si="6"/>
        <v>0</v>
      </c>
      <c r="AI23" s="66">
        <f t="shared" si="7"/>
        <v>0</v>
      </c>
      <c r="AJ23" s="66">
        <f t="shared" si="8"/>
        <v>0</v>
      </c>
      <c r="AK23" s="66">
        <f t="shared" si="9"/>
        <v>0</v>
      </c>
      <c r="AL23" s="66">
        <f t="shared" si="10"/>
        <v>0</v>
      </c>
    </row>
    <row r="24" spans="1:38" s="58" customFormat="1" x14ac:dyDescent="0.25">
      <c r="A24" s="155"/>
      <c r="B24" s="73"/>
      <c r="C24" s="73"/>
      <c r="D24" s="156">
        <f t="shared" si="0"/>
        <v>0</v>
      </c>
      <c r="E24" s="150"/>
      <c r="F24" s="69"/>
      <c r="G24" s="150"/>
      <c r="H24" s="69"/>
      <c r="I24" s="150"/>
      <c r="J24" s="69"/>
      <c r="K24" s="150"/>
      <c r="L24" s="73"/>
      <c r="M24" s="150"/>
      <c r="N24" s="69"/>
      <c r="O24" s="150"/>
      <c r="P24" s="69"/>
      <c r="Q24" s="150"/>
      <c r="R24" s="69"/>
      <c r="S24" s="150"/>
      <c r="T24" s="69"/>
      <c r="U24" s="69"/>
      <c r="V24" s="69"/>
      <c r="W24" s="69"/>
      <c r="X24" s="150"/>
      <c r="Y24" s="157">
        <f t="shared" si="1"/>
        <v>0</v>
      </c>
      <c r="AA24" s="152">
        <f t="shared" si="11"/>
        <v>19</v>
      </c>
      <c r="AB24" s="65">
        <f t="shared" si="12"/>
        <v>0</v>
      </c>
      <c r="AC24" s="65">
        <f t="shared" si="13"/>
        <v>0</v>
      </c>
      <c r="AD24" s="65">
        <f t="shared" si="2"/>
        <v>0</v>
      </c>
      <c r="AE24" s="65">
        <f t="shared" si="3"/>
        <v>0</v>
      </c>
      <c r="AF24" s="65">
        <f t="shared" si="4"/>
        <v>0</v>
      </c>
      <c r="AG24" s="65">
        <f t="shared" si="5"/>
        <v>0</v>
      </c>
      <c r="AH24" s="65">
        <f t="shared" si="6"/>
        <v>0</v>
      </c>
      <c r="AI24" s="66">
        <f t="shared" si="7"/>
        <v>0</v>
      </c>
      <c r="AJ24" s="66">
        <f t="shared" si="8"/>
        <v>0</v>
      </c>
      <c r="AK24" s="66">
        <f t="shared" si="9"/>
        <v>0</v>
      </c>
      <c r="AL24" s="66">
        <f t="shared" si="10"/>
        <v>0</v>
      </c>
    </row>
    <row r="25" spans="1:38" x14ac:dyDescent="0.25">
      <c r="A25" s="154"/>
      <c r="B25" s="69"/>
      <c r="C25" s="69"/>
      <c r="D25" s="32">
        <f t="shared" si="0"/>
        <v>0</v>
      </c>
      <c r="E25" s="33"/>
      <c r="F25" s="69"/>
      <c r="G25" s="33"/>
      <c r="H25" s="69"/>
      <c r="I25" s="33"/>
      <c r="J25" s="69"/>
      <c r="K25" s="33"/>
      <c r="L25" s="69"/>
      <c r="M25" s="33"/>
      <c r="N25" s="69"/>
      <c r="O25" s="33"/>
      <c r="P25" s="69"/>
      <c r="Q25" s="33"/>
      <c r="R25" s="69"/>
      <c r="S25" s="33"/>
      <c r="T25" s="69"/>
      <c r="U25" s="69"/>
      <c r="V25" s="69"/>
      <c r="W25" s="69"/>
      <c r="X25" s="33"/>
      <c r="Y25" s="34">
        <f t="shared" si="1"/>
        <v>0</v>
      </c>
      <c r="AA25" s="152">
        <f t="shared" si="11"/>
        <v>20</v>
      </c>
      <c r="AB25" s="30">
        <f t="shared" si="12"/>
        <v>0</v>
      </c>
      <c r="AC25" s="30">
        <f t="shared" si="13"/>
        <v>0</v>
      </c>
      <c r="AD25" s="30">
        <f t="shared" si="2"/>
        <v>0</v>
      </c>
      <c r="AE25" s="65">
        <f t="shared" si="3"/>
        <v>0</v>
      </c>
      <c r="AF25" s="65">
        <f t="shared" si="4"/>
        <v>0</v>
      </c>
      <c r="AG25" s="65">
        <f t="shared" si="5"/>
        <v>0</v>
      </c>
      <c r="AH25" s="65">
        <f t="shared" si="6"/>
        <v>0</v>
      </c>
      <c r="AI25" s="66">
        <f t="shared" si="7"/>
        <v>0</v>
      </c>
      <c r="AJ25" s="66">
        <f t="shared" si="8"/>
        <v>0</v>
      </c>
      <c r="AK25" s="66">
        <f t="shared" si="9"/>
        <v>0</v>
      </c>
      <c r="AL25" s="66">
        <f t="shared" si="10"/>
        <v>0</v>
      </c>
    </row>
    <row r="26" spans="1:38" x14ac:dyDescent="0.25">
      <c r="A26" s="154"/>
      <c r="B26" s="69"/>
      <c r="C26" s="69"/>
      <c r="D26" s="32">
        <f t="shared" si="0"/>
        <v>0</v>
      </c>
      <c r="E26" s="33"/>
      <c r="F26" s="69"/>
      <c r="G26" s="33"/>
      <c r="H26" s="69"/>
      <c r="I26" s="33"/>
      <c r="J26" s="69"/>
      <c r="K26" s="33"/>
      <c r="L26" s="69"/>
      <c r="M26" s="33"/>
      <c r="N26" s="69"/>
      <c r="O26" s="33"/>
      <c r="P26" s="69"/>
      <c r="Q26" s="33"/>
      <c r="R26" s="69"/>
      <c r="S26" s="33"/>
      <c r="T26" s="69"/>
      <c r="U26" s="69"/>
      <c r="V26" s="69"/>
      <c r="W26" s="69"/>
      <c r="X26" s="33"/>
      <c r="Y26" s="34">
        <f t="shared" si="1"/>
        <v>0</v>
      </c>
      <c r="AA26" s="152">
        <f t="shared" si="11"/>
        <v>21</v>
      </c>
      <c r="AB26" s="30">
        <f t="shared" si="12"/>
        <v>0</v>
      </c>
      <c r="AC26" s="30">
        <f t="shared" si="13"/>
        <v>0</v>
      </c>
      <c r="AD26" s="30">
        <f t="shared" si="2"/>
        <v>0</v>
      </c>
      <c r="AE26" s="65">
        <f t="shared" si="3"/>
        <v>0</v>
      </c>
      <c r="AF26" s="65">
        <f t="shared" si="4"/>
        <v>0</v>
      </c>
      <c r="AG26" s="65">
        <f t="shared" si="5"/>
        <v>0</v>
      </c>
      <c r="AH26" s="65">
        <f t="shared" si="6"/>
        <v>0</v>
      </c>
      <c r="AI26" s="66">
        <f t="shared" si="7"/>
        <v>0</v>
      </c>
      <c r="AJ26" s="66">
        <f t="shared" si="8"/>
        <v>0</v>
      </c>
      <c r="AK26" s="66">
        <f t="shared" si="9"/>
        <v>0</v>
      </c>
      <c r="AL26" s="66">
        <f t="shared" si="10"/>
        <v>0</v>
      </c>
    </row>
    <row r="27" spans="1:38" x14ac:dyDescent="0.25">
      <c r="A27" s="154"/>
      <c r="B27" s="69"/>
      <c r="C27" s="69"/>
      <c r="D27" s="32">
        <f t="shared" si="0"/>
        <v>0</v>
      </c>
      <c r="E27" s="33"/>
      <c r="F27" s="69"/>
      <c r="G27" s="33"/>
      <c r="H27" s="69"/>
      <c r="I27" s="33"/>
      <c r="J27" s="69"/>
      <c r="K27" s="33"/>
      <c r="L27" s="69"/>
      <c r="M27" s="33"/>
      <c r="N27" s="69"/>
      <c r="O27" s="33"/>
      <c r="P27" s="69"/>
      <c r="Q27" s="33"/>
      <c r="R27" s="69"/>
      <c r="S27" s="33"/>
      <c r="T27" s="69"/>
      <c r="U27" s="69"/>
      <c r="V27" s="69"/>
      <c r="W27" s="69"/>
      <c r="X27" s="33"/>
      <c r="Y27" s="34">
        <f t="shared" si="1"/>
        <v>0</v>
      </c>
      <c r="AA27" s="152">
        <f t="shared" si="11"/>
        <v>22</v>
      </c>
      <c r="AB27" s="30">
        <f t="shared" si="12"/>
        <v>0</v>
      </c>
      <c r="AC27" s="30">
        <f t="shared" si="13"/>
        <v>0</v>
      </c>
      <c r="AD27" s="30">
        <f t="shared" si="2"/>
        <v>0</v>
      </c>
      <c r="AE27" s="65">
        <f t="shared" si="3"/>
        <v>0</v>
      </c>
      <c r="AF27" s="65">
        <f t="shared" si="4"/>
        <v>0</v>
      </c>
      <c r="AG27" s="65">
        <f t="shared" si="5"/>
        <v>0</v>
      </c>
      <c r="AH27" s="65">
        <f t="shared" si="6"/>
        <v>0</v>
      </c>
      <c r="AI27" s="66">
        <f t="shared" si="7"/>
        <v>0</v>
      </c>
      <c r="AJ27" s="66">
        <f t="shared" si="8"/>
        <v>0</v>
      </c>
      <c r="AK27" s="66">
        <f t="shared" si="9"/>
        <v>0</v>
      </c>
      <c r="AL27" s="66">
        <f t="shared" si="10"/>
        <v>0</v>
      </c>
    </row>
    <row r="28" spans="1:38" x14ac:dyDescent="0.25">
      <c r="A28" s="154"/>
      <c r="B28" s="69"/>
      <c r="C28" s="69"/>
      <c r="D28" s="32">
        <f t="shared" si="0"/>
        <v>0</v>
      </c>
      <c r="E28" s="33"/>
      <c r="F28" s="69"/>
      <c r="G28" s="33"/>
      <c r="H28" s="69"/>
      <c r="I28" s="33"/>
      <c r="J28" s="69"/>
      <c r="K28" s="33"/>
      <c r="L28" s="69"/>
      <c r="M28" s="33"/>
      <c r="N28" s="69"/>
      <c r="O28" s="33"/>
      <c r="P28" s="69"/>
      <c r="Q28" s="33"/>
      <c r="R28" s="69"/>
      <c r="S28" s="33"/>
      <c r="T28" s="69"/>
      <c r="U28" s="69"/>
      <c r="V28" s="69"/>
      <c r="W28" s="69"/>
      <c r="X28" s="33"/>
      <c r="Y28" s="34">
        <f t="shared" si="1"/>
        <v>0</v>
      </c>
      <c r="AA28" s="152">
        <f t="shared" si="11"/>
        <v>23</v>
      </c>
      <c r="AB28" s="30">
        <f t="shared" si="12"/>
        <v>0</v>
      </c>
      <c r="AC28" s="30">
        <f t="shared" si="13"/>
        <v>0</v>
      </c>
      <c r="AD28" s="30">
        <f t="shared" si="2"/>
        <v>0</v>
      </c>
      <c r="AE28" s="65">
        <f t="shared" si="3"/>
        <v>0</v>
      </c>
      <c r="AF28" s="65">
        <f t="shared" si="4"/>
        <v>0</v>
      </c>
      <c r="AG28" s="65">
        <f t="shared" si="5"/>
        <v>0</v>
      </c>
      <c r="AH28" s="65">
        <f t="shared" si="6"/>
        <v>0</v>
      </c>
      <c r="AI28" s="66">
        <f t="shared" si="7"/>
        <v>0</v>
      </c>
      <c r="AJ28" s="66">
        <f t="shared" si="8"/>
        <v>0</v>
      </c>
      <c r="AK28" s="66">
        <f t="shared" si="9"/>
        <v>0</v>
      </c>
      <c r="AL28" s="66">
        <f t="shared" si="10"/>
        <v>0</v>
      </c>
    </row>
    <row r="29" spans="1:38" x14ac:dyDescent="0.25">
      <c r="A29" s="154"/>
      <c r="B29" s="69"/>
      <c r="C29" s="69"/>
      <c r="D29" s="32">
        <f t="shared" si="0"/>
        <v>0</v>
      </c>
      <c r="E29" s="33"/>
      <c r="F29" s="69"/>
      <c r="G29" s="33"/>
      <c r="H29" s="69"/>
      <c r="I29" s="33"/>
      <c r="J29" s="69"/>
      <c r="K29" s="33"/>
      <c r="L29" s="69"/>
      <c r="M29" s="33"/>
      <c r="N29" s="69"/>
      <c r="O29" s="33"/>
      <c r="P29" s="69"/>
      <c r="Q29" s="33"/>
      <c r="R29" s="69"/>
      <c r="S29" s="33"/>
      <c r="T29" s="69"/>
      <c r="U29" s="69"/>
      <c r="V29" s="69"/>
      <c r="W29" s="69"/>
      <c r="X29" s="33"/>
      <c r="Y29" s="34">
        <f t="shared" si="1"/>
        <v>0</v>
      </c>
      <c r="AA29" s="152">
        <f t="shared" si="11"/>
        <v>24</v>
      </c>
      <c r="AB29" s="30">
        <f t="shared" si="12"/>
        <v>0</v>
      </c>
      <c r="AC29" s="30">
        <f t="shared" si="13"/>
        <v>0</v>
      </c>
      <c r="AD29" s="30">
        <f t="shared" si="2"/>
        <v>0</v>
      </c>
      <c r="AE29" s="65">
        <f t="shared" si="3"/>
        <v>0</v>
      </c>
      <c r="AF29" s="65">
        <f t="shared" si="4"/>
        <v>0</v>
      </c>
      <c r="AG29" s="65">
        <f t="shared" si="5"/>
        <v>0</v>
      </c>
      <c r="AH29" s="65">
        <f t="shared" si="6"/>
        <v>0</v>
      </c>
      <c r="AI29" s="66">
        <f t="shared" si="7"/>
        <v>0</v>
      </c>
      <c r="AJ29" s="66">
        <f t="shared" si="8"/>
        <v>0</v>
      </c>
      <c r="AK29" s="66">
        <f t="shared" si="9"/>
        <v>0</v>
      </c>
      <c r="AL29" s="66">
        <f t="shared" si="10"/>
        <v>0</v>
      </c>
    </row>
    <row r="30" spans="1:38" x14ac:dyDescent="0.25">
      <c r="A30" s="154"/>
      <c r="B30" s="69"/>
      <c r="C30" s="69"/>
      <c r="D30" s="32">
        <f t="shared" si="0"/>
        <v>0</v>
      </c>
      <c r="E30" s="33"/>
      <c r="F30" s="69"/>
      <c r="G30" s="33"/>
      <c r="H30" s="69"/>
      <c r="I30" s="33"/>
      <c r="J30" s="69"/>
      <c r="K30" s="33"/>
      <c r="L30" s="69"/>
      <c r="M30" s="33"/>
      <c r="N30" s="69"/>
      <c r="O30" s="33"/>
      <c r="P30" s="69"/>
      <c r="Q30" s="33"/>
      <c r="R30" s="69"/>
      <c r="S30" s="33"/>
      <c r="T30" s="69"/>
      <c r="U30" s="69"/>
      <c r="V30" s="69"/>
      <c r="W30" s="69"/>
      <c r="X30" s="33"/>
      <c r="Y30" s="34">
        <f t="shared" si="1"/>
        <v>0</v>
      </c>
      <c r="AA30" s="152">
        <f t="shared" si="11"/>
        <v>25</v>
      </c>
      <c r="AB30" s="30">
        <f t="shared" si="12"/>
        <v>0</v>
      </c>
      <c r="AC30" s="30">
        <f t="shared" si="13"/>
        <v>0</v>
      </c>
      <c r="AD30" s="30">
        <f t="shared" si="2"/>
        <v>0</v>
      </c>
      <c r="AE30" s="65">
        <f t="shared" si="3"/>
        <v>0</v>
      </c>
      <c r="AF30" s="65">
        <f t="shared" si="4"/>
        <v>0</v>
      </c>
      <c r="AG30" s="65">
        <f t="shared" si="5"/>
        <v>0</v>
      </c>
      <c r="AH30" s="65">
        <f t="shared" si="6"/>
        <v>0</v>
      </c>
      <c r="AI30" s="66">
        <f t="shared" si="7"/>
        <v>0</v>
      </c>
      <c r="AJ30" s="66">
        <f t="shared" si="8"/>
        <v>0</v>
      </c>
      <c r="AK30" s="66">
        <f t="shared" si="9"/>
        <v>0</v>
      </c>
      <c r="AL30" s="66">
        <f t="shared" si="10"/>
        <v>0</v>
      </c>
    </row>
    <row r="31" spans="1:38" x14ac:dyDescent="0.25">
      <c r="A31" s="154"/>
      <c r="B31" s="69"/>
      <c r="C31" s="69"/>
      <c r="D31" s="32">
        <f t="shared" si="0"/>
        <v>0</v>
      </c>
      <c r="E31" s="33"/>
      <c r="F31" s="69"/>
      <c r="G31" s="33"/>
      <c r="H31" s="69"/>
      <c r="I31" s="33"/>
      <c r="J31" s="69"/>
      <c r="K31" s="33"/>
      <c r="L31" s="69"/>
      <c r="M31" s="33"/>
      <c r="N31" s="69"/>
      <c r="O31" s="33"/>
      <c r="P31" s="69"/>
      <c r="Q31" s="33"/>
      <c r="R31" s="69"/>
      <c r="S31" s="33"/>
      <c r="T31" s="69"/>
      <c r="U31" s="69"/>
      <c r="V31" s="69"/>
      <c r="W31" s="69"/>
      <c r="X31" s="33"/>
      <c r="Y31" s="34">
        <f t="shared" si="1"/>
        <v>0</v>
      </c>
      <c r="AA31" s="152">
        <f t="shared" si="11"/>
        <v>26</v>
      </c>
      <c r="AB31" s="30">
        <f t="shared" si="12"/>
        <v>0</v>
      </c>
      <c r="AC31" s="30">
        <f t="shared" si="13"/>
        <v>0</v>
      </c>
      <c r="AD31" s="30">
        <f t="shared" si="2"/>
        <v>0</v>
      </c>
      <c r="AE31" s="65">
        <f t="shared" si="3"/>
        <v>0</v>
      </c>
      <c r="AF31" s="65">
        <f t="shared" si="4"/>
        <v>0</v>
      </c>
      <c r="AG31" s="65">
        <f t="shared" si="5"/>
        <v>0</v>
      </c>
      <c r="AH31" s="65">
        <f t="shared" si="6"/>
        <v>0</v>
      </c>
      <c r="AI31" s="66">
        <f t="shared" si="7"/>
        <v>0</v>
      </c>
      <c r="AJ31" s="66">
        <f t="shared" si="8"/>
        <v>0</v>
      </c>
      <c r="AK31" s="66">
        <f t="shared" si="9"/>
        <v>0</v>
      </c>
      <c r="AL31" s="66">
        <f t="shared" si="10"/>
        <v>0</v>
      </c>
    </row>
    <row r="32" spans="1:38" x14ac:dyDescent="0.25">
      <c r="A32" s="154"/>
      <c r="B32" s="69"/>
      <c r="C32" s="69"/>
      <c r="D32" s="32">
        <f t="shared" si="0"/>
        <v>0</v>
      </c>
      <c r="E32" s="33"/>
      <c r="F32" s="69"/>
      <c r="G32" s="33"/>
      <c r="H32" s="69"/>
      <c r="I32" s="33"/>
      <c r="J32" s="69"/>
      <c r="K32" s="33"/>
      <c r="L32" s="69"/>
      <c r="M32" s="33"/>
      <c r="N32" s="69"/>
      <c r="O32" s="33"/>
      <c r="P32" s="69"/>
      <c r="Q32" s="33"/>
      <c r="R32" s="69"/>
      <c r="S32" s="33"/>
      <c r="T32" s="69"/>
      <c r="U32" s="69"/>
      <c r="V32" s="69"/>
      <c r="W32" s="69"/>
      <c r="X32" s="33"/>
      <c r="Y32" s="34">
        <f t="shared" si="1"/>
        <v>0</v>
      </c>
      <c r="AA32" s="152">
        <f t="shared" si="11"/>
        <v>27</v>
      </c>
      <c r="AB32" s="30">
        <f t="shared" si="12"/>
        <v>0</v>
      </c>
      <c r="AC32" s="30">
        <f t="shared" si="13"/>
        <v>0</v>
      </c>
      <c r="AD32" s="30">
        <f t="shared" si="2"/>
        <v>0</v>
      </c>
      <c r="AE32" s="65">
        <f t="shared" si="3"/>
        <v>0</v>
      </c>
      <c r="AF32" s="65">
        <f t="shared" si="4"/>
        <v>0</v>
      </c>
      <c r="AG32" s="65">
        <f t="shared" si="5"/>
        <v>0</v>
      </c>
      <c r="AH32" s="65">
        <f t="shared" si="6"/>
        <v>0</v>
      </c>
      <c r="AI32" s="66">
        <f t="shared" si="7"/>
        <v>0</v>
      </c>
      <c r="AJ32" s="66">
        <f t="shared" si="8"/>
        <v>0</v>
      </c>
      <c r="AK32" s="66">
        <f t="shared" si="9"/>
        <v>0</v>
      </c>
      <c r="AL32" s="66">
        <f t="shared" si="10"/>
        <v>0</v>
      </c>
    </row>
    <row r="33" spans="1:38" x14ac:dyDescent="0.25">
      <c r="A33" s="154"/>
      <c r="B33" s="69"/>
      <c r="C33" s="69"/>
      <c r="D33" s="32">
        <f t="shared" si="0"/>
        <v>0</v>
      </c>
      <c r="E33" s="33"/>
      <c r="F33" s="69"/>
      <c r="G33" s="33"/>
      <c r="H33" s="69"/>
      <c r="I33" s="33"/>
      <c r="J33" s="69"/>
      <c r="K33" s="33"/>
      <c r="L33" s="69"/>
      <c r="M33" s="33"/>
      <c r="N33" s="69"/>
      <c r="O33" s="33"/>
      <c r="P33" s="69"/>
      <c r="Q33" s="33"/>
      <c r="R33" s="69"/>
      <c r="S33" s="33"/>
      <c r="T33" s="69"/>
      <c r="U33" s="69"/>
      <c r="V33" s="69"/>
      <c r="W33" s="69"/>
      <c r="X33" s="33"/>
      <c r="Y33" s="34">
        <f t="shared" si="1"/>
        <v>0</v>
      </c>
      <c r="AA33" s="152">
        <f t="shared" si="11"/>
        <v>28</v>
      </c>
      <c r="AB33" s="30">
        <f t="shared" si="12"/>
        <v>0</v>
      </c>
      <c r="AC33" s="30">
        <f t="shared" si="13"/>
        <v>0</v>
      </c>
      <c r="AD33" s="30">
        <f t="shared" si="2"/>
        <v>0</v>
      </c>
      <c r="AE33" s="65">
        <f t="shared" si="3"/>
        <v>0</v>
      </c>
      <c r="AF33" s="65">
        <f t="shared" si="4"/>
        <v>0</v>
      </c>
      <c r="AG33" s="65">
        <f t="shared" si="5"/>
        <v>0</v>
      </c>
      <c r="AH33" s="65">
        <f t="shared" si="6"/>
        <v>0</v>
      </c>
      <c r="AI33" s="66">
        <f t="shared" si="7"/>
        <v>0</v>
      </c>
      <c r="AJ33" s="66">
        <f t="shared" si="8"/>
        <v>0</v>
      </c>
      <c r="AK33" s="66">
        <f t="shared" si="9"/>
        <v>0</v>
      </c>
      <c r="AL33" s="66">
        <f t="shared" si="10"/>
        <v>0</v>
      </c>
    </row>
    <row r="34" spans="1:38" x14ac:dyDescent="0.25">
      <c r="A34" s="154"/>
      <c r="B34" s="69"/>
      <c r="C34" s="69"/>
      <c r="D34" s="32">
        <f t="shared" si="0"/>
        <v>0</v>
      </c>
      <c r="E34" s="33"/>
      <c r="F34" s="69"/>
      <c r="G34" s="33"/>
      <c r="H34" s="69"/>
      <c r="I34" s="33"/>
      <c r="J34" s="69"/>
      <c r="K34" s="33"/>
      <c r="L34" s="69"/>
      <c r="M34" s="33"/>
      <c r="N34" s="69"/>
      <c r="O34" s="33"/>
      <c r="P34" s="69"/>
      <c r="Q34" s="33"/>
      <c r="R34" s="69"/>
      <c r="S34" s="33"/>
      <c r="T34" s="69"/>
      <c r="U34" s="69"/>
      <c r="V34" s="69"/>
      <c r="W34" s="69"/>
      <c r="X34" s="33"/>
      <c r="Y34" s="34">
        <f t="shared" si="1"/>
        <v>0</v>
      </c>
      <c r="AA34" s="152">
        <f t="shared" si="11"/>
        <v>29</v>
      </c>
      <c r="AB34" s="30">
        <f>+B36</f>
        <v>0</v>
      </c>
      <c r="AC34" s="30">
        <f>+C36</f>
        <v>0</v>
      </c>
      <c r="AD34" s="30">
        <f>+F36</f>
        <v>0</v>
      </c>
      <c r="AE34" s="65">
        <f t="shared" si="3"/>
        <v>0</v>
      </c>
      <c r="AF34" s="65">
        <f t="shared" si="4"/>
        <v>0</v>
      </c>
      <c r="AG34" s="65">
        <f t="shared" si="5"/>
        <v>0</v>
      </c>
      <c r="AH34" s="65">
        <f t="shared" si="6"/>
        <v>0</v>
      </c>
      <c r="AI34" s="66">
        <f t="shared" si="7"/>
        <v>0</v>
      </c>
      <c r="AJ34" s="66">
        <f t="shared" si="8"/>
        <v>0</v>
      </c>
      <c r="AK34" s="66">
        <f t="shared" si="9"/>
        <v>0</v>
      </c>
      <c r="AL34" s="66">
        <f t="shared" si="10"/>
        <v>0</v>
      </c>
    </row>
    <row r="35" spans="1:38" x14ac:dyDescent="0.25">
      <c r="A35" s="154"/>
      <c r="B35" s="69"/>
      <c r="C35" s="69"/>
      <c r="D35" s="32">
        <f t="shared" si="0"/>
        <v>0</v>
      </c>
      <c r="E35" s="33"/>
      <c r="F35" s="69"/>
      <c r="G35" s="33"/>
      <c r="H35" s="69"/>
      <c r="I35" s="33"/>
      <c r="J35" s="69"/>
      <c r="K35" s="33"/>
      <c r="L35" s="69"/>
      <c r="M35" s="33"/>
      <c r="N35" s="69"/>
      <c r="O35" s="33"/>
      <c r="P35" s="69"/>
      <c r="Q35" s="33"/>
      <c r="R35" s="69"/>
      <c r="S35" s="33"/>
      <c r="T35" s="69"/>
      <c r="U35" s="69"/>
      <c r="V35" s="69"/>
      <c r="W35" s="69"/>
      <c r="X35" s="33"/>
      <c r="Y35" s="34">
        <f t="shared" si="1"/>
        <v>0</v>
      </c>
      <c r="AA35" s="152">
        <f t="shared" si="11"/>
        <v>30</v>
      </c>
      <c r="AB35" s="30">
        <f>+B37</f>
        <v>0</v>
      </c>
      <c r="AC35" s="30">
        <f>+C37</f>
        <v>0</v>
      </c>
      <c r="AD35" s="30">
        <f>+F37</f>
        <v>0</v>
      </c>
      <c r="AE35" s="65">
        <f t="shared" si="3"/>
        <v>0</v>
      </c>
      <c r="AF35" s="65">
        <f t="shared" si="4"/>
        <v>0</v>
      </c>
      <c r="AG35" s="65">
        <f t="shared" si="5"/>
        <v>0</v>
      </c>
      <c r="AH35" s="65">
        <f t="shared" si="6"/>
        <v>0</v>
      </c>
      <c r="AI35" s="66">
        <f t="shared" si="7"/>
        <v>0</v>
      </c>
      <c r="AJ35" s="66">
        <f t="shared" si="8"/>
        <v>0</v>
      </c>
      <c r="AK35" s="66">
        <f t="shared" si="9"/>
        <v>0</v>
      </c>
      <c r="AL35" s="66">
        <f t="shared" si="10"/>
        <v>0</v>
      </c>
    </row>
    <row r="36" spans="1:38" ht="13.8" thickBot="1" x14ac:dyDescent="0.3">
      <c r="A36" s="154"/>
      <c r="B36" s="69"/>
      <c r="C36" s="69"/>
      <c r="D36" s="35">
        <f t="shared" si="0"/>
        <v>0</v>
      </c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69"/>
      <c r="V36" s="69"/>
      <c r="W36" s="69"/>
      <c r="X36" s="36"/>
      <c r="Y36" s="34">
        <f t="shared" si="1"/>
        <v>0</v>
      </c>
    </row>
    <row r="37" spans="1:38" ht="13.8" thickBot="1" x14ac:dyDescent="0.3">
      <c r="A37" s="47" t="s">
        <v>21</v>
      </c>
      <c r="B37" s="75">
        <v>0</v>
      </c>
      <c r="C37" s="75">
        <v>0</v>
      </c>
      <c r="D37" s="37">
        <f>+B37+C37</f>
        <v>0</v>
      </c>
      <c r="E37" s="36"/>
      <c r="F37" s="75">
        <v>0</v>
      </c>
      <c r="G37" s="36"/>
      <c r="H37" s="75">
        <v>0</v>
      </c>
      <c r="I37" s="36"/>
      <c r="J37" s="75">
        <v>0</v>
      </c>
      <c r="K37" s="36"/>
      <c r="L37" s="75">
        <v>0</v>
      </c>
      <c r="M37" s="36"/>
      <c r="N37" s="69">
        <v>0</v>
      </c>
      <c r="O37" s="36"/>
      <c r="P37" s="69">
        <v>0</v>
      </c>
      <c r="Q37" s="36"/>
      <c r="R37" s="69">
        <v>0</v>
      </c>
      <c r="S37" s="36"/>
      <c r="T37" s="69">
        <v>0</v>
      </c>
      <c r="U37" s="69">
        <v>0</v>
      </c>
      <c r="V37" s="69"/>
      <c r="W37" s="69">
        <v>0</v>
      </c>
      <c r="X37" s="36"/>
      <c r="Y37" s="41">
        <f t="shared" si="1"/>
        <v>0</v>
      </c>
    </row>
    <row r="38" spans="1:38" ht="13.8" thickBot="1" x14ac:dyDescent="0.3">
      <c r="A38" s="48" t="s">
        <v>113</v>
      </c>
      <c r="B38" s="37">
        <f>SUM(B6:B36)+B37</f>
        <v>57683</v>
      </c>
      <c r="C38" s="37">
        <f>SUM(C6:C36)+C37</f>
        <v>-2963</v>
      </c>
      <c r="D38" s="37">
        <f>SUM(D6:D36)+D37</f>
        <v>54720</v>
      </c>
      <c r="E38" s="37"/>
      <c r="F38" s="37">
        <f>SUM(F6:F36)+F37</f>
        <v>-51795</v>
      </c>
      <c r="G38" s="37"/>
      <c r="H38" s="37">
        <f>SUM(H6:H36)+H37</f>
        <v>-784</v>
      </c>
      <c r="I38" s="37"/>
      <c r="J38" s="37">
        <f>SUM(J6:J36)+J37</f>
        <v>83</v>
      </c>
      <c r="K38" s="37"/>
      <c r="L38" s="37">
        <f>SUM(L6:L36)+L37</f>
        <v>0</v>
      </c>
      <c r="M38" s="37"/>
      <c r="N38" s="37">
        <f>SUM(N6:N36)+N37</f>
        <v>1806</v>
      </c>
      <c r="O38" s="37"/>
      <c r="P38" s="37">
        <f>SUM(P6:P36)+P37</f>
        <v>-877</v>
      </c>
      <c r="Q38" s="37"/>
      <c r="R38" s="37">
        <f>SUM(R6:R36)+R37</f>
        <v>737</v>
      </c>
      <c r="S38" s="37"/>
      <c r="T38" s="37">
        <f>SUM(T6:T36)+T37</f>
        <v>5961</v>
      </c>
      <c r="U38" s="37">
        <f>SUM(U6:U36)+U37</f>
        <v>-446</v>
      </c>
      <c r="V38" s="37"/>
      <c r="W38" s="37"/>
      <c r="X38" s="37"/>
      <c r="Y38" s="38">
        <f t="shared" si="1"/>
        <v>9851</v>
      </c>
    </row>
    <row r="39" spans="1:38" s="143" customFormat="1" ht="16.2" thickBot="1" x14ac:dyDescent="0.35">
      <c r="A39" s="147" t="s">
        <v>106</v>
      </c>
      <c r="B39" s="148">
        <f>B5+B38</f>
        <v>125385</v>
      </c>
      <c r="C39" s="148">
        <f>C5+C38</f>
        <v>-331420</v>
      </c>
      <c r="D39" s="148">
        <f>D5+D38</f>
        <v>-206035</v>
      </c>
      <c r="E39" s="146"/>
      <c r="F39" s="148">
        <f>F5+F38</f>
        <v>25067</v>
      </c>
      <c r="G39" s="146"/>
      <c r="H39" s="148">
        <f>H5+H38</f>
        <v>8934</v>
      </c>
      <c r="I39" s="146"/>
      <c r="J39" s="148">
        <f>J5+J38</f>
        <v>-10608</v>
      </c>
      <c r="K39" s="146"/>
      <c r="L39" s="148">
        <f>L5+L38</f>
        <v>8506</v>
      </c>
      <c r="M39" s="146"/>
      <c r="N39" s="148">
        <f>N5+N38</f>
        <v>45070</v>
      </c>
      <c r="O39" s="146"/>
      <c r="P39" s="148">
        <f>P5+P38</f>
        <v>-6475</v>
      </c>
      <c r="Q39" s="146"/>
      <c r="R39" s="148">
        <f>R5+R38</f>
        <v>4494</v>
      </c>
      <c r="S39" s="146"/>
      <c r="T39" s="148">
        <f>T5+T38</f>
        <v>-15623</v>
      </c>
      <c r="U39" s="163">
        <f>U5+U38</f>
        <v>15741</v>
      </c>
      <c r="V39" s="163"/>
      <c r="W39" s="163">
        <v>0</v>
      </c>
      <c r="X39" s="146"/>
      <c r="Y39" s="148">
        <f>SUM(D39:W39)</f>
        <v>-130929</v>
      </c>
      <c r="AA39" s="143" t="s">
        <v>5</v>
      </c>
    </row>
    <row r="40" spans="1:38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38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38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38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38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8"/>
      <c r="W44" s="8"/>
      <c r="X44" s="8"/>
      <c r="Y44" s="11"/>
      <c r="AA44" s="7"/>
    </row>
    <row r="45" spans="1:38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1"/>
      <c r="V45" s="11"/>
      <c r="W45" s="11"/>
      <c r="X45" s="12"/>
      <c r="Y45" s="11"/>
      <c r="AA45" s="5"/>
    </row>
    <row r="46" spans="1:38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5"/>
      <c r="V46" s="15"/>
      <c r="W46" s="15"/>
      <c r="X46" s="12"/>
      <c r="Y46" s="11"/>
      <c r="AA46" s="5"/>
    </row>
    <row r="47" spans="1:38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AA47" s="7"/>
    </row>
    <row r="48" spans="1:38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AA48" s="7"/>
    </row>
    <row r="49" spans="1:25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22"/>
      <c r="V51" s="22"/>
      <c r="W51" s="22"/>
      <c r="X51" s="18"/>
      <c r="Y51" s="22"/>
    </row>
    <row r="52" spans="1:25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</row>
    <row r="54" spans="1:25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23"/>
      <c r="V54" s="23"/>
      <c r="W54" s="23"/>
      <c r="X54" s="7"/>
      <c r="Y54" s="7"/>
    </row>
    <row r="56" spans="1:25" x14ac:dyDescent="0.25">
      <c r="R56" t="s">
        <v>5</v>
      </c>
    </row>
    <row r="57" spans="1:25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3.2" x14ac:dyDescent="0.25"/>
  <cols>
    <col min="1" max="1" width="1.33203125" customWidth="1"/>
    <col min="2" max="2" width="2.33203125" style="44" customWidth="1"/>
    <col min="3" max="3" width="16.33203125" style="44" customWidth="1"/>
    <col min="4" max="4" width="9.5546875" style="82" customWidth="1"/>
    <col min="5" max="5" width="8.6640625" bestFit="1" customWidth="1"/>
    <col min="6" max="6" width="1.33203125" customWidth="1"/>
    <col min="7" max="7" width="2.33203125" customWidth="1"/>
    <col min="8" max="8" width="16.6640625" customWidth="1"/>
    <col min="9" max="9" width="7" bestFit="1" customWidth="1"/>
    <col min="11" max="11" width="0.88671875" customWidth="1"/>
    <col min="12" max="12" width="3.5546875" customWidth="1"/>
    <col min="13" max="13" width="14.109375" customWidth="1"/>
    <col min="14" max="14" width="7" bestFit="1" customWidth="1"/>
    <col min="15" max="15" width="8.6640625" bestFit="1" customWidth="1"/>
    <col min="16" max="16" width="1.33203125" customWidth="1"/>
    <col min="17" max="17" width="2.109375" customWidth="1"/>
    <col min="18" max="18" width="13.109375" style="44" bestFit="1" customWidth="1"/>
    <col min="19" max="19" width="7" style="44" bestFit="1" customWidth="1"/>
    <col min="20" max="20" width="7" bestFit="1" customWidth="1"/>
    <col min="21" max="21" width="1.33203125" customWidth="1"/>
    <col min="22" max="22" width="2.44140625" customWidth="1"/>
    <col min="23" max="23" width="16.33203125" bestFit="1" customWidth="1"/>
    <col min="24" max="24" width="7" bestFit="1" customWidth="1"/>
    <col min="25" max="25" width="8.6640625" bestFit="1" customWidth="1"/>
    <col min="26" max="26" width="1.33203125" customWidth="1"/>
    <col min="27" max="27" width="3.6640625" bestFit="1" customWidth="1"/>
    <col min="28" max="28" width="13.5546875" bestFit="1" customWidth="1"/>
    <col min="29" max="29" width="14.33203125" customWidth="1"/>
    <col min="30" max="30" width="8.5546875" customWidth="1"/>
    <col min="31" max="31" width="16.33203125" customWidth="1"/>
    <col min="32" max="33" width="2.44140625" customWidth="1"/>
    <col min="34" max="34" width="18.109375" bestFit="1" customWidth="1"/>
    <col min="35" max="35" width="17.109375" bestFit="1" customWidth="1"/>
  </cols>
  <sheetData>
    <row r="1" spans="1:57" x14ac:dyDescent="0.25">
      <c r="A1" s="109"/>
      <c r="B1" s="5"/>
      <c r="C1" s="17" t="s">
        <v>11</v>
      </c>
      <c r="D1" s="5"/>
      <c r="F1" s="128"/>
      <c r="H1" s="62" t="s">
        <v>36</v>
      </c>
      <c r="I1" s="5"/>
      <c r="K1" s="128"/>
      <c r="L1" s="5"/>
      <c r="M1" s="17" t="s">
        <v>9</v>
      </c>
      <c r="N1" s="5"/>
      <c r="P1" s="128"/>
      <c r="Q1" s="5"/>
      <c r="R1" s="17" t="s">
        <v>16</v>
      </c>
      <c r="S1" s="5"/>
      <c r="U1" s="128"/>
      <c r="W1" s="17" t="s">
        <v>45</v>
      </c>
      <c r="X1" s="5"/>
      <c r="Z1" s="126"/>
      <c r="AF1" s="5"/>
      <c r="AG1" s="5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</row>
    <row r="2" spans="1:57" x14ac:dyDescent="0.25">
      <c r="A2" s="109"/>
      <c r="B2" s="5"/>
      <c r="C2" s="16">
        <v>103138</v>
      </c>
      <c r="D2" s="5"/>
      <c r="F2" s="128"/>
      <c r="H2" s="16">
        <v>104307</v>
      </c>
      <c r="I2" s="5"/>
      <c r="K2" s="128"/>
      <c r="L2" s="5"/>
      <c r="M2" s="16">
        <v>103135</v>
      </c>
      <c r="N2" s="5"/>
      <c r="P2" s="128"/>
      <c r="Q2" s="5"/>
      <c r="R2" s="16">
        <v>103133</v>
      </c>
      <c r="S2" s="5"/>
      <c r="U2" s="128"/>
      <c r="W2" s="16">
        <v>107444</v>
      </c>
      <c r="X2" s="5"/>
      <c r="Z2" s="126"/>
      <c r="AF2" s="5"/>
      <c r="AG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1"/>
      <c r="AU2" s="5"/>
      <c r="AV2" s="23"/>
      <c r="AW2" s="5"/>
      <c r="AY2" s="5"/>
      <c r="BA2" s="5"/>
      <c r="BC2" s="6"/>
      <c r="BD2" s="5"/>
      <c r="BE2" s="23"/>
    </row>
    <row r="3" spans="1:57" x14ac:dyDescent="0.25">
      <c r="A3" s="109"/>
      <c r="B3" s="89"/>
      <c r="C3" s="91"/>
      <c r="D3" s="91"/>
      <c r="E3" s="90"/>
      <c r="F3" s="129"/>
      <c r="G3" s="89"/>
      <c r="H3" s="91"/>
      <c r="I3" s="91"/>
      <c r="J3" s="90"/>
      <c r="K3" s="129"/>
      <c r="L3" s="89"/>
      <c r="M3" s="89"/>
      <c r="N3" s="89"/>
      <c r="P3" s="129"/>
      <c r="Q3" s="89"/>
      <c r="R3" s="91"/>
      <c r="S3" s="91"/>
      <c r="T3" s="90"/>
      <c r="U3" s="129"/>
      <c r="V3" s="89"/>
      <c r="W3" s="91"/>
      <c r="X3" s="91"/>
      <c r="Y3" s="90"/>
      <c r="Z3" s="126"/>
      <c r="AF3" s="18"/>
      <c r="AG3" s="18"/>
      <c r="AH3" s="23"/>
      <c r="AI3" s="93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23"/>
      <c r="AW3" s="5"/>
      <c r="AY3" s="5"/>
      <c r="BA3" s="5"/>
      <c r="BC3" s="6"/>
      <c r="BD3" s="5"/>
      <c r="BE3" s="23"/>
    </row>
    <row r="4" spans="1:57" s="58" customFormat="1" ht="13.8" thickBot="1" x14ac:dyDescent="0.3">
      <c r="A4" s="113"/>
      <c r="B4" s="99"/>
      <c r="C4" s="100" t="s">
        <v>58</v>
      </c>
      <c r="D4" s="101" t="s">
        <v>59</v>
      </c>
      <c r="E4" s="99"/>
      <c r="F4" s="130"/>
      <c r="G4" s="99"/>
      <c r="H4" s="100" t="s">
        <v>58</v>
      </c>
      <c r="I4" s="101" t="s">
        <v>59</v>
      </c>
      <c r="J4" s="99"/>
      <c r="K4" s="130"/>
      <c r="L4" s="99"/>
      <c r="M4" s="100" t="s">
        <v>58</v>
      </c>
      <c r="N4" s="101" t="s">
        <v>59</v>
      </c>
      <c r="O4" s="99"/>
      <c r="P4" s="130"/>
      <c r="Q4" s="99"/>
      <c r="R4" s="100" t="s">
        <v>58</v>
      </c>
      <c r="S4" s="101" t="s">
        <v>59</v>
      </c>
      <c r="T4" s="99"/>
      <c r="U4" s="130"/>
      <c r="V4" s="99"/>
      <c r="W4" s="100" t="s">
        <v>58</v>
      </c>
      <c r="X4" s="101" t="s">
        <v>59</v>
      </c>
      <c r="Y4" s="99"/>
      <c r="Z4" s="127"/>
      <c r="AF4" s="78"/>
      <c r="AG4" s="78"/>
      <c r="AH4" s="96"/>
      <c r="AI4" s="78"/>
      <c r="AJ4" s="22"/>
      <c r="AK4" s="22"/>
      <c r="AL4" s="22"/>
      <c r="AM4" s="22"/>
      <c r="AN4" s="22"/>
      <c r="AO4" s="22"/>
      <c r="AP4" s="22"/>
      <c r="AQ4" s="73"/>
      <c r="AR4" s="73"/>
      <c r="AS4" s="73"/>
      <c r="AT4" s="73"/>
      <c r="AU4" s="96"/>
      <c r="AV4" s="96"/>
      <c r="BC4" s="96"/>
      <c r="BD4" s="96"/>
      <c r="BE4" s="96"/>
    </row>
    <row r="5" spans="1:57" x14ac:dyDescent="0.25">
      <c r="A5" s="109"/>
      <c r="B5" s="114">
        <v>1</v>
      </c>
      <c r="C5" s="115" t="s">
        <v>86</v>
      </c>
      <c r="D5" s="116">
        <v>3451</v>
      </c>
      <c r="E5" s="117"/>
      <c r="F5" s="131"/>
      <c r="G5" s="114">
        <v>6</v>
      </c>
      <c r="H5" s="115" t="s">
        <v>19</v>
      </c>
      <c r="I5" s="116">
        <v>65</v>
      </c>
      <c r="J5" s="117"/>
      <c r="K5" s="131"/>
      <c r="L5" s="114">
        <v>9</v>
      </c>
      <c r="M5" s="115" t="s">
        <v>17</v>
      </c>
      <c r="N5" s="116">
        <v>63024</v>
      </c>
      <c r="O5" s="117"/>
      <c r="P5" s="131"/>
      <c r="Q5" s="114">
        <v>10</v>
      </c>
      <c r="R5" s="115" t="s">
        <v>81</v>
      </c>
      <c r="S5" s="116">
        <v>39</v>
      </c>
      <c r="T5" s="117"/>
      <c r="U5" s="131"/>
      <c r="V5" s="114">
        <v>37</v>
      </c>
      <c r="W5" s="115" t="s">
        <v>93</v>
      </c>
      <c r="X5" s="116">
        <v>78109</v>
      </c>
      <c r="Y5" s="117"/>
      <c r="Z5" s="126"/>
      <c r="AF5" s="69"/>
      <c r="AG5" s="69"/>
      <c r="AH5" s="23"/>
      <c r="AI5" s="69"/>
      <c r="AJ5" s="18"/>
      <c r="AK5" s="18"/>
      <c r="AL5" s="18"/>
      <c r="AM5" s="22"/>
      <c r="AN5" s="22"/>
      <c r="AO5" s="22"/>
      <c r="AP5" s="22"/>
      <c r="AQ5" s="73"/>
      <c r="AR5" s="73"/>
      <c r="AS5" s="73"/>
      <c r="AT5" s="73"/>
      <c r="AU5" s="23"/>
      <c r="AV5" s="23"/>
    </row>
    <row r="6" spans="1:57" ht="13.8" thickBot="1" x14ac:dyDescent="0.3">
      <c r="A6" s="109"/>
      <c r="B6" s="118">
        <f>+B5+1</f>
        <v>2</v>
      </c>
      <c r="C6" s="95" t="s">
        <v>87</v>
      </c>
      <c r="D6" s="84">
        <v>8081</v>
      </c>
      <c r="E6" s="119"/>
      <c r="F6" s="131"/>
      <c r="G6" s="118">
        <f>+G5+1</f>
        <v>7</v>
      </c>
      <c r="H6" s="95" t="s">
        <v>91</v>
      </c>
      <c r="I6" s="84">
        <v>62867</v>
      </c>
      <c r="J6" s="119"/>
      <c r="K6" s="131"/>
      <c r="L6" s="118"/>
      <c r="M6" s="69"/>
      <c r="N6" s="69"/>
      <c r="O6" s="119"/>
      <c r="P6" s="131"/>
      <c r="Q6" s="118">
        <f>+Q5+1</f>
        <v>11</v>
      </c>
      <c r="R6" s="95" t="s">
        <v>82</v>
      </c>
      <c r="S6" s="84">
        <v>40</v>
      </c>
      <c r="T6" s="119"/>
      <c r="U6" s="131"/>
      <c r="V6" s="118">
        <f>+V5+1</f>
        <v>38</v>
      </c>
      <c r="W6" s="95" t="s">
        <v>98</v>
      </c>
      <c r="X6" s="84">
        <v>71410</v>
      </c>
      <c r="Y6" s="119"/>
      <c r="Z6" s="126"/>
      <c r="AF6" s="69"/>
      <c r="AG6" s="69"/>
      <c r="AH6" s="23"/>
      <c r="AI6" s="69"/>
      <c r="AJ6" s="18"/>
      <c r="AK6" s="18"/>
      <c r="AL6" s="18"/>
      <c r="AM6" s="22"/>
      <c r="AN6" s="22"/>
      <c r="AO6" s="22"/>
      <c r="AP6" s="22"/>
      <c r="AQ6" s="73"/>
      <c r="AR6" s="73"/>
      <c r="AS6" s="73"/>
      <c r="AT6" s="73"/>
      <c r="AU6" s="23"/>
      <c r="AV6" s="23"/>
    </row>
    <row r="7" spans="1:57" ht="13.8" thickBot="1" x14ac:dyDescent="0.3">
      <c r="A7" s="109"/>
      <c r="B7" s="118">
        <f>+B6+1</f>
        <v>3</v>
      </c>
      <c r="C7" s="95" t="s">
        <v>88</v>
      </c>
      <c r="D7" s="84">
        <v>25781</v>
      </c>
      <c r="E7" s="119"/>
      <c r="F7" s="131"/>
      <c r="G7" s="118">
        <f>+G6+1</f>
        <v>8</v>
      </c>
      <c r="H7" s="95" t="s">
        <v>92</v>
      </c>
      <c r="I7" s="84">
        <v>61491</v>
      </c>
      <c r="J7" s="119"/>
      <c r="K7" s="131"/>
      <c r="L7" s="118"/>
      <c r="M7" s="7"/>
      <c r="N7" s="7"/>
      <c r="O7" s="119"/>
      <c r="P7" s="131"/>
      <c r="Q7" s="118">
        <f>+Q6+1</f>
        <v>12</v>
      </c>
      <c r="R7" s="95" t="s">
        <v>83</v>
      </c>
      <c r="S7" s="84">
        <v>41</v>
      </c>
      <c r="T7" s="119"/>
      <c r="U7" s="131"/>
      <c r="V7" s="120"/>
      <c r="W7" s="105"/>
      <c r="X7" s="105"/>
      <c r="Y7" s="43">
        <f>SUM(Y5:Y6)</f>
        <v>0</v>
      </c>
      <c r="Z7" s="126"/>
      <c r="AF7" s="69"/>
      <c r="AG7" s="69"/>
      <c r="AH7" s="23"/>
      <c r="AI7" s="69"/>
      <c r="AJ7" s="18"/>
      <c r="AK7" s="18"/>
      <c r="AL7" s="18"/>
      <c r="AM7" s="22"/>
      <c r="AN7" s="22"/>
      <c r="AO7" s="22"/>
      <c r="AP7" s="22"/>
      <c r="AQ7" s="73"/>
      <c r="AR7" s="73"/>
      <c r="AS7" s="73"/>
      <c r="AT7" s="73"/>
      <c r="AU7" s="23"/>
      <c r="AV7" s="23"/>
    </row>
    <row r="8" spans="1:57" x14ac:dyDescent="0.25">
      <c r="A8" s="109"/>
      <c r="B8" s="118">
        <f>+B7+1</f>
        <v>4</v>
      </c>
      <c r="C8" s="49" t="s">
        <v>89</v>
      </c>
      <c r="D8" s="84">
        <v>59932</v>
      </c>
      <c r="E8" s="119"/>
      <c r="F8" s="131"/>
      <c r="G8" s="118"/>
      <c r="H8" s="49"/>
      <c r="I8" s="84"/>
      <c r="J8" s="119"/>
      <c r="K8" s="131"/>
      <c r="L8" s="118"/>
      <c r="M8" s="49"/>
      <c r="N8" s="84"/>
      <c r="O8" s="119"/>
      <c r="P8" s="131"/>
      <c r="Q8" s="118">
        <f>+Q7+1</f>
        <v>13</v>
      </c>
      <c r="R8" s="49" t="s">
        <v>80</v>
      </c>
      <c r="S8" s="84">
        <v>103</v>
      </c>
      <c r="T8" s="119"/>
      <c r="U8" s="131"/>
      <c r="Z8" s="126"/>
      <c r="AF8" s="69"/>
      <c r="AG8" s="69"/>
      <c r="AH8" s="23"/>
      <c r="AI8" s="69"/>
      <c r="AJ8" s="18"/>
      <c r="AK8" s="18"/>
      <c r="AL8" s="18"/>
      <c r="AM8" s="22"/>
      <c r="AN8" s="22"/>
      <c r="AO8" s="22"/>
      <c r="AP8" s="22"/>
      <c r="AQ8" s="73"/>
      <c r="AR8" s="73"/>
      <c r="AS8" s="73"/>
      <c r="AT8" s="73"/>
      <c r="AU8" s="23"/>
      <c r="AV8" s="23"/>
    </row>
    <row r="9" spans="1:57" x14ac:dyDescent="0.25">
      <c r="A9" s="109"/>
      <c r="B9" s="118">
        <f>+B8+1</f>
        <v>5</v>
      </c>
      <c r="C9" s="49" t="s">
        <v>90</v>
      </c>
      <c r="D9" s="84">
        <v>61998</v>
      </c>
      <c r="E9" s="119"/>
      <c r="F9" s="131"/>
      <c r="G9" s="118"/>
      <c r="H9" s="49"/>
      <c r="I9" s="84"/>
      <c r="J9" s="119"/>
      <c r="K9" s="131"/>
      <c r="L9" s="118"/>
      <c r="M9" s="49"/>
      <c r="N9" s="84"/>
      <c r="O9" s="119"/>
      <c r="P9" s="131"/>
      <c r="Q9" s="118">
        <f>+Q8+1</f>
        <v>14</v>
      </c>
      <c r="R9" s="49" t="s">
        <v>84</v>
      </c>
      <c r="S9" s="84">
        <v>104</v>
      </c>
      <c r="T9" s="119"/>
      <c r="U9" s="131"/>
      <c r="V9" s="5"/>
      <c r="W9" s="17" t="s">
        <v>30</v>
      </c>
      <c r="X9" s="5"/>
      <c r="Z9" s="126"/>
      <c r="AF9" s="69"/>
      <c r="AG9" s="69"/>
      <c r="AH9" s="23"/>
      <c r="AI9" s="69"/>
      <c r="AJ9" s="18"/>
      <c r="AK9" s="18"/>
      <c r="AL9" s="18"/>
      <c r="AM9" s="22"/>
      <c r="AN9" s="22"/>
      <c r="AO9" s="22"/>
      <c r="AP9" s="22"/>
      <c r="AQ9" s="73"/>
      <c r="AR9" s="73"/>
      <c r="AS9" s="73"/>
      <c r="AT9" s="73"/>
      <c r="AU9" s="23"/>
      <c r="AV9" s="23"/>
    </row>
    <row r="10" spans="1:57" x14ac:dyDescent="0.25">
      <c r="A10" s="109"/>
      <c r="B10" s="124"/>
      <c r="C10" s="49"/>
      <c r="D10" s="84"/>
      <c r="E10" s="119"/>
      <c r="F10" s="131"/>
      <c r="G10" s="118"/>
      <c r="H10" s="49"/>
      <c r="I10" s="84"/>
      <c r="J10" s="119"/>
      <c r="K10" s="131"/>
      <c r="L10" s="121"/>
      <c r="M10" s="49"/>
      <c r="N10" s="84"/>
      <c r="O10" s="119"/>
      <c r="P10" s="131"/>
      <c r="Q10" s="118">
        <f>+Q9+1</f>
        <v>15</v>
      </c>
      <c r="R10" s="49" t="s">
        <v>85</v>
      </c>
      <c r="S10" s="84">
        <v>17378</v>
      </c>
      <c r="T10" s="119"/>
      <c r="U10" s="131"/>
      <c r="V10" s="5"/>
      <c r="W10" s="16">
        <v>107445</v>
      </c>
      <c r="X10" s="5"/>
      <c r="Z10" s="126"/>
      <c r="AF10" s="69"/>
      <c r="AG10" s="69"/>
      <c r="AH10" s="23"/>
      <c r="AI10" s="69"/>
      <c r="AJ10" s="18"/>
      <c r="AK10" s="18"/>
      <c r="AL10" s="18"/>
      <c r="AM10" s="22"/>
      <c r="AN10" s="22"/>
      <c r="AO10" s="22"/>
      <c r="AP10" s="22"/>
      <c r="AQ10" s="73"/>
      <c r="AR10" s="73"/>
      <c r="AS10" s="73"/>
      <c r="AT10" s="73"/>
      <c r="AU10" s="23"/>
      <c r="AV10" s="23"/>
    </row>
    <row r="11" spans="1:57" ht="13.8" thickBot="1" x14ac:dyDescent="0.3">
      <c r="A11" s="109"/>
      <c r="B11" s="121"/>
      <c r="C11" s="49"/>
      <c r="D11" s="84"/>
      <c r="E11" s="119"/>
      <c r="F11" s="131"/>
      <c r="G11" s="121"/>
      <c r="H11" s="49" t="s">
        <v>5</v>
      </c>
      <c r="I11" s="84"/>
      <c r="J11" s="119"/>
      <c r="K11" s="131"/>
      <c r="L11" s="121"/>
      <c r="M11" s="49"/>
      <c r="N11" s="84"/>
      <c r="O11" s="119"/>
      <c r="P11" s="131"/>
      <c r="Q11" s="121"/>
      <c r="R11" s="49"/>
      <c r="S11" s="84"/>
      <c r="T11" s="119"/>
      <c r="U11" s="131"/>
      <c r="V11" s="99"/>
      <c r="W11" s="100" t="s">
        <v>58</v>
      </c>
      <c r="X11" s="101" t="s">
        <v>59</v>
      </c>
      <c r="Y11" s="99"/>
      <c r="Z11" s="126"/>
      <c r="AF11" s="69"/>
      <c r="AG11" s="69"/>
      <c r="AH11" s="23"/>
      <c r="AI11" s="69"/>
      <c r="AJ11" s="18"/>
      <c r="AK11" s="18"/>
      <c r="AL11" s="18"/>
      <c r="AM11" s="22"/>
      <c r="AN11" s="22"/>
      <c r="AO11" s="22"/>
      <c r="AP11" s="22"/>
      <c r="AQ11" s="73"/>
      <c r="AR11" s="73"/>
      <c r="AS11" s="73"/>
      <c r="AT11" s="73"/>
      <c r="AU11" s="23"/>
      <c r="AV11" s="23"/>
    </row>
    <row r="12" spans="1:57" ht="13.8" thickBot="1" x14ac:dyDescent="0.3">
      <c r="A12" s="109"/>
      <c r="B12" s="121"/>
      <c r="C12" s="49"/>
      <c r="D12" s="84"/>
      <c r="E12" s="119"/>
      <c r="F12" s="131"/>
      <c r="G12" s="121"/>
      <c r="H12" s="49"/>
      <c r="I12" s="84"/>
      <c r="J12" s="119"/>
      <c r="K12" s="131"/>
      <c r="L12" s="121"/>
      <c r="M12" s="49"/>
      <c r="N12" s="84"/>
      <c r="O12" s="119"/>
      <c r="P12" s="131"/>
      <c r="Q12" s="121"/>
      <c r="R12" s="49"/>
      <c r="S12" s="84"/>
      <c r="T12" s="119"/>
      <c r="U12" s="131"/>
      <c r="V12" s="114">
        <v>40</v>
      </c>
      <c r="W12" s="115" t="s">
        <v>94</v>
      </c>
      <c r="X12" s="116">
        <v>78108</v>
      </c>
      <c r="Y12" s="117"/>
      <c r="Z12" s="126"/>
      <c r="AF12" s="69"/>
      <c r="AG12" s="69"/>
      <c r="AH12" s="23"/>
      <c r="AI12" s="69"/>
      <c r="AJ12" s="18"/>
      <c r="AK12" s="18"/>
      <c r="AL12" s="18"/>
      <c r="AM12" s="22"/>
      <c r="AN12" s="22"/>
      <c r="AO12" s="22"/>
      <c r="AP12" s="22"/>
      <c r="AQ12" s="73"/>
      <c r="AR12" s="73"/>
      <c r="AS12" s="73"/>
      <c r="AT12" s="73"/>
      <c r="AU12" s="23"/>
      <c r="AV12" s="23"/>
    </row>
    <row r="13" spans="1:57" ht="13.8" thickBot="1" x14ac:dyDescent="0.3">
      <c r="A13" s="109"/>
      <c r="B13" s="121"/>
      <c r="C13" s="49"/>
      <c r="D13" s="84"/>
      <c r="E13" s="119"/>
      <c r="F13" s="131"/>
      <c r="G13" s="121"/>
      <c r="H13" s="49"/>
      <c r="I13" s="84"/>
      <c r="J13" s="119"/>
      <c r="K13" s="131"/>
      <c r="L13" s="121"/>
      <c r="M13" s="49"/>
      <c r="N13" s="84"/>
      <c r="O13" s="119"/>
      <c r="P13" s="131"/>
      <c r="Q13" s="121"/>
      <c r="R13" s="49"/>
      <c r="S13" s="84"/>
      <c r="T13" s="119"/>
      <c r="U13" s="131"/>
      <c r="V13" s="120"/>
      <c r="W13" s="105"/>
      <c r="X13" s="105"/>
      <c r="Y13" s="43">
        <f>SUM(Y12)</f>
        <v>0</v>
      </c>
      <c r="Z13" s="126"/>
      <c r="AF13" s="69"/>
      <c r="AG13" s="69"/>
      <c r="AH13" s="23"/>
      <c r="AI13" s="69"/>
      <c r="AJ13" s="18"/>
      <c r="AK13" s="18"/>
      <c r="AL13" s="18"/>
      <c r="AM13" s="22"/>
      <c r="AN13" s="22"/>
      <c r="AO13" s="22"/>
      <c r="AP13" s="22"/>
      <c r="AQ13" s="73"/>
      <c r="AR13" s="73"/>
      <c r="AS13" s="73"/>
      <c r="AT13" s="73"/>
      <c r="AU13" s="23"/>
      <c r="AV13" s="23"/>
    </row>
    <row r="14" spans="1:57" x14ac:dyDescent="0.25">
      <c r="A14" s="109"/>
      <c r="B14" s="121"/>
      <c r="C14" s="49"/>
      <c r="D14" s="84"/>
      <c r="E14" s="119"/>
      <c r="F14" s="131"/>
      <c r="G14" s="121"/>
      <c r="H14" s="49"/>
      <c r="I14" s="84"/>
      <c r="J14" s="119"/>
      <c r="K14" s="131"/>
      <c r="L14" s="121"/>
      <c r="M14" s="49"/>
      <c r="N14" s="84"/>
      <c r="O14" s="119"/>
      <c r="P14" s="131"/>
      <c r="Q14" s="121"/>
      <c r="R14" s="49"/>
      <c r="S14" s="84"/>
      <c r="T14" s="119"/>
      <c r="U14" s="131"/>
      <c r="Z14" s="126"/>
      <c r="AF14" s="69"/>
      <c r="AG14" s="69"/>
      <c r="AH14" s="23"/>
      <c r="AI14" s="69"/>
      <c r="AJ14" s="18"/>
      <c r="AK14" s="18"/>
      <c r="AL14" s="18"/>
      <c r="AM14" s="22"/>
      <c r="AN14" s="22"/>
      <c r="AO14" s="22"/>
      <c r="AP14" s="22"/>
      <c r="AQ14" s="73"/>
      <c r="AR14" s="73"/>
      <c r="AS14" s="73"/>
      <c r="AT14" s="73"/>
      <c r="AU14" s="23"/>
      <c r="AV14" s="23"/>
    </row>
    <row r="15" spans="1:57" x14ac:dyDescent="0.25">
      <c r="A15" s="109"/>
      <c r="B15" s="121"/>
      <c r="C15" s="49"/>
      <c r="D15" s="84"/>
      <c r="E15" s="119"/>
      <c r="F15" s="131"/>
      <c r="G15" s="121"/>
      <c r="H15" s="49"/>
      <c r="I15" s="84"/>
      <c r="J15" s="119"/>
      <c r="K15" s="131"/>
      <c r="L15" s="121"/>
      <c r="M15" s="49"/>
      <c r="N15" s="84"/>
      <c r="O15" s="119"/>
      <c r="P15" s="131"/>
      <c r="Q15" s="121"/>
      <c r="R15" s="49"/>
      <c r="S15" s="84"/>
      <c r="T15" s="119"/>
      <c r="U15" s="131"/>
      <c r="V15" s="5"/>
      <c r="W15" s="17" t="s">
        <v>31</v>
      </c>
      <c r="X15" s="5"/>
      <c r="Y15" s="8"/>
      <c r="Z15" s="126"/>
      <c r="AF15" s="69"/>
      <c r="AG15" s="69"/>
      <c r="AH15" s="23"/>
      <c r="AI15" s="69"/>
      <c r="AJ15" s="18"/>
      <c r="AK15" s="18"/>
      <c r="AL15" s="18"/>
      <c r="AM15" s="22"/>
      <c r="AN15" s="22"/>
      <c r="AO15" s="22"/>
      <c r="AP15" s="22"/>
      <c r="AQ15" s="73"/>
      <c r="AR15" s="73"/>
      <c r="AS15" s="73"/>
      <c r="AT15" s="73"/>
      <c r="AU15" s="23"/>
      <c r="AV15" s="23"/>
    </row>
    <row r="16" spans="1:57" x14ac:dyDescent="0.25">
      <c r="A16" s="109"/>
      <c r="B16" s="121"/>
      <c r="C16" s="49"/>
      <c r="D16" s="84"/>
      <c r="E16" s="119"/>
      <c r="F16" s="131"/>
      <c r="G16" s="121"/>
      <c r="H16" s="49"/>
      <c r="I16" s="84"/>
      <c r="J16" s="119"/>
      <c r="K16" s="131"/>
      <c r="L16" s="121"/>
      <c r="M16" s="49"/>
      <c r="N16" s="84"/>
      <c r="O16" s="119"/>
      <c r="P16" s="131"/>
      <c r="Q16" s="121"/>
      <c r="R16" s="49"/>
      <c r="S16" s="84"/>
      <c r="T16" s="119"/>
      <c r="U16" s="131"/>
      <c r="V16" s="5"/>
      <c r="W16" s="16">
        <v>107446</v>
      </c>
      <c r="X16" s="5"/>
      <c r="Z16" s="126"/>
      <c r="AF16" s="69"/>
      <c r="AG16" s="69"/>
      <c r="AH16" s="23"/>
      <c r="AI16" s="69"/>
      <c r="AJ16" s="18"/>
      <c r="AK16" s="18"/>
      <c r="AL16" s="18"/>
      <c r="AM16" s="22"/>
      <c r="AN16" s="22"/>
      <c r="AO16" s="22"/>
      <c r="AP16" s="22"/>
      <c r="AQ16" s="73"/>
      <c r="AR16" s="73"/>
      <c r="AS16" s="73"/>
      <c r="AT16" s="73"/>
      <c r="AU16" s="23"/>
      <c r="AV16" s="23"/>
    </row>
    <row r="17" spans="1:48" ht="13.8" thickBot="1" x14ac:dyDescent="0.3">
      <c r="A17" s="109"/>
      <c r="B17" s="121"/>
      <c r="C17" s="49"/>
      <c r="D17" s="84"/>
      <c r="E17" s="119"/>
      <c r="F17" s="131"/>
      <c r="G17" s="121"/>
      <c r="H17" s="49"/>
      <c r="I17" s="84"/>
      <c r="J17" s="119"/>
      <c r="K17" s="131"/>
      <c r="L17" s="121"/>
      <c r="M17" s="49"/>
      <c r="N17" s="84"/>
      <c r="O17" s="119"/>
      <c r="P17" s="131"/>
      <c r="Q17" s="121"/>
      <c r="R17" s="49"/>
      <c r="S17" s="84"/>
      <c r="T17" s="119"/>
      <c r="U17" s="131"/>
      <c r="V17" s="99"/>
      <c r="W17" s="100" t="s">
        <v>58</v>
      </c>
      <c r="X17" s="101" t="s">
        <v>59</v>
      </c>
      <c r="Y17" s="103"/>
      <c r="Z17" s="126"/>
      <c r="AF17" s="69"/>
      <c r="AG17" s="69"/>
      <c r="AH17" s="23"/>
      <c r="AI17" s="69"/>
      <c r="AJ17" s="18"/>
      <c r="AK17" s="18"/>
      <c r="AL17" s="18"/>
      <c r="AM17" s="22"/>
      <c r="AN17" s="22"/>
      <c r="AO17" s="22"/>
      <c r="AP17" s="22"/>
      <c r="AQ17" s="73"/>
      <c r="AR17" s="73"/>
      <c r="AS17" s="73"/>
      <c r="AT17" s="73"/>
      <c r="AU17" s="23"/>
      <c r="AV17" s="23"/>
    </row>
    <row r="18" spans="1:48" x14ac:dyDescent="0.25">
      <c r="A18" s="109"/>
      <c r="B18" s="121"/>
      <c r="C18" s="49"/>
      <c r="D18" s="84"/>
      <c r="E18" s="119"/>
      <c r="F18" s="131"/>
      <c r="G18" s="121"/>
      <c r="H18" s="49"/>
      <c r="I18" s="84"/>
      <c r="J18" s="119"/>
      <c r="K18" s="131"/>
      <c r="L18" s="121"/>
      <c r="M18" s="49"/>
      <c r="N18" s="84"/>
      <c r="O18" s="119"/>
      <c r="P18" s="131"/>
      <c r="Q18" s="121"/>
      <c r="R18" s="49"/>
      <c r="S18" s="84"/>
      <c r="T18" s="119"/>
      <c r="U18" s="131"/>
      <c r="V18" s="114">
        <v>41</v>
      </c>
      <c r="W18" s="115" t="s">
        <v>95</v>
      </c>
      <c r="X18" s="116">
        <v>78107</v>
      </c>
      <c r="Y18" s="117"/>
      <c r="Z18" s="126"/>
      <c r="AF18" s="69"/>
      <c r="AG18" s="69"/>
      <c r="AH18" s="23"/>
      <c r="AI18" s="69"/>
      <c r="AJ18" s="18"/>
      <c r="AK18" s="18"/>
      <c r="AL18" s="18"/>
      <c r="AM18" s="22"/>
      <c r="AN18" s="22"/>
      <c r="AO18" s="22"/>
      <c r="AP18" s="22"/>
      <c r="AQ18" s="73"/>
      <c r="AR18" s="73"/>
      <c r="AS18" s="73"/>
      <c r="AT18" s="73"/>
      <c r="AU18" s="23"/>
      <c r="AV18" s="23"/>
    </row>
    <row r="19" spans="1:48" ht="13.8" thickBot="1" x14ac:dyDescent="0.3">
      <c r="A19" s="109"/>
      <c r="B19" s="121"/>
      <c r="C19" s="49"/>
      <c r="D19" s="84"/>
      <c r="E19" s="119"/>
      <c r="F19" s="131"/>
      <c r="G19" s="121"/>
      <c r="H19" s="49"/>
      <c r="I19" s="84"/>
      <c r="J19" s="119"/>
      <c r="K19" s="131"/>
      <c r="L19" s="121"/>
      <c r="M19" s="49"/>
      <c r="N19" s="84"/>
      <c r="O19" s="119"/>
      <c r="P19" s="131"/>
      <c r="Q19" s="121"/>
      <c r="R19" s="49"/>
      <c r="S19" s="84"/>
      <c r="T19" s="119"/>
      <c r="U19" s="131"/>
      <c r="V19" s="118"/>
      <c r="W19" s="95"/>
      <c r="X19" s="84"/>
      <c r="Y19" s="119"/>
      <c r="Z19" s="126"/>
      <c r="AF19" s="69"/>
      <c r="AG19" s="69"/>
      <c r="AH19" s="23"/>
      <c r="AI19" s="69"/>
      <c r="AJ19" s="18"/>
      <c r="AK19" s="18"/>
      <c r="AL19" s="18"/>
      <c r="AM19" s="22"/>
      <c r="AN19" s="22"/>
      <c r="AO19" s="22"/>
      <c r="AP19" s="22"/>
      <c r="AQ19" s="73"/>
      <c r="AR19" s="73"/>
      <c r="AS19" s="73"/>
      <c r="AT19" s="73"/>
      <c r="AU19" s="23"/>
      <c r="AV19" s="23"/>
    </row>
    <row r="20" spans="1:48" ht="13.8" thickBot="1" x14ac:dyDescent="0.3">
      <c r="A20" s="109"/>
      <c r="B20" s="120"/>
      <c r="C20" s="105"/>
      <c r="D20" s="105"/>
      <c r="E20" s="43">
        <f>SUM(E5:E19)</f>
        <v>0</v>
      </c>
      <c r="F20" s="132"/>
      <c r="G20" s="120"/>
      <c r="H20" s="105"/>
      <c r="I20" s="105"/>
      <c r="J20" s="43">
        <f>SUM(J5:J19)</f>
        <v>0</v>
      </c>
      <c r="K20" s="132"/>
      <c r="L20" s="125"/>
      <c r="M20" s="104"/>
      <c r="N20" s="104"/>
      <c r="O20" s="43">
        <f>SUM(O5:O19)</f>
        <v>0</v>
      </c>
      <c r="P20" s="132"/>
      <c r="Q20" s="120"/>
      <c r="R20" s="105"/>
      <c r="S20" s="105"/>
      <c r="T20" s="43">
        <f>SUM(T5:T19)</f>
        <v>0</v>
      </c>
      <c r="U20" s="132"/>
      <c r="V20" s="120"/>
      <c r="W20" s="105"/>
      <c r="X20" s="105"/>
      <c r="Y20" s="43">
        <f>SUM(Y18:Y19)</f>
        <v>0</v>
      </c>
      <c r="Z20" s="126"/>
      <c r="AF20" s="69"/>
      <c r="AG20" s="69"/>
      <c r="AH20" s="23"/>
      <c r="AI20" s="78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</row>
    <row r="21" spans="1:48" x14ac:dyDescent="0.25">
      <c r="A21" s="109"/>
      <c r="C21" s="86"/>
      <c r="D21" s="85"/>
      <c r="E21" s="73"/>
      <c r="F21" s="133"/>
      <c r="G21" s="73"/>
      <c r="H21" s="73"/>
      <c r="I21" s="73"/>
      <c r="J21" s="73"/>
      <c r="K21" s="133"/>
      <c r="L21" s="73"/>
      <c r="M21" s="73"/>
      <c r="N21" s="73"/>
      <c r="O21" s="73"/>
      <c r="P21" s="133"/>
      <c r="Q21" s="73"/>
      <c r="R21" s="92"/>
      <c r="S21" s="92"/>
      <c r="T21" s="73"/>
      <c r="U21" s="133"/>
      <c r="Z21" s="133"/>
      <c r="AA21" s="73"/>
      <c r="AB21" s="73"/>
      <c r="AC21" s="73"/>
      <c r="AD21" s="73"/>
      <c r="AE21" s="73"/>
      <c r="AF21" s="73"/>
      <c r="AG21" s="7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</row>
    <row r="22" spans="1:48" x14ac:dyDescent="0.25">
      <c r="A22" s="109"/>
      <c r="C22" s="87"/>
      <c r="D22" s="88"/>
      <c r="E22" s="73"/>
      <c r="F22" s="133"/>
      <c r="G22" s="73"/>
      <c r="H22" s="73"/>
      <c r="I22" s="73"/>
      <c r="J22" s="73"/>
      <c r="K22" s="133"/>
      <c r="L22" s="73"/>
      <c r="M22" s="73"/>
      <c r="N22" s="73"/>
      <c r="O22" s="73"/>
      <c r="P22" s="133"/>
      <c r="Q22" s="73"/>
      <c r="R22" s="92"/>
      <c r="S22" s="92"/>
      <c r="T22" s="73"/>
      <c r="U22" s="133"/>
      <c r="Z22" s="133"/>
      <c r="AA22" s="73"/>
      <c r="AB22" s="73"/>
      <c r="AC22" s="73"/>
      <c r="AD22" s="73"/>
      <c r="AE22" s="73"/>
      <c r="AF22" s="73"/>
      <c r="AG22" s="73"/>
      <c r="AH22" s="7"/>
      <c r="AI22" t="s">
        <v>5</v>
      </c>
    </row>
    <row r="23" spans="1:48" ht="15.6" x14ac:dyDescent="0.3">
      <c r="A23" s="109"/>
      <c r="B23"/>
      <c r="C23" s="17" t="s">
        <v>1</v>
      </c>
      <c r="D23"/>
      <c r="F23" s="134"/>
      <c r="G23" s="44"/>
      <c r="H23" s="17" t="s">
        <v>0</v>
      </c>
      <c r="I23" s="82"/>
      <c r="K23" s="126"/>
      <c r="P23" s="135"/>
      <c r="U23" s="128"/>
      <c r="Z23" s="126"/>
      <c r="AA23" s="8"/>
      <c r="AB23" s="8"/>
      <c r="AC23" s="8"/>
      <c r="AD23" s="8"/>
      <c r="AE23" s="8"/>
      <c r="AF23" s="8"/>
      <c r="AG23" s="8"/>
      <c r="AH23" s="7"/>
    </row>
    <row r="24" spans="1:48" x14ac:dyDescent="0.25">
      <c r="A24" s="109"/>
      <c r="B24"/>
      <c r="C24" s="16">
        <v>103134</v>
      </c>
      <c r="D24"/>
      <c r="F24" s="126"/>
      <c r="G24" s="44"/>
      <c r="H24" s="16">
        <v>103132</v>
      </c>
      <c r="I24" s="82"/>
      <c r="K24" s="126"/>
      <c r="P24" s="135"/>
      <c r="U24" s="128"/>
      <c r="Z24" s="126"/>
      <c r="AE24" s="5"/>
      <c r="AF24" s="8"/>
      <c r="AG24" s="8"/>
      <c r="AH24" s="7"/>
    </row>
    <row r="25" spans="1:48" x14ac:dyDescent="0.25">
      <c r="A25" s="109"/>
      <c r="B25"/>
      <c r="C25"/>
      <c r="D25"/>
      <c r="F25" s="126"/>
      <c r="G25" s="44"/>
      <c r="H25" s="98"/>
      <c r="I25" s="83"/>
      <c r="K25" s="126"/>
      <c r="P25" s="129"/>
      <c r="U25" s="129"/>
      <c r="Z25" s="126"/>
      <c r="AE25" s="5"/>
      <c r="AF25" s="8"/>
      <c r="AG25" s="8"/>
    </row>
    <row r="26" spans="1:48" ht="13.8" thickBot="1" x14ac:dyDescent="0.3">
      <c r="A26" s="109"/>
      <c r="B26" s="108"/>
      <c r="C26" s="100" t="s">
        <v>58</v>
      </c>
      <c r="D26" s="101" t="s">
        <v>59</v>
      </c>
      <c r="E26" s="108"/>
      <c r="F26" s="126"/>
      <c r="G26" s="102"/>
      <c r="H26" s="100" t="s">
        <v>58</v>
      </c>
      <c r="I26" s="101" t="s">
        <v>59</v>
      </c>
      <c r="J26" s="99"/>
      <c r="K26" s="126"/>
      <c r="P26" s="130"/>
      <c r="U26" s="130"/>
      <c r="Z26" s="126"/>
      <c r="AD26" s="23"/>
      <c r="AE26" s="18"/>
      <c r="AF26" s="8"/>
      <c r="AG26" s="8"/>
    </row>
    <row r="27" spans="1:48" x14ac:dyDescent="0.25">
      <c r="A27" s="109"/>
      <c r="B27" s="114">
        <v>31</v>
      </c>
      <c r="C27" s="115" t="s">
        <v>74</v>
      </c>
      <c r="D27" s="116">
        <v>51</v>
      </c>
      <c r="E27" s="117"/>
      <c r="F27" s="126"/>
      <c r="G27" s="114">
        <v>16</v>
      </c>
      <c r="H27" s="115" t="s">
        <v>60</v>
      </c>
      <c r="I27" s="116">
        <v>62</v>
      </c>
      <c r="J27" s="117"/>
      <c r="K27" s="126"/>
      <c r="P27" s="131"/>
      <c r="U27" s="131"/>
      <c r="Z27" s="126"/>
      <c r="AD27" s="78"/>
      <c r="AE27" s="78"/>
      <c r="AF27" s="8"/>
      <c r="AG27" s="8"/>
      <c r="AI27" s="7"/>
    </row>
    <row r="28" spans="1:48" x14ac:dyDescent="0.25">
      <c r="A28" s="109"/>
      <c r="B28" s="118">
        <f>+B27+1</f>
        <v>32</v>
      </c>
      <c r="C28" s="49" t="s">
        <v>75</v>
      </c>
      <c r="D28" s="84">
        <v>52</v>
      </c>
      <c r="E28" s="119"/>
      <c r="F28" s="126"/>
      <c r="G28" s="118">
        <f>+G27+1</f>
        <v>17</v>
      </c>
      <c r="H28" s="49" t="s">
        <v>61</v>
      </c>
      <c r="I28" s="84">
        <v>83</v>
      </c>
      <c r="J28" s="119"/>
      <c r="K28" s="126"/>
      <c r="P28" s="131"/>
      <c r="U28" s="131"/>
      <c r="Z28" s="126"/>
      <c r="AD28" s="23"/>
      <c r="AE28" s="69"/>
      <c r="AF28" s="12"/>
      <c r="AG28" s="12"/>
      <c r="AI28" s="5"/>
    </row>
    <row r="29" spans="1:48" x14ac:dyDescent="0.25">
      <c r="A29" s="109"/>
      <c r="B29" s="118">
        <f>+B28+1</f>
        <v>33</v>
      </c>
      <c r="C29" s="49" t="s">
        <v>76</v>
      </c>
      <c r="D29" s="84">
        <v>53</v>
      </c>
      <c r="E29" s="119"/>
      <c r="F29" s="126"/>
      <c r="G29" s="118">
        <f t="shared" ref="G29:G41" si="0">+G28+1</f>
        <v>18</v>
      </c>
      <c r="H29" s="49" t="s">
        <v>62</v>
      </c>
      <c r="I29" s="84">
        <v>126</v>
      </c>
      <c r="J29" s="119"/>
      <c r="K29" s="126"/>
      <c r="M29" s="17" t="s">
        <v>2</v>
      </c>
      <c r="P29" s="132"/>
      <c r="U29" s="132"/>
      <c r="W29" s="17" t="s">
        <v>4</v>
      </c>
      <c r="Z29" s="126"/>
      <c r="AD29" s="23"/>
      <c r="AE29" s="69"/>
      <c r="AF29" s="12"/>
      <c r="AG29" s="12"/>
      <c r="AI29" s="5"/>
    </row>
    <row r="30" spans="1:48" x14ac:dyDescent="0.25">
      <c r="A30" s="109"/>
      <c r="B30" s="118">
        <f>+B29+1</f>
        <v>34</v>
      </c>
      <c r="C30" s="49" t="s">
        <v>77</v>
      </c>
      <c r="D30" s="84">
        <v>54</v>
      </c>
      <c r="E30" s="119"/>
      <c r="F30" s="126"/>
      <c r="G30" s="118">
        <f t="shared" si="0"/>
        <v>19</v>
      </c>
      <c r="H30" s="49" t="s">
        <v>63</v>
      </c>
      <c r="I30" s="84">
        <v>127</v>
      </c>
      <c r="J30" s="119"/>
      <c r="K30" s="126"/>
      <c r="M30" s="97" t="s">
        <v>96</v>
      </c>
      <c r="P30" s="126"/>
      <c r="U30" s="126"/>
      <c r="W30" s="97" t="s">
        <v>96</v>
      </c>
      <c r="Z30" s="126"/>
      <c r="AD30" s="23"/>
      <c r="AE30" s="69"/>
    </row>
    <row r="31" spans="1:48" x14ac:dyDescent="0.25">
      <c r="A31" s="109"/>
      <c r="B31" s="118">
        <f>+B30+1</f>
        <v>35</v>
      </c>
      <c r="C31" s="49" t="s">
        <v>78</v>
      </c>
      <c r="D31" s="84">
        <v>135</v>
      </c>
      <c r="E31" s="119"/>
      <c r="F31" s="126"/>
      <c r="G31" s="118">
        <f t="shared" si="0"/>
        <v>20</v>
      </c>
      <c r="H31" s="49" t="s">
        <v>64</v>
      </c>
      <c r="I31" s="84">
        <v>128</v>
      </c>
      <c r="J31" s="119"/>
      <c r="K31" s="126"/>
      <c r="M31" s="110" t="s">
        <v>97</v>
      </c>
      <c r="P31" s="126"/>
      <c r="U31" s="126"/>
      <c r="W31" s="110" t="s">
        <v>97</v>
      </c>
      <c r="Z31" s="126"/>
    </row>
    <row r="32" spans="1:48" ht="13.8" thickBot="1" x14ac:dyDescent="0.3">
      <c r="A32" s="109"/>
      <c r="B32" s="118">
        <f>+B31+1</f>
        <v>36</v>
      </c>
      <c r="C32" s="49" t="s">
        <v>79</v>
      </c>
      <c r="D32" s="84">
        <v>1660</v>
      </c>
      <c r="E32" s="119"/>
      <c r="F32" s="126"/>
      <c r="G32" s="118">
        <f t="shared" si="0"/>
        <v>21</v>
      </c>
      <c r="H32" s="49" t="s">
        <v>65</v>
      </c>
      <c r="I32" s="84">
        <v>129</v>
      </c>
      <c r="J32" s="119"/>
      <c r="K32" s="126"/>
      <c r="M32" s="5"/>
      <c r="P32" s="126"/>
      <c r="U32" s="126"/>
      <c r="Z32" s="126"/>
    </row>
    <row r="33" spans="1:26" ht="13.8" thickBot="1" x14ac:dyDescent="0.3">
      <c r="A33" s="109"/>
      <c r="B33" s="121"/>
      <c r="C33" s="7"/>
      <c r="D33" s="7"/>
      <c r="E33" s="119"/>
      <c r="F33" s="126"/>
      <c r="G33" s="118">
        <f t="shared" si="0"/>
        <v>22</v>
      </c>
      <c r="H33" s="49" t="s">
        <v>66</v>
      </c>
      <c r="I33" s="84">
        <v>131</v>
      </c>
      <c r="J33" s="119"/>
      <c r="K33" s="126"/>
      <c r="M33" s="111">
        <f>SUM(E42,J42)</f>
        <v>0</v>
      </c>
      <c r="P33" s="126"/>
      <c r="U33" s="126"/>
      <c r="W33" s="112">
        <f>SUM(E20,J20,O20:P20,T20,Y7,Y13,Y20,E42,J42)</f>
        <v>0</v>
      </c>
      <c r="Z33" s="126"/>
    </row>
    <row r="34" spans="1:26" x14ac:dyDescent="0.25">
      <c r="A34" s="109"/>
      <c r="B34" s="121"/>
      <c r="C34" s="7"/>
      <c r="D34" s="7"/>
      <c r="E34" s="119"/>
      <c r="F34" s="126"/>
      <c r="G34" s="118">
        <f t="shared" si="0"/>
        <v>23</v>
      </c>
      <c r="H34" s="49" t="s">
        <v>67</v>
      </c>
      <c r="I34" s="84">
        <v>137</v>
      </c>
      <c r="J34" s="119"/>
      <c r="K34" s="126"/>
      <c r="N34" s="5"/>
      <c r="P34" s="128"/>
      <c r="Q34" s="5"/>
      <c r="U34" s="126"/>
      <c r="W34" s="44"/>
      <c r="Z34" s="126"/>
    </row>
    <row r="35" spans="1:26" x14ac:dyDescent="0.25">
      <c r="A35" s="109"/>
      <c r="B35" s="121"/>
      <c r="C35" s="49"/>
      <c r="D35" s="84"/>
      <c r="E35" s="119"/>
      <c r="F35" s="126"/>
      <c r="G35" s="118">
        <f t="shared" si="0"/>
        <v>24</v>
      </c>
      <c r="H35" s="49" t="s">
        <v>68</v>
      </c>
      <c r="I35" s="84">
        <v>138</v>
      </c>
      <c r="J35" s="119"/>
      <c r="K35" s="126"/>
      <c r="N35" s="5"/>
      <c r="P35" s="128"/>
      <c r="Q35" s="5"/>
      <c r="U35" s="126"/>
      <c r="W35" s="138"/>
      <c r="Z35" s="126"/>
    </row>
    <row r="36" spans="1:26" x14ac:dyDescent="0.25">
      <c r="A36" s="109"/>
      <c r="B36" s="121"/>
      <c r="C36" s="49"/>
      <c r="D36" s="84"/>
      <c r="E36" s="119"/>
      <c r="F36" s="126"/>
      <c r="G36" s="118">
        <f t="shared" si="0"/>
        <v>25</v>
      </c>
      <c r="H36" s="49" t="s">
        <v>69</v>
      </c>
      <c r="I36" s="84">
        <v>1713</v>
      </c>
      <c r="J36" s="119"/>
      <c r="K36" s="126"/>
      <c r="N36" s="91"/>
      <c r="O36" s="90"/>
      <c r="P36" s="136"/>
      <c r="Q36" s="18"/>
      <c r="U36" s="126"/>
      <c r="Z36" s="126"/>
    </row>
    <row r="37" spans="1:26" x14ac:dyDescent="0.25">
      <c r="A37" s="109"/>
      <c r="B37" s="121"/>
      <c r="C37" s="49"/>
      <c r="D37" s="84"/>
      <c r="E37" s="119"/>
      <c r="F37" s="126"/>
      <c r="G37" s="118">
        <f t="shared" si="0"/>
        <v>26</v>
      </c>
      <c r="H37" s="49" t="s">
        <v>70</v>
      </c>
      <c r="I37" s="84">
        <v>1752</v>
      </c>
      <c r="J37" s="119"/>
      <c r="K37" s="126"/>
      <c r="N37" s="94"/>
      <c r="P37" s="137"/>
      <c r="Q37" s="78"/>
      <c r="U37" s="126"/>
      <c r="Z37" s="126"/>
    </row>
    <row r="38" spans="1:26" x14ac:dyDescent="0.25">
      <c r="A38" s="109"/>
      <c r="B38" s="121"/>
      <c r="C38" s="49"/>
      <c r="D38" s="84"/>
      <c r="E38" s="119"/>
      <c r="F38" s="126"/>
      <c r="G38" s="118">
        <f t="shared" si="0"/>
        <v>27</v>
      </c>
      <c r="H38" s="49" t="s">
        <v>0</v>
      </c>
      <c r="I38" s="84">
        <v>1998</v>
      </c>
      <c r="J38" s="119"/>
      <c r="K38" s="126"/>
      <c r="N38" s="84"/>
      <c r="P38" s="132"/>
      <c r="Q38" s="95"/>
      <c r="U38" s="126"/>
      <c r="Z38" s="126"/>
    </row>
    <row r="39" spans="1:26" x14ac:dyDescent="0.25">
      <c r="A39" s="109"/>
      <c r="B39" s="121"/>
      <c r="C39" s="49"/>
      <c r="D39" s="84"/>
      <c r="E39" s="119"/>
      <c r="F39" s="126"/>
      <c r="G39" s="118">
        <f t="shared" si="0"/>
        <v>28</v>
      </c>
      <c r="H39" s="49" t="s">
        <v>71</v>
      </c>
      <c r="I39" s="84">
        <v>23269</v>
      </c>
      <c r="J39" s="119"/>
      <c r="K39" s="126"/>
      <c r="N39" s="84"/>
      <c r="P39" s="132"/>
      <c r="Q39" s="69"/>
      <c r="S39" s="5"/>
      <c r="T39" s="23"/>
      <c r="U39" s="128"/>
      <c r="Z39" s="126"/>
    </row>
    <row r="40" spans="1:26" x14ac:dyDescent="0.25">
      <c r="A40" s="109"/>
      <c r="B40" s="121"/>
      <c r="C40" s="49"/>
      <c r="D40" s="84"/>
      <c r="E40" s="119"/>
      <c r="F40" s="126"/>
      <c r="G40" s="118">
        <f t="shared" si="0"/>
        <v>29</v>
      </c>
      <c r="H40" s="49" t="s">
        <v>72</v>
      </c>
      <c r="I40" s="84">
        <v>61510</v>
      </c>
      <c r="J40" s="119"/>
      <c r="K40" s="126"/>
      <c r="N40" s="84"/>
      <c r="P40" s="132"/>
      <c r="Q40" s="69"/>
      <c r="S40" s="5"/>
      <c r="T40" s="23"/>
      <c r="U40" s="128"/>
      <c r="Z40" s="126"/>
    </row>
    <row r="41" spans="1:26" ht="13.8" thickBot="1" x14ac:dyDescent="0.3">
      <c r="A41" s="109"/>
      <c r="B41" s="121"/>
      <c r="C41" s="49"/>
      <c r="D41" s="84"/>
      <c r="E41" s="119"/>
      <c r="F41" s="126"/>
      <c r="G41" s="118">
        <f t="shared" si="0"/>
        <v>30</v>
      </c>
      <c r="H41" s="49" t="s">
        <v>73</v>
      </c>
      <c r="I41" s="84">
        <v>63035</v>
      </c>
      <c r="J41" s="119"/>
      <c r="K41" s="126"/>
      <c r="N41" s="84"/>
      <c r="P41" s="132"/>
      <c r="Q41" s="69"/>
      <c r="S41" s="93"/>
      <c r="T41" s="23"/>
      <c r="U41" s="136"/>
      <c r="Z41" s="126"/>
    </row>
    <row r="42" spans="1:26" ht="13.8" thickBot="1" x14ac:dyDescent="0.3">
      <c r="A42" s="109"/>
      <c r="B42" s="122"/>
      <c r="C42" s="99"/>
      <c r="D42" s="99"/>
      <c r="E42" s="43">
        <f>SUM(E29:E41)</f>
        <v>0</v>
      </c>
      <c r="F42" s="126"/>
      <c r="G42" s="123"/>
      <c r="H42" s="106"/>
      <c r="I42" s="107"/>
      <c r="J42" s="43">
        <f>SUM(J29:J41)</f>
        <v>0</v>
      </c>
      <c r="K42" s="126"/>
      <c r="N42" s="84"/>
      <c r="P42" s="132"/>
      <c r="Q42" s="69"/>
      <c r="R42" s="49"/>
      <c r="S42" s="84"/>
      <c r="T42" s="69"/>
      <c r="U42" s="132"/>
      <c r="Z42" s="126"/>
    </row>
    <row r="43" spans="1:26" x14ac:dyDescent="0.25">
      <c r="N43" s="84"/>
      <c r="P43" s="69"/>
      <c r="Q43" s="69"/>
      <c r="R43" s="49"/>
      <c r="S43" s="84"/>
      <c r="T43" s="69"/>
      <c r="U43" s="69"/>
    </row>
    <row r="44" spans="1:26" x14ac:dyDescent="0.25">
      <c r="N44" s="84"/>
      <c r="P44" s="69"/>
      <c r="Q44" s="53"/>
      <c r="R44" s="49"/>
      <c r="S44" s="84"/>
      <c r="T44" s="69"/>
      <c r="U44" s="69"/>
    </row>
    <row r="45" spans="1:26" x14ac:dyDescent="0.25">
      <c r="N45" s="84"/>
      <c r="P45" s="69"/>
      <c r="Q45" s="53"/>
      <c r="R45" s="49"/>
      <c r="S45" s="84"/>
      <c r="T45" s="69"/>
      <c r="U45" s="69"/>
    </row>
    <row r="46" spans="1:26" x14ac:dyDescent="0.25">
      <c r="N46" s="84"/>
      <c r="P46" s="69"/>
      <c r="Q46" s="53"/>
      <c r="R46" s="49"/>
      <c r="S46" s="84"/>
      <c r="T46" s="69"/>
      <c r="U46" s="69"/>
    </row>
    <row r="47" spans="1:26" x14ac:dyDescent="0.25">
      <c r="N47" s="84"/>
      <c r="P47" s="69"/>
      <c r="Q47" s="53"/>
      <c r="R47" s="49"/>
      <c r="S47" s="84"/>
      <c r="T47" s="69"/>
      <c r="U47" s="69"/>
    </row>
    <row r="48" spans="1:26" x14ac:dyDescent="0.25">
      <c r="N48" s="84"/>
      <c r="P48" s="69"/>
      <c r="Q48" s="53"/>
      <c r="R48" s="49"/>
      <c r="S48" s="84"/>
      <c r="T48" s="69"/>
      <c r="U48" s="69"/>
    </row>
    <row r="49" spans="14:21" x14ac:dyDescent="0.25">
      <c r="N49" s="84"/>
      <c r="P49" s="69"/>
      <c r="Q49" s="53"/>
      <c r="R49" s="49"/>
      <c r="S49" s="84"/>
      <c r="T49" s="69"/>
      <c r="U49" s="69"/>
    </row>
    <row r="50" spans="14:21" x14ac:dyDescent="0.25">
      <c r="N50" s="84"/>
      <c r="P50" s="69"/>
      <c r="Q50" s="53"/>
      <c r="R50" s="49"/>
      <c r="S50" s="84"/>
      <c r="T50" s="69"/>
      <c r="U50" s="69"/>
    </row>
    <row r="51" spans="14:21" x14ac:dyDescent="0.25">
      <c r="N51" s="84"/>
      <c r="P51" s="69"/>
      <c r="Q51" s="53"/>
      <c r="R51" s="49"/>
      <c r="S51" s="84"/>
      <c r="T51" s="69"/>
      <c r="U51" s="69"/>
    </row>
    <row r="52" spans="14:21" x14ac:dyDescent="0.25">
      <c r="N52" s="84"/>
      <c r="P52" s="69"/>
      <c r="Q52" s="53"/>
      <c r="R52" s="49"/>
      <c r="S52" s="84"/>
      <c r="T52" s="69"/>
      <c r="U52" s="69"/>
    </row>
    <row r="53" spans="14:21" x14ac:dyDescent="0.25">
      <c r="N53" s="84"/>
      <c r="P53" s="69"/>
      <c r="Q53" s="53"/>
      <c r="R53" s="84"/>
      <c r="S53" s="84"/>
      <c r="T53" s="69"/>
      <c r="U53" s="69"/>
    </row>
    <row r="54" spans="14:21" x14ac:dyDescent="0.25">
      <c r="N54" s="84"/>
      <c r="P54" s="69"/>
      <c r="Q54" s="53"/>
      <c r="R54" s="84"/>
      <c r="S54" s="84"/>
      <c r="T54" s="69"/>
      <c r="U54" s="69"/>
    </row>
    <row r="55" spans="14:21" x14ac:dyDescent="0.25">
      <c r="N55" s="84"/>
      <c r="P55" s="69"/>
      <c r="Q55" s="53"/>
      <c r="R55" s="84"/>
      <c r="S55" s="84"/>
      <c r="T55" s="69"/>
      <c r="U55" s="69"/>
    </row>
    <row r="56" spans="14:21" x14ac:dyDescent="0.25">
      <c r="N56" s="84"/>
      <c r="P56" s="69"/>
      <c r="Q56" s="53"/>
      <c r="R56" s="84"/>
      <c r="S56" s="84"/>
      <c r="T56" s="69"/>
      <c r="U56" s="69"/>
    </row>
    <row r="57" spans="14:21" x14ac:dyDescent="0.25">
      <c r="N57" s="84"/>
      <c r="P57" s="69"/>
      <c r="Q57" s="53"/>
      <c r="R57" s="84"/>
      <c r="S57" s="84"/>
      <c r="T57" s="69"/>
      <c r="U57" s="69"/>
    </row>
    <row r="58" spans="14:21" x14ac:dyDescent="0.25">
      <c r="N58" s="84"/>
      <c r="P58" s="69"/>
      <c r="Q58" s="53"/>
      <c r="R58" s="84"/>
      <c r="S58" s="84"/>
      <c r="T58" s="69"/>
      <c r="U58" s="69"/>
    </row>
    <row r="59" spans="14:21" x14ac:dyDescent="0.25">
      <c r="N59" s="84"/>
      <c r="P59" s="69"/>
      <c r="Q59" s="53"/>
      <c r="R59" s="84"/>
      <c r="S59" s="84"/>
      <c r="T59" s="69"/>
      <c r="U59" s="69"/>
    </row>
    <row r="60" spans="14:21" x14ac:dyDescent="0.25">
      <c r="N60" s="84"/>
      <c r="P60" s="69"/>
      <c r="Q60" s="53"/>
      <c r="R60" s="84"/>
      <c r="S60" s="84"/>
      <c r="T60" s="69"/>
      <c r="U60" s="69"/>
    </row>
    <row r="61" spans="14:21" x14ac:dyDescent="0.25">
      <c r="N61" s="84"/>
      <c r="P61" s="69"/>
      <c r="Q61" s="53"/>
      <c r="R61" s="84"/>
      <c r="S61" s="84"/>
      <c r="T61" s="69"/>
      <c r="U61" s="69"/>
    </row>
    <row r="62" spans="14:21" x14ac:dyDescent="0.25">
      <c r="N62" s="84"/>
      <c r="P62" s="69"/>
      <c r="Q62" s="53"/>
      <c r="R62" s="84"/>
      <c r="S62" s="84"/>
      <c r="T62" s="69"/>
      <c r="U62" s="69"/>
    </row>
    <row r="63" spans="14:21" x14ac:dyDescent="0.25">
      <c r="N63" s="84"/>
      <c r="P63" s="69"/>
      <c r="Q63" s="53"/>
      <c r="R63" s="84"/>
      <c r="S63" s="84"/>
      <c r="T63" s="69"/>
      <c r="U63" s="69"/>
    </row>
    <row r="64" spans="14:21" x14ac:dyDescent="0.25">
      <c r="N64" s="84"/>
      <c r="P64" s="69"/>
      <c r="Q64" s="53"/>
      <c r="R64" s="84"/>
      <c r="S64" s="84"/>
      <c r="T64" s="69"/>
      <c r="U64" s="69"/>
    </row>
    <row r="65" spans="14:21" x14ac:dyDescent="0.25">
      <c r="N65" s="84"/>
      <c r="P65" s="69"/>
      <c r="Q65" s="53"/>
      <c r="R65" s="84"/>
      <c r="S65" s="84"/>
      <c r="T65" s="69"/>
      <c r="U65" s="69"/>
    </row>
    <row r="66" spans="14:21" x14ac:dyDescent="0.25">
      <c r="N66" s="84"/>
      <c r="P66" s="69"/>
      <c r="Q66" s="53"/>
      <c r="R66" s="84"/>
      <c r="S66" s="84"/>
      <c r="T66" s="69"/>
      <c r="U66" s="69"/>
    </row>
    <row r="67" spans="14:21" x14ac:dyDescent="0.25">
      <c r="N67" s="84"/>
      <c r="P67" s="69"/>
      <c r="Q67" s="53"/>
      <c r="R67" s="84"/>
      <c r="S67" s="84"/>
      <c r="T67" s="69"/>
      <c r="U67" s="69"/>
    </row>
    <row r="68" spans="14:21" x14ac:dyDescent="0.25">
      <c r="N68" s="84"/>
      <c r="P68" s="69"/>
      <c r="Q68" s="53"/>
      <c r="R68" s="84"/>
      <c r="S68" s="84"/>
      <c r="T68" s="69"/>
      <c r="U68" s="69"/>
    </row>
    <row r="69" spans="14:21" x14ac:dyDescent="0.25">
      <c r="N69" s="95"/>
      <c r="P69" s="69"/>
      <c r="Q69" s="69"/>
      <c r="R69" s="95"/>
      <c r="S69" s="95"/>
      <c r="T69" s="78"/>
      <c r="U69" s="69"/>
    </row>
    <row r="70" spans="14:21" x14ac:dyDescent="0.25">
      <c r="P70" s="23"/>
      <c r="Q70" s="23"/>
      <c r="R70" s="53"/>
      <c r="S70" s="53"/>
      <c r="T70" s="23"/>
      <c r="U70" s="23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Q5" sqref="Q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23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-558338</v>
      </c>
      <c r="C5" s="43">
        <v>-1503506</v>
      </c>
      <c r="D5" s="43">
        <f t="shared" ref="D5:D36" si="0">B5+C5</f>
        <v>-2061844</v>
      </c>
      <c r="E5" s="57"/>
      <c r="F5" s="43">
        <v>-39769</v>
      </c>
      <c r="G5" s="57"/>
      <c r="H5" s="43">
        <v>-1122348</v>
      </c>
      <c r="I5" s="57"/>
      <c r="J5" s="43">
        <v>-10638</v>
      </c>
      <c r="K5" s="57"/>
      <c r="L5" s="43">
        <v>255224</v>
      </c>
      <c r="M5" s="57"/>
      <c r="N5" s="43">
        <f t="shared" ref="N5:N37" si="1">D5+F5+H5+J5+L5</f>
        <v>-2979375</v>
      </c>
      <c r="P5" s="59">
        <f>+A6</f>
        <v>36892</v>
      </c>
      <c r="Q5" s="60">
        <f t="shared" ref="Q5:Q32" si="2">+B6</f>
        <v>1910</v>
      </c>
      <c r="R5" s="60">
        <f t="shared" ref="R5:R32" si="3">+C6</f>
        <v>994</v>
      </c>
      <c r="S5" s="60">
        <f t="shared" ref="S5:S32" si="4">+F6</f>
        <v>-329</v>
      </c>
      <c r="T5" s="60">
        <f t="shared" ref="T5:T32" si="5">+H6</f>
        <v>-38477</v>
      </c>
      <c r="U5" s="60">
        <f t="shared" ref="U5:U32" si="6">+J6</f>
        <v>-234</v>
      </c>
      <c r="V5" s="60">
        <f t="shared" ref="V5:V32" si="7">+L6</f>
        <v>-470</v>
      </c>
      <c r="W5" s="60">
        <f t="shared" ref="W5:W32" si="8">+N6</f>
        <v>-36606</v>
      </c>
    </row>
    <row r="6" spans="1:23" x14ac:dyDescent="0.25">
      <c r="A6" s="46">
        <v>36892</v>
      </c>
      <c r="B6" s="31">
        <v>1910</v>
      </c>
      <c r="C6" s="31">
        <v>994</v>
      </c>
      <c r="D6" s="32">
        <f t="shared" si="0"/>
        <v>2904</v>
      </c>
      <c r="E6" s="33"/>
      <c r="F6" s="31">
        <v>-329</v>
      </c>
      <c r="G6" s="33"/>
      <c r="H6" s="31">
        <v>-38477</v>
      </c>
      <c r="I6" s="33"/>
      <c r="J6" s="31">
        <v>-234</v>
      </c>
      <c r="K6" s="33"/>
      <c r="L6" s="31">
        <v>-470</v>
      </c>
      <c r="M6" s="33" t="s">
        <v>5</v>
      </c>
      <c r="N6" s="34">
        <f t="shared" si="1"/>
        <v>-36606</v>
      </c>
      <c r="P6" s="4">
        <f t="shared" ref="P6:P32" si="9">P5+1</f>
        <v>36893</v>
      </c>
      <c r="Q6" s="30">
        <f t="shared" si="2"/>
        <v>6345</v>
      </c>
      <c r="R6" s="30">
        <f t="shared" si="3"/>
        <v>2120</v>
      </c>
      <c r="S6" s="30">
        <f t="shared" si="4"/>
        <v>-211</v>
      </c>
      <c r="T6" s="30">
        <f t="shared" si="5"/>
        <v>-34546</v>
      </c>
      <c r="U6" s="30">
        <f t="shared" si="6"/>
        <v>-238</v>
      </c>
      <c r="V6" s="30">
        <f t="shared" si="7"/>
        <v>-952</v>
      </c>
      <c r="W6" s="30">
        <f t="shared" si="8"/>
        <v>-27482</v>
      </c>
    </row>
    <row r="7" spans="1:23" x14ac:dyDescent="0.25">
      <c r="A7" s="46">
        <f t="shared" ref="A7:A36" si="10">A6+1</f>
        <v>36893</v>
      </c>
      <c r="B7" s="31">
        <v>6345</v>
      </c>
      <c r="C7" s="31">
        <v>2120</v>
      </c>
      <c r="D7" s="32">
        <f t="shared" si="0"/>
        <v>8465</v>
      </c>
      <c r="E7" s="33"/>
      <c r="F7" s="31">
        <v>-211</v>
      </c>
      <c r="G7" s="33"/>
      <c r="H7" s="31">
        <v>-34546</v>
      </c>
      <c r="I7" s="33"/>
      <c r="J7" s="31">
        <v>-238</v>
      </c>
      <c r="K7" s="33"/>
      <c r="L7" s="31">
        <v>-952</v>
      </c>
      <c r="M7" s="33"/>
      <c r="N7" s="34">
        <f t="shared" si="1"/>
        <v>-27482</v>
      </c>
      <c r="P7" s="4">
        <f t="shared" si="9"/>
        <v>36894</v>
      </c>
      <c r="Q7" s="30">
        <f t="shared" si="2"/>
        <v>4037</v>
      </c>
      <c r="R7" s="30">
        <f t="shared" si="3"/>
        <v>184</v>
      </c>
      <c r="S7" s="30">
        <f t="shared" si="4"/>
        <v>-207</v>
      </c>
      <c r="T7" s="30">
        <f t="shared" si="5"/>
        <v>4844</v>
      </c>
      <c r="U7" s="30">
        <f t="shared" si="6"/>
        <v>594</v>
      </c>
      <c r="V7" s="30">
        <f t="shared" si="7"/>
        <v>-48</v>
      </c>
      <c r="W7" s="30">
        <f t="shared" si="8"/>
        <v>9404</v>
      </c>
    </row>
    <row r="8" spans="1:23" x14ac:dyDescent="0.25">
      <c r="A8" s="46">
        <f t="shared" si="10"/>
        <v>36894</v>
      </c>
      <c r="B8" s="31">
        <v>4037</v>
      </c>
      <c r="C8" s="31">
        <v>184</v>
      </c>
      <c r="D8" s="32">
        <f t="shared" si="0"/>
        <v>4221</v>
      </c>
      <c r="E8" s="33"/>
      <c r="F8" s="31">
        <v>-207</v>
      </c>
      <c r="G8" s="33"/>
      <c r="H8" s="31">
        <v>4844</v>
      </c>
      <c r="I8" s="33"/>
      <c r="J8" s="31">
        <v>594</v>
      </c>
      <c r="K8" s="33"/>
      <c r="L8" s="31">
        <v>-48</v>
      </c>
      <c r="M8" s="33"/>
      <c r="N8" s="34">
        <f t="shared" si="1"/>
        <v>9404</v>
      </c>
      <c r="P8" s="4">
        <f t="shared" si="9"/>
        <v>36895</v>
      </c>
      <c r="Q8" s="30">
        <f t="shared" si="2"/>
        <v>6764</v>
      </c>
      <c r="R8" s="30">
        <f t="shared" si="3"/>
        <v>1823</v>
      </c>
      <c r="S8" s="30">
        <f t="shared" si="4"/>
        <v>-191</v>
      </c>
      <c r="T8" s="30">
        <f t="shared" si="5"/>
        <v>7914</v>
      </c>
      <c r="U8" s="30">
        <f t="shared" si="6"/>
        <v>860</v>
      </c>
      <c r="V8" s="30">
        <f t="shared" si="7"/>
        <v>68</v>
      </c>
      <c r="W8" s="30">
        <f t="shared" si="8"/>
        <v>17238</v>
      </c>
    </row>
    <row r="9" spans="1:23" x14ac:dyDescent="0.25">
      <c r="A9" s="46">
        <f t="shared" si="10"/>
        <v>36895</v>
      </c>
      <c r="B9" s="31">
        <v>6764</v>
      </c>
      <c r="C9" s="31">
        <v>1823</v>
      </c>
      <c r="D9" s="32">
        <f t="shared" si="0"/>
        <v>8587</v>
      </c>
      <c r="E9" s="33"/>
      <c r="F9" s="31">
        <v>-191</v>
      </c>
      <c r="G9" s="33"/>
      <c r="H9" s="31">
        <v>7914</v>
      </c>
      <c r="I9" s="33"/>
      <c r="J9" s="31">
        <v>860</v>
      </c>
      <c r="K9" s="33"/>
      <c r="L9" s="31">
        <v>68</v>
      </c>
      <c r="M9" s="33"/>
      <c r="N9" s="34">
        <f t="shared" si="1"/>
        <v>17238</v>
      </c>
      <c r="P9" s="4">
        <f t="shared" si="9"/>
        <v>36896</v>
      </c>
      <c r="Q9" s="30">
        <f t="shared" si="2"/>
        <v>14894</v>
      </c>
      <c r="R9" s="30">
        <f t="shared" si="3"/>
        <v>1858</v>
      </c>
      <c r="S9" s="30">
        <f t="shared" si="4"/>
        <v>-197</v>
      </c>
      <c r="T9" s="30">
        <f t="shared" si="5"/>
        <v>-2533</v>
      </c>
      <c r="U9" s="30">
        <f t="shared" si="6"/>
        <v>155</v>
      </c>
      <c r="V9" s="30">
        <f t="shared" si="7"/>
        <v>177</v>
      </c>
      <c r="W9" s="30">
        <f t="shared" si="8"/>
        <v>14354</v>
      </c>
    </row>
    <row r="10" spans="1:23" x14ac:dyDescent="0.25">
      <c r="A10" s="46">
        <f t="shared" si="10"/>
        <v>36896</v>
      </c>
      <c r="B10" s="31">
        <v>14894</v>
      </c>
      <c r="C10" s="31">
        <v>1858</v>
      </c>
      <c r="D10" s="32">
        <f t="shared" si="0"/>
        <v>16752</v>
      </c>
      <c r="E10" s="33"/>
      <c r="F10" s="31">
        <v>-197</v>
      </c>
      <c r="G10" s="33"/>
      <c r="H10" s="31">
        <v>-2533</v>
      </c>
      <c r="I10" s="33"/>
      <c r="J10" s="31">
        <v>155</v>
      </c>
      <c r="K10" s="33"/>
      <c r="L10" s="31">
        <v>177</v>
      </c>
      <c r="M10" s="33"/>
      <c r="N10" s="34">
        <f t="shared" si="1"/>
        <v>14354</v>
      </c>
      <c r="P10" s="4">
        <f t="shared" si="9"/>
        <v>36897</v>
      </c>
      <c r="Q10" s="30">
        <f t="shared" si="2"/>
        <v>5019</v>
      </c>
      <c r="R10" s="30">
        <f t="shared" si="3"/>
        <v>1692</v>
      </c>
      <c r="S10" s="30">
        <f t="shared" si="4"/>
        <v>-167</v>
      </c>
      <c r="T10" s="30">
        <f t="shared" si="5"/>
        <v>18305</v>
      </c>
      <c r="U10" s="30">
        <f t="shared" si="6"/>
        <v>-1</v>
      </c>
      <c r="V10" s="30">
        <f t="shared" si="7"/>
        <v>703</v>
      </c>
      <c r="W10" s="30">
        <f t="shared" si="8"/>
        <v>25551</v>
      </c>
    </row>
    <row r="11" spans="1:23" x14ac:dyDescent="0.25">
      <c r="A11" s="46">
        <f t="shared" si="10"/>
        <v>36897</v>
      </c>
      <c r="B11" s="31">
        <v>5019</v>
      </c>
      <c r="C11" s="31">
        <v>1692</v>
      </c>
      <c r="D11" s="32">
        <f t="shared" si="0"/>
        <v>6711</v>
      </c>
      <c r="E11" s="33"/>
      <c r="F11" s="31">
        <v>-167</v>
      </c>
      <c r="G11" s="33"/>
      <c r="H11" s="31">
        <v>18305</v>
      </c>
      <c r="I11" s="33"/>
      <c r="J11" s="31">
        <v>-1</v>
      </c>
      <c r="K11" s="33"/>
      <c r="L11" s="31">
        <v>703</v>
      </c>
      <c r="M11" s="33"/>
      <c r="N11" s="34">
        <f t="shared" si="1"/>
        <v>25551</v>
      </c>
      <c r="P11" s="4">
        <f t="shared" si="9"/>
        <v>36898</v>
      </c>
      <c r="Q11" s="30">
        <f t="shared" si="2"/>
        <v>1328</v>
      </c>
      <c r="R11" s="30">
        <f t="shared" si="3"/>
        <v>1265</v>
      </c>
      <c r="S11" s="30">
        <f t="shared" si="4"/>
        <v>-220</v>
      </c>
      <c r="T11" s="30">
        <f t="shared" si="5"/>
        <v>23094</v>
      </c>
      <c r="U11" s="30">
        <f t="shared" si="6"/>
        <v>-264</v>
      </c>
      <c r="V11" s="30">
        <f t="shared" si="7"/>
        <v>469</v>
      </c>
      <c r="W11" s="30">
        <f t="shared" si="8"/>
        <v>25672</v>
      </c>
    </row>
    <row r="12" spans="1:23" x14ac:dyDescent="0.25">
      <c r="A12" s="46">
        <f t="shared" si="10"/>
        <v>36898</v>
      </c>
      <c r="B12" s="31">
        <v>1328</v>
      </c>
      <c r="C12" s="31">
        <v>1265</v>
      </c>
      <c r="D12" s="32">
        <f t="shared" si="0"/>
        <v>2593</v>
      </c>
      <c r="E12" s="33"/>
      <c r="F12" s="31">
        <v>-220</v>
      </c>
      <c r="G12" s="33"/>
      <c r="H12" s="31">
        <v>23094</v>
      </c>
      <c r="I12" s="33"/>
      <c r="J12" s="31">
        <v>-264</v>
      </c>
      <c r="K12" s="33"/>
      <c r="L12" s="31">
        <v>469</v>
      </c>
      <c r="M12" s="33"/>
      <c r="N12" s="34">
        <f t="shared" si="1"/>
        <v>25672</v>
      </c>
      <c r="P12" s="4">
        <f t="shared" si="9"/>
        <v>36899</v>
      </c>
      <c r="Q12" s="30">
        <f t="shared" si="2"/>
        <v>-198</v>
      </c>
      <c r="R12" s="30">
        <f t="shared" si="3"/>
        <v>903</v>
      </c>
      <c r="S12" s="30">
        <f t="shared" si="4"/>
        <v>-491</v>
      </c>
      <c r="T12" s="30">
        <f t="shared" si="5"/>
        <v>17199</v>
      </c>
      <c r="U12" s="30">
        <f t="shared" si="6"/>
        <v>-294</v>
      </c>
      <c r="V12" s="30">
        <f t="shared" si="7"/>
        <v>764</v>
      </c>
      <c r="W12" s="30">
        <f t="shared" si="8"/>
        <v>17883</v>
      </c>
    </row>
    <row r="13" spans="1:23" x14ac:dyDescent="0.25">
      <c r="A13" s="46">
        <f t="shared" si="10"/>
        <v>36899</v>
      </c>
      <c r="B13" s="31">
        <v>-198</v>
      </c>
      <c r="C13" s="31">
        <v>903</v>
      </c>
      <c r="D13" s="32">
        <f t="shared" si="0"/>
        <v>705</v>
      </c>
      <c r="E13" s="33"/>
      <c r="F13" s="31">
        <v>-491</v>
      </c>
      <c r="G13" s="33"/>
      <c r="H13" s="31">
        <v>17199</v>
      </c>
      <c r="I13" s="33"/>
      <c r="J13" s="31">
        <v>-294</v>
      </c>
      <c r="K13" s="33"/>
      <c r="L13" s="31">
        <v>764</v>
      </c>
      <c r="M13" s="33"/>
      <c r="N13" s="34">
        <f t="shared" si="1"/>
        <v>17883</v>
      </c>
      <c r="P13" s="4">
        <f t="shared" si="9"/>
        <v>36900</v>
      </c>
      <c r="Q13" s="30">
        <f t="shared" si="2"/>
        <v>-8848</v>
      </c>
      <c r="R13" s="30">
        <f t="shared" si="3"/>
        <v>585</v>
      </c>
      <c r="S13" s="30">
        <f t="shared" si="4"/>
        <v>-531</v>
      </c>
      <c r="T13" s="30">
        <f t="shared" si="5"/>
        <v>14902</v>
      </c>
      <c r="U13" s="30">
        <f t="shared" si="6"/>
        <v>-278</v>
      </c>
      <c r="V13" s="30">
        <f t="shared" si="7"/>
        <v>757</v>
      </c>
      <c r="W13" s="30">
        <f t="shared" si="8"/>
        <v>6587</v>
      </c>
    </row>
    <row r="14" spans="1:23" x14ac:dyDescent="0.25">
      <c r="A14" s="46">
        <f t="shared" si="10"/>
        <v>36900</v>
      </c>
      <c r="B14" s="31">
        <v>-8848</v>
      </c>
      <c r="C14" s="31">
        <v>585</v>
      </c>
      <c r="D14" s="32">
        <f t="shared" si="0"/>
        <v>-8263</v>
      </c>
      <c r="E14" s="33"/>
      <c r="F14" s="31">
        <v>-531</v>
      </c>
      <c r="G14" s="33"/>
      <c r="H14" s="31">
        <v>14902</v>
      </c>
      <c r="I14" s="33"/>
      <c r="J14" s="31">
        <v>-278</v>
      </c>
      <c r="K14" s="33"/>
      <c r="L14" s="31">
        <v>757</v>
      </c>
      <c r="M14" s="33"/>
      <c r="N14" s="34">
        <f t="shared" si="1"/>
        <v>6587</v>
      </c>
      <c r="P14" s="4">
        <f t="shared" si="9"/>
        <v>36901</v>
      </c>
      <c r="Q14" s="30">
        <f t="shared" si="2"/>
        <v>-1935</v>
      </c>
      <c r="R14" s="30">
        <f t="shared" si="3"/>
        <v>-1394</v>
      </c>
      <c r="S14" s="30">
        <f t="shared" si="4"/>
        <v>-326</v>
      </c>
      <c r="T14" s="30">
        <f t="shared" si="5"/>
        <v>24063</v>
      </c>
      <c r="U14" s="30">
        <f t="shared" si="6"/>
        <v>844</v>
      </c>
      <c r="V14" s="30">
        <f t="shared" si="7"/>
        <v>420</v>
      </c>
      <c r="W14" s="30">
        <f t="shared" si="8"/>
        <v>21672</v>
      </c>
    </row>
    <row r="15" spans="1:23" x14ac:dyDescent="0.25">
      <c r="A15" s="46">
        <f t="shared" si="10"/>
        <v>36901</v>
      </c>
      <c r="B15" s="31">
        <v>-1935</v>
      </c>
      <c r="C15" s="31">
        <v>-1394</v>
      </c>
      <c r="D15" s="32">
        <f t="shared" si="0"/>
        <v>-3329</v>
      </c>
      <c r="E15" s="33"/>
      <c r="F15" s="31">
        <v>-326</v>
      </c>
      <c r="G15" s="33"/>
      <c r="H15" s="31">
        <v>24063</v>
      </c>
      <c r="I15" s="33"/>
      <c r="J15" s="31">
        <v>844</v>
      </c>
      <c r="K15" s="33"/>
      <c r="L15" s="31">
        <v>420</v>
      </c>
      <c r="M15" s="33"/>
      <c r="N15" s="34">
        <f t="shared" si="1"/>
        <v>21672</v>
      </c>
      <c r="P15" s="4">
        <f t="shared" si="9"/>
        <v>36902</v>
      </c>
      <c r="Q15" s="30">
        <f t="shared" si="2"/>
        <v>-3689</v>
      </c>
      <c r="R15" s="30">
        <f t="shared" si="3"/>
        <v>950</v>
      </c>
      <c r="S15" s="30">
        <f t="shared" si="4"/>
        <v>-318</v>
      </c>
      <c r="T15" s="30">
        <f t="shared" si="5"/>
        <v>8193</v>
      </c>
      <c r="U15" s="30">
        <f t="shared" si="6"/>
        <v>998</v>
      </c>
      <c r="V15" s="30">
        <f t="shared" si="7"/>
        <v>1090</v>
      </c>
      <c r="W15" s="30">
        <f t="shared" si="8"/>
        <v>7224</v>
      </c>
    </row>
    <row r="16" spans="1:23" x14ac:dyDescent="0.25">
      <c r="A16" s="46">
        <f t="shared" si="10"/>
        <v>36902</v>
      </c>
      <c r="B16" s="31">
        <v>-3689</v>
      </c>
      <c r="C16" s="31">
        <v>950</v>
      </c>
      <c r="D16" s="32">
        <f t="shared" si="0"/>
        <v>-2739</v>
      </c>
      <c r="E16" s="33"/>
      <c r="F16" s="31">
        <v>-318</v>
      </c>
      <c r="G16" s="33"/>
      <c r="H16" s="31">
        <v>8193</v>
      </c>
      <c r="I16" s="33"/>
      <c r="J16" s="31">
        <v>998</v>
      </c>
      <c r="K16" s="33"/>
      <c r="L16" s="31">
        <v>1090</v>
      </c>
      <c r="M16" s="33"/>
      <c r="N16" s="34">
        <f t="shared" si="1"/>
        <v>7224</v>
      </c>
      <c r="P16" s="4">
        <f t="shared" si="9"/>
        <v>36903</v>
      </c>
      <c r="Q16" s="30">
        <f t="shared" si="2"/>
        <v>-3949</v>
      </c>
      <c r="R16" s="30">
        <f t="shared" si="3"/>
        <v>825</v>
      </c>
      <c r="S16" s="30">
        <f t="shared" si="4"/>
        <v>-320</v>
      </c>
      <c r="T16" s="30">
        <f t="shared" si="5"/>
        <v>2816</v>
      </c>
      <c r="U16" s="30">
        <f t="shared" si="6"/>
        <v>217</v>
      </c>
      <c r="V16" s="30">
        <f t="shared" si="7"/>
        <v>1380</v>
      </c>
      <c r="W16" s="30">
        <f t="shared" si="8"/>
        <v>969</v>
      </c>
    </row>
    <row r="17" spans="1:23" x14ac:dyDescent="0.25">
      <c r="A17" s="46">
        <f t="shared" si="10"/>
        <v>36903</v>
      </c>
      <c r="B17" s="31">
        <v>-3949</v>
      </c>
      <c r="C17" s="31">
        <v>825</v>
      </c>
      <c r="D17" s="32">
        <f t="shared" si="0"/>
        <v>-3124</v>
      </c>
      <c r="E17" s="33"/>
      <c r="F17" s="31">
        <v>-320</v>
      </c>
      <c r="G17" s="33"/>
      <c r="H17" s="31">
        <v>2816</v>
      </c>
      <c r="I17" s="33"/>
      <c r="J17" s="31">
        <v>217</v>
      </c>
      <c r="K17" s="33"/>
      <c r="L17" s="31">
        <v>1380</v>
      </c>
      <c r="M17" s="33"/>
      <c r="N17" s="34">
        <f t="shared" si="1"/>
        <v>969</v>
      </c>
      <c r="P17" s="4">
        <f t="shared" si="9"/>
        <v>36904</v>
      </c>
      <c r="Q17" s="30">
        <f t="shared" si="2"/>
        <v>-2996</v>
      </c>
      <c r="R17" s="30">
        <f t="shared" si="3"/>
        <v>735</v>
      </c>
      <c r="S17" s="30">
        <f t="shared" si="4"/>
        <v>-316</v>
      </c>
      <c r="T17" s="30">
        <f t="shared" si="5"/>
        <v>7849</v>
      </c>
      <c r="U17" s="30">
        <f t="shared" si="6"/>
        <v>129</v>
      </c>
      <c r="V17" s="30">
        <f t="shared" si="7"/>
        <v>1269</v>
      </c>
      <c r="W17" s="30">
        <f t="shared" si="8"/>
        <v>6670</v>
      </c>
    </row>
    <row r="18" spans="1:23" x14ac:dyDescent="0.25">
      <c r="A18" s="46">
        <f t="shared" si="10"/>
        <v>36904</v>
      </c>
      <c r="B18" s="31">
        <v>-2996</v>
      </c>
      <c r="C18" s="31">
        <v>735</v>
      </c>
      <c r="D18" s="32">
        <f t="shared" si="0"/>
        <v>-2261</v>
      </c>
      <c r="E18" s="33"/>
      <c r="F18" s="31">
        <v>-316</v>
      </c>
      <c r="G18" s="33"/>
      <c r="H18" s="31">
        <v>7849</v>
      </c>
      <c r="I18" s="33"/>
      <c r="J18" s="31">
        <v>129</v>
      </c>
      <c r="K18" s="33"/>
      <c r="L18" s="31">
        <v>1269</v>
      </c>
      <c r="M18" s="33"/>
      <c r="N18" s="34">
        <f t="shared" si="1"/>
        <v>6670</v>
      </c>
      <c r="P18" s="4">
        <f t="shared" si="9"/>
        <v>36905</v>
      </c>
      <c r="Q18" s="30">
        <f t="shared" si="2"/>
        <v>-9753</v>
      </c>
      <c r="R18" s="30">
        <f t="shared" si="3"/>
        <v>498</v>
      </c>
      <c r="S18" s="30">
        <f t="shared" si="4"/>
        <v>-322</v>
      </c>
      <c r="T18" s="30">
        <f t="shared" si="5"/>
        <v>5414</v>
      </c>
      <c r="U18" s="30">
        <f t="shared" si="6"/>
        <v>114</v>
      </c>
      <c r="V18" s="30">
        <f t="shared" si="7"/>
        <v>964</v>
      </c>
      <c r="W18" s="30">
        <f t="shared" si="8"/>
        <v>-3085</v>
      </c>
    </row>
    <row r="19" spans="1:23" x14ac:dyDescent="0.25">
      <c r="A19" s="46">
        <f t="shared" si="10"/>
        <v>36905</v>
      </c>
      <c r="B19" s="31">
        <v>-9753</v>
      </c>
      <c r="C19" s="31">
        <v>498</v>
      </c>
      <c r="D19" s="32">
        <f t="shared" si="0"/>
        <v>-9255</v>
      </c>
      <c r="E19" s="33"/>
      <c r="F19" s="31">
        <v>-322</v>
      </c>
      <c r="G19" s="33"/>
      <c r="H19" s="31">
        <v>5414</v>
      </c>
      <c r="I19" s="33"/>
      <c r="J19" s="31">
        <v>114</v>
      </c>
      <c r="K19" s="33"/>
      <c r="L19" s="31">
        <v>964</v>
      </c>
      <c r="M19" s="33"/>
      <c r="N19" s="34">
        <f t="shared" si="1"/>
        <v>-3085</v>
      </c>
      <c r="P19" s="4">
        <f t="shared" si="9"/>
        <v>36906</v>
      </c>
      <c r="Q19" s="30">
        <f t="shared" si="2"/>
        <v>-5592</v>
      </c>
      <c r="R19" s="30">
        <f t="shared" si="3"/>
        <v>999</v>
      </c>
      <c r="S19" s="30">
        <f t="shared" si="4"/>
        <v>-497</v>
      </c>
      <c r="T19" s="30">
        <f t="shared" si="5"/>
        <v>7770</v>
      </c>
      <c r="U19" s="30">
        <f t="shared" si="6"/>
        <v>-264</v>
      </c>
      <c r="V19" s="30">
        <f t="shared" si="7"/>
        <v>1204</v>
      </c>
      <c r="W19" s="30">
        <f t="shared" si="8"/>
        <v>3620</v>
      </c>
    </row>
    <row r="20" spans="1:23" x14ac:dyDescent="0.25">
      <c r="A20" s="46">
        <f t="shared" si="10"/>
        <v>36906</v>
      </c>
      <c r="B20" s="31">
        <v>-5592</v>
      </c>
      <c r="C20" s="31">
        <v>999</v>
      </c>
      <c r="D20" s="32">
        <f t="shared" si="0"/>
        <v>-4593</v>
      </c>
      <c r="E20" s="33"/>
      <c r="F20" s="31">
        <v>-497</v>
      </c>
      <c r="G20" s="33"/>
      <c r="H20" s="31">
        <v>7770</v>
      </c>
      <c r="I20" s="33"/>
      <c r="J20" s="31">
        <v>-264</v>
      </c>
      <c r="K20" s="33"/>
      <c r="L20" s="31">
        <v>1204</v>
      </c>
      <c r="M20" s="33"/>
      <c r="N20" s="34">
        <f t="shared" si="1"/>
        <v>3620</v>
      </c>
      <c r="P20" s="4">
        <f t="shared" si="9"/>
        <v>36907</v>
      </c>
      <c r="Q20" s="30">
        <f t="shared" si="2"/>
        <v>-10170</v>
      </c>
      <c r="R20" s="30">
        <f t="shared" si="3"/>
        <v>803</v>
      </c>
      <c r="S20" s="30">
        <f t="shared" si="4"/>
        <v>-497</v>
      </c>
      <c r="T20" s="30">
        <f t="shared" si="5"/>
        <v>4801</v>
      </c>
      <c r="U20" s="30">
        <f t="shared" si="6"/>
        <v>-221</v>
      </c>
      <c r="V20" s="30">
        <f t="shared" si="7"/>
        <v>1082</v>
      </c>
      <c r="W20" s="30">
        <f t="shared" si="8"/>
        <v>-4202</v>
      </c>
    </row>
    <row r="21" spans="1:23" x14ac:dyDescent="0.25">
      <c r="A21" s="46">
        <f t="shared" si="10"/>
        <v>36907</v>
      </c>
      <c r="B21" s="31">
        <v>-10170</v>
      </c>
      <c r="C21" s="31">
        <v>803</v>
      </c>
      <c r="D21" s="32">
        <f t="shared" si="0"/>
        <v>-9367</v>
      </c>
      <c r="E21" s="33"/>
      <c r="F21" s="31">
        <v>-497</v>
      </c>
      <c r="G21" s="33"/>
      <c r="H21" s="31">
        <v>4801</v>
      </c>
      <c r="I21" s="33"/>
      <c r="J21" s="31">
        <v>-221</v>
      </c>
      <c r="K21" s="33"/>
      <c r="L21" s="31">
        <v>1082</v>
      </c>
      <c r="M21" s="33"/>
      <c r="N21" s="34">
        <f t="shared" si="1"/>
        <v>-4202</v>
      </c>
      <c r="P21" s="4">
        <f t="shared" si="9"/>
        <v>36908</v>
      </c>
      <c r="Q21" s="30">
        <f t="shared" si="2"/>
        <v>-19816</v>
      </c>
      <c r="R21" s="30">
        <f t="shared" si="3"/>
        <v>-733</v>
      </c>
      <c r="S21" s="30">
        <f t="shared" si="4"/>
        <v>-497</v>
      </c>
      <c r="T21" s="30">
        <f t="shared" si="5"/>
        <v>1867</v>
      </c>
      <c r="U21" s="30">
        <f t="shared" si="6"/>
        <v>-210</v>
      </c>
      <c r="V21" s="30">
        <f t="shared" si="7"/>
        <v>792</v>
      </c>
      <c r="W21" s="30">
        <f t="shared" si="8"/>
        <v>-18597</v>
      </c>
    </row>
    <row r="22" spans="1:23" x14ac:dyDescent="0.25">
      <c r="A22" s="46">
        <f t="shared" si="10"/>
        <v>36908</v>
      </c>
      <c r="B22" s="31">
        <v>-19816</v>
      </c>
      <c r="C22" s="31">
        <v>-733</v>
      </c>
      <c r="D22" s="32">
        <f t="shared" si="0"/>
        <v>-20549</v>
      </c>
      <c r="E22" s="33"/>
      <c r="F22" s="31">
        <v>-497</v>
      </c>
      <c r="G22" s="33"/>
      <c r="H22" s="31">
        <v>1867</v>
      </c>
      <c r="I22" s="33"/>
      <c r="J22" s="31">
        <v>-210</v>
      </c>
      <c r="K22" s="33"/>
      <c r="L22" s="31">
        <v>792</v>
      </c>
      <c r="M22" s="33"/>
      <c r="N22" s="34">
        <f t="shared" si="1"/>
        <v>-18597</v>
      </c>
      <c r="P22" s="4">
        <f t="shared" si="9"/>
        <v>36909</v>
      </c>
      <c r="Q22" s="30">
        <f t="shared" si="2"/>
        <v>-20920</v>
      </c>
      <c r="R22" s="30">
        <f t="shared" si="3"/>
        <v>-1020</v>
      </c>
      <c r="S22" s="30">
        <f t="shared" si="4"/>
        <v>75</v>
      </c>
      <c r="T22" s="30">
        <f t="shared" si="5"/>
        <v>1120</v>
      </c>
      <c r="U22" s="30">
        <f t="shared" si="6"/>
        <v>122</v>
      </c>
      <c r="V22" s="30">
        <f t="shared" si="7"/>
        <v>1032</v>
      </c>
      <c r="W22" s="30">
        <f t="shared" si="8"/>
        <v>-19591</v>
      </c>
    </row>
    <row r="23" spans="1:23" x14ac:dyDescent="0.25">
      <c r="A23" s="46">
        <f t="shared" si="10"/>
        <v>36909</v>
      </c>
      <c r="B23" s="31">
        <v>-20920</v>
      </c>
      <c r="C23" s="31">
        <v>-1020</v>
      </c>
      <c r="D23" s="32">
        <f t="shared" si="0"/>
        <v>-21940</v>
      </c>
      <c r="E23" s="33"/>
      <c r="F23" s="31">
        <v>75</v>
      </c>
      <c r="G23" s="33"/>
      <c r="H23" s="31">
        <v>1120</v>
      </c>
      <c r="I23" s="33"/>
      <c r="J23" s="31">
        <v>122</v>
      </c>
      <c r="K23" s="33"/>
      <c r="L23" s="31">
        <v>1032</v>
      </c>
      <c r="M23" s="33"/>
      <c r="N23" s="34">
        <f t="shared" si="1"/>
        <v>-19591</v>
      </c>
      <c r="P23" s="4">
        <f t="shared" si="9"/>
        <v>36910</v>
      </c>
      <c r="Q23" s="30">
        <f t="shared" si="2"/>
        <v>-13759</v>
      </c>
      <c r="R23" s="30">
        <f t="shared" si="3"/>
        <v>751</v>
      </c>
      <c r="S23" s="30">
        <f t="shared" si="4"/>
        <v>-497</v>
      </c>
      <c r="T23" s="30">
        <f t="shared" si="5"/>
        <v>-15686</v>
      </c>
      <c r="U23" s="30">
        <f t="shared" si="6"/>
        <v>-231</v>
      </c>
      <c r="V23" s="30">
        <f t="shared" si="7"/>
        <v>953</v>
      </c>
      <c r="W23" s="30">
        <f t="shared" si="8"/>
        <v>-28469</v>
      </c>
    </row>
    <row r="24" spans="1:23" x14ac:dyDescent="0.25">
      <c r="A24" s="46">
        <f t="shared" si="10"/>
        <v>36910</v>
      </c>
      <c r="B24" s="31">
        <v>-13759</v>
      </c>
      <c r="C24" s="31">
        <v>751</v>
      </c>
      <c r="D24" s="32">
        <f t="shared" si="0"/>
        <v>-13008</v>
      </c>
      <c r="E24" s="33"/>
      <c r="F24" s="31">
        <v>-497</v>
      </c>
      <c r="G24" s="33"/>
      <c r="H24" s="31">
        <v>-15686</v>
      </c>
      <c r="I24" s="33"/>
      <c r="J24" s="31">
        <v>-231</v>
      </c>
      <c r="K24" s="33"/>
      <c r="L24" s="31">
        <v>953</v>
      </c>
      <c r="M24" s="33"/>
      <c r="N24" s="34">
        <f t="shared" si="1"/>
        <v>-28469</v>
      </c>
      <c r="P24" s="4">
        <f t="shared" si="9"/>
        <v>36911</v>
      </c>
      <c r="Q24" s="30">
        <f t="shared" si="2"/>
        <v>-11229</v>
      </c>
      <c r="R24" s="30">
        <f t="shared" si="3"/>
        <v>1785</v>
      </c>
      <c r="S24" s="30">
        <f t="shared" si="4"/>
        <v>-497</v>
      </c>
      <c r="T24" s="30">
        <f t="shared" si="5"/>
        <v>-563</v>
      </c>
      <c r="U24" s="30">
        <f t="shared" si="6"/>
        <v>-252</v>
      </c>
      <c r="V24" s="30">
        <f t="shared" si="7"/>
        <v>1296</v>
      </c>
      <c r="W24" s="30">
        <f t="shared" si="8"/>
        <v>-9460</v>
      </c>
    </row>
    <row r="25" spans="1:23" x14ac:dyDescent="0.25">
      <c r="A25" s="46">
        <f t="shared" si="10"/>
        <v>36911</v>
      </c>
      <c r="B25" s="31">
        <v>-11229</v>
      </c>
      <c r="C25" s="31">
        <v>1785</v>
      </c>
      <c r="D25" s="32">
        <f t="shared" si="0"/>
        <v>-9444</v>
      </c>
      <c r="E25" s="33"/>
      <c r="F25" s="31">
        <v>-497</v>
      </c>
      <c r="G25" s="33"/>
      <c r="H25" s="31">
        <v>-563</v>
      </c>
      <c r="I25" s="33"/>
      <c r="J25" s="31">
        <v>-252</v>
      </c>
      <c r="K25" s="33"/>
      <c r="L25" s="31">
        <v>1296</v>
      </c>
      <c r="M25" s="33"/>
      <c r="N25" s="34">
        <f t="shared" si="1"/>
        <v>-9460</v>
      </c>
      <c r="P25" s="4">
        <f t="shared" si="9"/>
        <v>36912</v>
      </c>
      <c r="Q25" s="30">
        <f t="shared" si="2"/>
        <v>-11307</v>
      </c>
      <c r="R25" s="30">
        <f t="shared" si="3"/>
        <v>3134</v>
      </c>
      <c r="S25" s="30">
        <f t="shared" si="4"/>
        <v>-497</v>
      </c>
      <c r="T25" s="30">
        <f t="shared" si="5"/>
        <v>-1472</v>
      </c>
      <c r="U25" s="30">
        <f t="shared" si="6"/>
        <v>-263</v>
      </c>
      <c r="V25" s="30">
        <f t="shared" si="7"/>
        <v>1464</v>
      </c>
      <c r="W25" s="30">
        <f t="shared" si="8"/>
        <v>-8941</v>
      </c>
    </row>
    <row r="26" spans="1:23" x14ac:dyDescent="0.25">
      <c r="A26" s="46">
        <f t="shared" si="10"/>
        <v>36912</v>
      </c>
      <c r="B26" s="31">
        <v>-11307</v>
      </c>
      <c r="C26" s="31">
        <v>3134</v>
      </c>
      <c r="D26" s="32">
        <f t="shared" si="0"/>
        <v>-8173</v>
      </c>
      <c r="E26" s="33"/>
      <c r="F26" s="31">
        <v>-497</v>
      </c>
      <c r="G26" s="33"/>
      <c r="H26" s="31">
        <v>-1472</v>
      </c>
      <c r="I26" s="33"/>
      <c r="J26" s="31">
        <v>-263</v>
      </c>
      <c r="K26" s="33"/>
      <c r="L26" s="31">
        <v>1464</v>
      </c>
      <c r="M26" s="33"/>
      <c r="N26" s="34">
        <f t="shared" si="1"/>
        <v>-8941</v>
      </c>
      <c r="P26" s="4">
        <f t="shared" si="9"/>
        <v>36913</v>
      </c>
      <c r="Q26" s="30">
        <f t="shared" si="2"/>
        <v>-1690</v>
      </c>
      <c r="R26" s="30">
        <f t="shared" si="3"/>
        <v>2922</v>
      </c>
      <c r="S26" s="30">
        <f t="shared" si="4"/>
        <v>-497</v>
      </c>
      <c r="T26" s="30">
        <f t="shared" si="5"/>
        <v>643</v>
      </c>
      <c r="U26" s="30">
        <f t="shared" si="6"/>
        <v>-194</v>
      </c>
      <c r="V26" s="30">
        <f t="shared" si="7"/>
        <v>1614</v>
      </c>
      <c r="W26" s="30">
        <f t="shared" si="8"/>
        <v>2798</v>
      </c>
    </row>
    <row r="27" spans="1:23" x14ac:dyDescent="0.25">
      <c r="A27" s="46">
        <f t="shared" si="10"/>
        <v>36913</v>
      </c>
      <c r="B27" s="31">
        <v>-1690</v>
      </c>
      <c r="C27" s="31">
        <v>2922</v>
      </c>
      <c r="D27" s="32">
        <f t="shared" si="0"/>
        <v>1232</v>
      </c>
      <c r="E27" s="33"/>
      <c r="F27" s="31">
        <v>-497</v>
      </c>
      <c r="G27" s="33"/>
      <c r="H27" s="31">
        <v>643</v>
      </c>
      <c r="I27" s="33"/>
      <c r="J27" s="31">
        <v>-194</v>
      </c>
      <c r="K27" s="33"/>
      <c r="L27" s="31">
        <v>1614</v>
      </c>
      <c r="M27" s="33"/>
      <c r="N27" s="34">
        <f t="shared" si="1"/>
        <v>2798</v>
      </c>
      <c r="P27" s="4">
        <f t="shared" si="9"/>
        <v>36914</v>
      </c>
      <c r="Q27" s="30">
        <f t="shared" si="2"/>
        <v>-1948</v>
      </c>
      <c r="R27" s="30">
        <f t="shared" si="3"/>
        <v>-96</v>
      </c>
      <c r="S27" s="30">
        <f t="shared" si="4"/>
        <v>101</v>
      </c>
      <c r="T27" s="30">
        <f t="shared" si="5"/>
        <v>-7661</v>
      </c>
      <c r="U27" s="30">
        <f t="shared" si="6"/>
        <v>-173</v>
      </c>
      <c r="V27" s="30">
        <f t="shared" si="7"/>
        <v>2129</v>
      </c>
      <c r="W27" s="30">
        <f t="shared" si="8"/>
        <v>-7648</v>
      </c>
    </row>
    <row r="28" spans="1:23" x14ac:dyDescent="0.25">
      <c r="A28" s="46">
        <f t="shared" si="10"/>
        <v>36914</v>
      </c>
      <c r="B28" s="31">
        <v>-1948</v>
      </c>
      <c r="C28" s="31">
        <v>-96</v>
      </c>
      <c r="D28" s="32">
        <f t="shared" si="0"/>
        <v>-2044</v>
      </c>
      <c r="E28" s="33"/>
      <c r="F28" s="31">
        <v>101</v>
      </c>
      <c r="G28" s="33"/>
      <c r="H28" s="31">
        <v>-7661</v>
      </c>
      <c r="I28" s="33"/>
      <c r="J28" s="31">
        <v>-173</v>
      </c>
      <c r="K28" s="33"/>
      <c r="L28" s="31">
        <v>2129</v>
      </c>
      <c r="M28" s="33"/>
      <c r="N28" s="34">
        <f t="shared" si="1"/>
        <v>-7648</v>
      </c>
      <c r="P28" s="4">
        <f t="shared" si="9"/>
        <v>36915</v>
      </c>
      <c r="Q28" s="30">
        <f t="shared" si="2"/>
        <v>-4519</v>
      </c>
      <c r="R28" s="30">
        <f t="shared" si="3"/>
        <v>-463</v>
      </c>
      <c r="S28" s="30">
        <f t="shared" si="4"/>
        <v>89</v>
      </c>
      <c r="T28" s="30">
        <f t="shared" si="5"/>
        <v>-13834</v>
      </c>
      <c r="U28" s="30">
        <f t="shared" si="6"/>
        <v>-184</v>
      </c>
      <c r="V28" s="30">
        <f t="shared" si="7"/>
        <v>1957</v>
      </c>
      <c r="W28" s="30">
        <f t="shared" si="8"/>
        <v>-16954</v>
      </c>
    </row>
    <row r="29" spans="1:23" x14ac:dyDescent="0.25">
      <c r="A29" s="46">
        <f t="shared" si="10"/>
        <v>36915</v>
      </c>
      <c r="B29" s="31">
        <v>-4519</v>
      </c>
      <c r="C29" s="31">
        <v>-463</v>
      </c>
      <c r="D29" s="32">
        <f t="shared" si="0"/>
        <v>-4982</v>
      </c>
      <c r="E29" s="33"/>
      <c r="F29" s="31">
        <v>89</v>
      </c>
      <c r="G29" s="33"/>
      <c r="H29" s="31">
        <v>-13834</v>
      </c>
      <c r="I29" s="33"/>
      <c r="J29" s="31">
        <v>-184</v>
      </c>
      <c r="K29" s="33"/>
      <c r="L29" s="31">
        <v>1957</v>
      </c>
      <c r="M29" s="33"/>
      <c r="N29" s="34">
        <f t="shared" si="1"/>
        <v>-16954</v>
      </c>
      <c r="P29" s="4">
        <f t="shared" si="9"/>
        <v>36916</v>
      </c>
      <c r="Q29" s="30">
        <f t="shared" si="2"/>
        <v>20298</v>
      </c>
      <c r="R29" s="30">
        <f t="shared" si="3"/>
        <v>-480</v>
      </c>
      <c r="S29" s="30">
        <f t="shared" si="4"/>
        <v>109</v>
      </c>
      <c r="T29" s="30">
        <f t="shared" si="5"/>
        <v>-5277</v>
      </c>
      <c r="U29" s="30">
        <f t="shared" si="6"/>
        <v>-3</v>
      </c>
      <c r="V29" s="30">
        <f t="shared" si="7"/>
        <v>1952</v>
      </c>
      <c r="W29" s="30">
        <f t="shared" si="8"/>
        <v>16599</v>
      </c>
    </row>
    <row r="30" spans="1:23" x14ac:dyDescent="0.25">
      <c r="A30" s="46">
        <f t="shared" si="10"/>
        <v>36916</v>
      </c>
      <c r="B30" s="31">
        <v>20298</v>
      </c>
      <c r="C30" s="31">
        <v>-480</v>
      </c>
      <c r="D30" s="32">
        <f t="shared" si="0"/>
        <v>19818</v>
      </c>
      <c r="E30" s="33"/>
      <c r="F30" s="31">
        <v>109</v>
      </c>
      <c r="G30" s="33"/>
      <c r="H30" s="31">
        <v>-5277</v>
      </c>
      <c r="I30" s="33"/>
      <c r="J30" s="31">
        <v>-3</v>
      </c>
      <c r="K30" s="33"/>
      <c r="L30" s="31">
        <v>1952</v>
      </c>
      <c r="M30" s="33"/>
      <c r="N30" s="34">
        <f t="shared" si="1"/>
        <v>16599</v>
      </c>
      <c r="P30" s="4">
        <f t="shared" si="9"/>
        <v>36917</v>
      </c>
      <c r="Q30" s="30">
        <f t="shared" si="2"/>
        <v>10354</v>
      </c>
      <c r="R30" s="30">
        <f t="shared" si="3"/>
        <v>-529</v>
      </c>
      <c r="S30" s="30">
        <f t="shared" si="4"/>
        <v>-24</v>
      </c>
      <c r="T30" s="30">
        <f t="shared" si="5"/>
        <v>-10706</v>
      </c>
      <c r="U30" s="30">
        <f t="shared" si="6"/>
        <v>128</v>
      </c>
      <c r="V30" s="30">
        <f t="shared" si="7"/>
        <v>4146</v>
      </c>
      <c r="W30" s="30">
        <f t="shared" si="8"/>
        <v>3369</v>
      </c>
    </row>
    <row r="31" spans="1:23" x14ac:dyDescent="0.25">
      <c r="A31" s="46">
        <f t="shared" si="10"/>
        <v>36917</v>
      </c>
      <c r="B31" s="31">
        <v>10354</v>
      </c>
      <c r="C31" s="31">
        <v>-529</v>
      </c>
      <c r="D31" s="32">
        <f t="shared" si="0"/>
        <v>9825</v>
      </c>
      <c r="E31" s="33"/>
      <c r="F31" s="31">
        <v>-24</v>
      </c>
      <c r="G31" s="33"/>
      <c r="H31" s="31">
        <v>-10706</v>
      </c>
      <c r="I31" s="33"/>
      <c r="J31" s="31">
        <v>128</v>
      </c>
      <c r="K31" s="33"/>
      <c r="L31" s="31">
        <v>4146</v>
      </c>
      <c r="M31" s="33"/>
      <c r="N31" s="34">
        <f t="shared" si="1"/>
        <v>3369</v>
      </c>
      <c r="P31" s="4">
        <f t="shared" si="9"/>
        <v>36918</v>
      </c>
      <c r="Q31" s="30">
        <f t="shared" si="2"/>
        <v>6157</v>
      </c>
      <c r="R31" s="30">
        <f t="shared" si="3"/>
        <v>-1518</v>
      </c>
      <c r="S31" s="30">
        <f t="shared" si="4"/>
        <v>36</v>
      </c>
      <c r="T31" s="30">
        <f t="shared" si="5"/>
        <v>-9836</v>
      </c>
      <c r="U31" s="30">
        <f t="shared" si="6"/>
        <v>127</v>
      </c>
      <c r="V31" s="30">
        <f t="shared" si="7"/>
        <v>1992</v>
      </c>
      <c r="W31" s="30">
        <f t="shared" si="8"/>
        <v>-3042</v>
      </c>
    </row>
    <row r="32" spans="1:23" x14ac:dyDescent="0.25">
      <c r="A32" s="46">
        <f t="shared" si="10"/>
        <v>36918</v>
      </c>
      <c r="B32" s="31">
        <v>6157</v>
      </c>
      <c r="C32" s="31">
        <v>-1518</v>
      </c>
      <c r="D32" s="32">
        <f t="shared" si="0"/>
        <v>4639</v>
      </c>
      <c r="E32" s="33"/>
      <c r="F32" s="31">
        <v>36</v>
      </c>
      <c r="G32" s="33"/>
      <c r="H32" s="31">
        <v>-9836</v>
      </c>
      <c r="I32" s="33"/>
      <c r="J32" s="31">
        <v>127</v>
      </c>
      <c r="K32" s="33"/>
      <c r="L32" s="31">
        <v>1992</v>
      </c>
      <c r="M32" s="33"/>
      <c r="N32" s="34">
        <f t="shared" si="1"/>
        <v>-3042</v>
      </c>
      <c r="P32" s="4">
        <f t="shared" si="9"/>
        <v>36919</v>
      </c>
      <c r="Q32" s="30">
        <f t="shared" si="2"/>
        <v>903</v>
      </c>
      <c r="R32" s="30">
        <f t="shared" si="3"/>
        <v>-121</v>
      </c>
      <c r="S32" s="30">
        <f t="shared" si="4"/>
        <v>41</v>
      </c>
      <c r="T32" s="30">
        <f t="shared" si="5"/>
        <v>-12983</v>
      </c>
      <c r="U32" s="30">
        <f t="shared" si="6"/>
        <v>109</v>
      </c>
      <c r="V32" s="30">
        <f t="shared" si="7"/>
        <v>1940</v>
      </c>
      <c r="W32" s="30">
        <f t="shared" si="8"/>
        <v>-10111</v>
      </c>
    </row>
    <row r="33" spans="1:23" x14ac:dyDescent="0.25">
      <c r="A33" s="46">
        <f t="shared" si="10"/>
        <v>36919</v>
      </c>
      <c r="B33" s="31">
        <v>903</v>
      </c>
      <c r="C33" s="31">
        <v>-121</v>
      </c>
      <c r="D33" s="32">
        <f t="shared" si="0"/>
        <v>782</v>
      </c>
      <c r="E33" s="33"/>
      <c r="F33" s="31">
        <v>41</v>
      </c>
      <c r="G33" s="33"/>
      <c r="H33" s="31">
        <v>-12983</v>
      </c>
      <c r="I33" s="33"/>
      <c r="J33" s="31">
        <v>109</v>
      </c>
      <c r="K33" s="33"/>
      <c r="L33" s="31">
        <v>1940</v>
      </c>
      <c r="M33" s="33"/>
      <c r="N33" s="34">
        <f t="shared" si="1"/>
        <v>-10111</v>
      </c>
      <c r="P33" s="4">
        <f>P32+1</f>
        <v>36920</v>
      </c>
      <c r="Q33" s="30">
        <f t="shared" ref="Q33:R35" si="11">+B34</f>
        <v>7604</v>
      </c>
      <c r="R33" s="30">
        <f t="shared" si="11"/>
        <v>-776</v>
      </c>
      <c r="S33" s="30">
        <f>+F34</f>
        <v>41</v>
      </c>
      <c r="T33" s="30">
        <f>+H34</f>
        <v>-15022</v>
      </c>
      <c r="U33" s="30">
        <f>+J34</f>
        <v>93</v>
      </c>
      <c r="V33" s="30">
        <f>+L34</f>
        <v>1286</v>
      </c>
      <c r="W33" s="30">
        <f>+N34</f>
        <v>-6774</v>
      </c>
    </row>
    <row r="34" spans="1:23" x14ac:dyDescent="0.25">
      <c r="A34" s="46">
        <f t="shared" si="10"/>
        <v>36920</v>
      </c>
      <c r="B34" s="31">
        <v>7604</v>
      </c>
      <c r="C34" s="31">
        <v>-776</v>
      </c>
      <c r="D34" s="32">
        <f t="shared" si="0"/>
        <v>6828</v>
      </c>
      <c r="E34" s="33"/>
      <c r="F34" s="31">
        <v>41</v>
      </c>
      <c r="G34" s="33"/>
      <c r="H34" s="31">
        <v>-15022</v>
      </c>
      <c r="I34" s="33"/>
      <c r="J34" s="31">
        <v>93</v>
      </c>
      <c r="K34" s="33"/>
      <c r="L34" s="31">
        <v>1286</v>
      </c>
      <c r="M34" s="33"/>
      <c r="N34" s="34">
        <f t="shared" si="1"/>
        <v>-6774</v>
      </c>
      <c r="P34" s="4">
        <f>P33+1</f>
        <v>36921</v>
      </c>
      <c r="Q34" s="30">
        <f t="shared" si="11"/>
        <v>3909</v>
      </c>
      <c r="R34" s="30">
        <f t="shared" si="11"/>
        <v>808</v>
      </c>
      <c r="S34" s="30">
        <f>+F35</f>
        <v>117</v>
      </c>
      <c r="T34" s="30">
        <f>+H35</f>
        <v>-7297</v>
      </c>
      <c r="U34" s="30">
        <f>+J35</f>
        <v>101</v>
      </c>
      <c r="V34" s="30">
        <f>+L35</f>
        <v>1196</v>
      </c>
      <c r="W34" s="30">
        <f>+N35</f>
        <v>-1166</v>
      </c>
    </row>
    <row r="35" spans="1:23" x14ac:dyDescent="0.25">
      <c r="A35" s="46">
        <f t="shared" si="10"/>
        <v>36921</v>
      </c>
      <c r="B35" s="31">
        <v>3909</v>
      </c>
      <c r="C35" s="31">
        <v>808</v>
      </c>
      <c r="D35" s="32">
        <f t="shared" si="0"/>
        <v>4717</v>
      </c>
      <c r="E35" s="33"/>
      <c r="F35" s="31">
        <v>117</v>
      </c>
      <c r="G35" s="33"/>
      <c r="H35" s="31">
        <v>-7297</v>
      </c>
      <c r="I35" s="33"/>
      <c r="J35" s="31">
        <v>101</v>
      </c>
      <c r="K35" s="33"/>
      <c r="L35" s="31">
        <v>1196</v>
      </c>
      <c r="M35" s="33"/>
      <c r="N35" s="34">
        <f t="shared" si="1"/>
        <v>-1166</v>
      </c>
      <c r="P35" s="4">
        <f>P34+1</f>
        <v>36922</v>
      </c>
      <c r="Q35" s="30">
        <f t="shared" si="11"/>
        <v>8330</v>
      </c>
      <c r="R35" s="30">
        <f t="shared" si="11"/>
        <v>-17</v>
      </c>
      <c r="S35" s="30">
        <f>+F36</f>
        <v>134</v>
      </c>
      <c r="T35" s="30">
        <f>+H36</f>
        <v>7246</v>
      </c>
      <c r="U35" s="30">
        <f>+J36</f>
        <v>109</v>
      </c>
      <c r="V35" s="30">
        <f>+L36</f>
        <v>1504</v>
      </c>
      <c r="W35" s="30">
        <f>+N36</f>
        <v>17306</v>
      </c>
    </row>
    <row r="36" spans="1:23" ht="13.8" thickBot="1" x14ac:dyDescent="0.3">
      <c r="A36" s="46">
        <f t="shared" si="10"/>
        <v>36922</v>
      </c>
      <c r="B36" s="31">
        <v>8330</v>
      </c>
      <c r="C36" s="31">
        <v>-17</v>
      </c>
      <c r="D36" s="35">
        <f t="shared" si="0"/>
        <v>8313</v>
      </c>
      <c r="E36" s="36"/>
      <c r="F36" s="31">
        <v>134</v>
      </c>
      <c r="G36" s="36"/>
      <c r="H36" s="31">
        <v>7246</v>
      </c>
      <c r="I36" s="36"/>
      <c r="J36" s="31">
        <v>109</v>
      </c>
      <c r="K36" s="36"/>
      <c r="L36" s="31">
        <v>1504</v>
      </c>
      <c r="M36" s="36"/>
      <c r="N36" s="34">
        <f t="shared" si="1"/>
        <v>17306</v>
      </c>
    </row>
    <row r="37" spans="1:23" ht="13.8" thickBot="1" x14ac:dyDescent="0.3">
      <c r="A37" s="47" t="s">
        <v>21</v>
      </c>
      <c r="B37" s="43">
        <v>7915</v>
      </c>
      <c r="C37" s="43">
        <v>4490</v>
      </c>
      <c r="D37" s="42">
        <f>SUM(B37:C37)</f>
        <v>12405</v>
      </c>
      <c r="E37" s="36"/>
      <c r="F37" s="43">
        <v>4007</v>
      </c>
      <c r="G37" s="36"/>
      <c r="H37" s="43">
        <v>-6804</v>
      </c>
      <c r="I37" s="36"/>
      <c r="J37" s="43">
        <v>2217</v>
      </c>
      <c r="K37" s="36"/>
      <c r="L37" s="43">
        <v>6886</v>
      </c>
      <c r="M37" s="36"/>
      <c r="N37" s="41">
        <f t="shared" si="1"/>
        <v>18711</v>
      </c>
    </row>
    <row r="38" spans="1:23" ht="13.8" thickBot="1" x14ac:dyDescent="0.3">
      <c r="A38" s="48" t="s">
        <v>24</v>
      </c>
      <c r="B38" s="37">
        <f>SUM(B6:B36)+B37</f>
        <v>-26551</v>
      </c>
      <c r="C38" s="37">
        <f>SUM(C6:C36)+C37</f>
        <v>22977</v>
      </c>
      <c r="D38" s="37">
        <f>SUM(D6:D36)+D37</f>
        <v>-3574</v>
      </c>
      <c r="E38" s="37"/>
      <c r="F38" s="37">
        <f>SUM(F6:F36)+F37</f>
        <v>-2899</v>
      </c>
      <c r="G38" s="37"/>
      <c r="H38" s="37">
        <f>SUM(H6:H36)+H37</f>
        <v>-24657</v>
      </c>
      <c r="I38" s="37"/>
      <c r="J38" s="37">
        <f>SUM(J6:J36)+J37</f>
        <v>3613</v>
      </c>
      <c r="K38" s="37"/>
      <c r="L38" s="37">
        <f>SUM(L6:L36)+L37</f>
        <v>41016</v>
      </c>
      <c r="M38" s="37"/>
      <c r="N38" s="38">
        <f>SUM(N6:N36)+N37</f>
        <v>13499</v>
      </c>
    </row>
    <row r="39" spans="1:23" x14ac:dyDescent="0.25">
      <c r="A39" s="28" t="s">
        <v>6</v>
      </c>
      <c r="B39" s="39">
        <f>B5+B38</f>
        <v>-584889</v>
      </c>
      <c r="C39" s="39">
        <f>C5+C38</f>
        <v>-1480529</v>
      </c>
      <c r="D39" s="39">
        <f>D5+D38</f>
        <v>-2065418</v>
      </c>
      <c r="E39" s="40"/>
      <c r="F39" s="39">
        <f>F5+F38</f>
        <v>-42668</v>
      </c>
      <c r="G39" s="40"/>
      <c r="H39" s="39">
        <f>H5+H38</f>
        <v>-1147005</v>
      </c>
      <c r="I39" s="40"/>
      <c r="J39" s="39">
        <f>J5+J38</f>
        <v>-7025</v>
      </c>
      <c r="K39" s="40"/>
      <c r="L39" s="39">
        <f>L5+L38</f>
        <v>296240</v>
      </c>
      <c r="M39" s="40"/>
      <c r="N39" s="39">
        <f>N5+N38</f>
        <v>-2965876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Q43">
        <v>-234</v>
      </c>
      <c r="R43">
        <v>0</v>
      </c>
      <c r="S43">
        <f t="shared" ref="S43:S48" si="12">+Q43+R43</f>
        <v>-234</v>
      </c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  <c r="Q44">
        <v>-234</v>
      </c>
      <c r="R44">
        <v>-4</v>
      </c>
      <c r="S44">
        <f t="shared" si="12"/>
        <v>-238</v>
      </c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  <c r="Q45">
        <v>699</v>
      </c>
      <c r="R45">
        <v>-105</v>
      </c>
      <c r="S45">
        <f t="shared" si="12"/>
        <v>594</v>
      </c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  <c r="Q46">
        <v>965</v>
      </c>
      <c r="R46">
        <v>-105</v>
      </c>
      <c r="S46">
        <f t="shared" si="12"/>
        <v>860</v>
      </c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  <c r="Q47">
        <v>165</v>
      </c>
      <c r="R47">
        <v>-10</v>
      </c>
      <c r="S47">
        <f t="shared" si="12"/>
        <v>155</v>
      </c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  <c r="Q48">
        <v>-18</v>
      </c>
      <c r="R48">
        <v>17</v>
      </c>
      <c r="S48">
        <f t="shared" si="12"/>
        <v>-1</v>
      </c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81"/>
  <sheetViews>
    <sheetView zoomScale="75" workbookViewId="0">
      <pane ySplit="3" topLeftCell="A4" activePane="bottomLeft" state="frozen"/>
      <selection pane="bottomLeft" activeCell="C37" sqref="C37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2.109375" customWidth="1"/>
    <col min="7" max="7" width="3" customWidth="1"/>
    <col min="8" max="8" width="14.33203125" customWidth="1"/>
    <col min="9" max="9" width="3" customWidth="1"/>
    <col min="10" max="10" width="16.33203125" customWidth="1"/>
    <col min="11" max="11" width="2.44140625" customWidth="1"/>
    <col min="12" max="12" width="12.33203125" customWidth="1"/>
    <col min="13" max="13" width="2.44140625" customWidth="1"/>
    <col min="14" max="14" width="17" customWidth="1"/>
  </cols>
  <sheetData>
    <row r="1" spans="1:23" ht="15.6" x14ac:dyDescent="0.3">
      <c r="A1" s="55" t="s">
        <v>12</v>
      </c>
      <c r="B1" s="29"/>
      <c r="C1" s="29"/>
      <c r="D1" s="26" t="s">
        <v>25</v>
      </c>
      <c r="E1" s="26"/>
      <c r="F1" s="26"/>
      <c r="G1" s="26"/>
      <c r="H1" s="26"/>
      <c r="I1" s="27"/>
      <c r="J1" t="s">
        <v>20</v>
      </c>
      <c r="K1" s="3"/>
      <c r="L1" s="3"/>
      <c r="N1" s="2"/>
    </row>
    <row r="2" spans="1:23" x14ac:dyDescent="0.25">
      <c r="B2" s="17" t="s">
        <v>0</v>
      </c>
      <c r="C2" s="17" t="s">
        <v>1</v>
      </c>
      <c r="D2" s="17" t="s">
        <v>2</v>
      </c>
      <c r="E2" s="5"/>
      <c r="F2" s="17" t="s">
        <v>16</v>
      </c>
      <c r="G2" s="5"/>
      <c r="H2" s="17" t="s">
        <v>9</v>
      </c>
      <c r="I2" s="5"/>
      <c r="J2" s="17" t="s">
        <v>11</v>
      </c>
      <c r="K2" s="5"/>
      <c r="L2" s="17" t="s">
        <v>3</v>
      </c>
      <c r="M2" s="6"/>
      <c r="N2" s="17" t="s">
        <v>4</v>
      </c>
    </row>
    <row r="3" spans="1:23" x14ac:dyDescent="0.25">
      <c r="B3" s="16">
        <v>103132</v>
      </c>
      <c r="C3" s="16">
        <v>103134</v>
      </c>
      <c r="D3" s="16" t="s">
        <v>10</v>
      </c>
      <c r="E3" s="5"/>
      <c r="F3" s="16">
        <v>103133</v>
      </c>
      <c r="G3" s="5"/>
      <c r="H3" s="16">
        <v>103135</v>
      </c>
      <c r="I3" s="5"/>
      <c r="J3" s="16">
        <v>103138</v>
      </c>
      <c r="K3" s="5"/>
      <c r="L3" s="16">
        <v>104307</v>
      </c>
      <c r="M3" s="6"/>
      <c r="N3" s="16" t="s">
        <v>10</v>
      </c>
    </row>
    <row r="4" spans="1:23" ht="13.8" thickBot="1" x14ac:dyDescent="0.3">
      <c r="A4" s="45" t="s">
        <v>8</v>
      </c>
      <c r="E4" s="13"/>
      <c r="G4" s="13"/>
      <c r="I4" s="13"/>
      <c r="K4" s="13"/>
      <c r="M4" s="13"/>
      <c r="Q4" t="s">
        <v>13</v>
      </c>
      <c r="R4" t="s">
        <v>14</v>
      </c>
      <c r="S4" t="s">
        <v>15</v>
      </c>
      <c r="T4" t="s">
        <v>17</v>
      </c>
      <c r="U4" t="s">
        <v>18</v>
      </c>
      <c r="V4" t="s">
        <v>19</v>
      </c>
      <c r="W4" t="s">
        <v>6</v>
      </c>
    </row>
    <row r="5" spans="1:23" s="58" customFormat="1" ht="13.8" thickBot="1" x14ac:dyDescent="0.3">
      <c r="A5" s="56" t="s">
        <v>7</v>
      </c>
      <c r="B5" s="43">
        <v>-584889</v>
      </c>
      <c r="C5" s="43">
        <v>-1480529</v>
      </c>
      <c r="D5" s="43">
        <f t="shared" ref="D5:D36" si="0">B5+C5</f>
        <v>-2065418</v>
      </c>
      <c r="E5" s="57"/>
      <c r="F5" s="43">
        <v>-42668</v>
      </c>
      <c r="G5" s="57"/>
      <c r="H5" s="43">
        <v>-1147005</v>
      </c>
      <c r="I5" s="57"/>
      <c r="J5" s="43">
        <v>-7025</v>
      </c>
      <c r="K5" s="57"/>
      <c r="L5" s="43">
        <v>296240</v>
      </c>
      <c r="M5" s="57"/>
      <c r="N5" s="43">
        <f t="shared" ref="N5:N37" si="1">D5+F5+H5+J5+L5</f>
        <v>-2965876</v>
      </c>
      <c r="P5" s="59">
        <f>+A6</f>
        <v>36923</v>
      </c>
      <c r="Q5" s="60">
        <f t="shared" ref="Q5:Q33" si="2">+B6</f>
        <v>-5665</v>
      </c>
      <c r="R5" s="60">
        <f t="shared" ref="R5:R33" si="3">+C6</f>
        <v>-2532</v>
      </c>
      <c r="S5" s="60">
        <f t="shared" ref="S5:S33" si="4">+F6</f>
        <v>-329</v>
      </c>
      <c r="T5" s="60">
        <f t="shared" ref="T5:T33" si="5">+H6</f>
        <v>15476</v>
      </c>
      <c r="U5" s="60">
        <f t="shared" ref="U5:U33" si="6">+J6</f>
        <v>104</v>
      </c>
      <c r="V5" s="60">
        <f t="shared" ref="V5:V33" si="7">+L6</f>
        <v>728</v>
      </c>
      <c r="W5" s="60">
        <f t="shared" ref="W5:W33" si="8">+N6</f>
        <v>7782</v>
      </c>
    </row>
    <row r="6" spans="1:23" x14ac:dyDescent="0.25">
      <c r="A6" s="46">
        <v>36923</v>
      </c>
      <c r="B6" s="31">
        <v>-5665</v>
      </c>
      <c r="C6" s="31">
        <v>-2532</v>
      </c>
      <c r="D6" s="32">
        <f t="shared" si="0"/>
        <v>-8197</v>
      </c>
      <c r="E6" s="33"/>
      <c r="F6" s="31">
        <v>-329</v>
      </c>
      <c r="G6" s="33"/>
      <c r="H6" s="31">
        <v>15476</v>
      </c>
      <c r="I6" s="33"/>
      <c r="J6" s="31">
        <v>104</v>
      </c>
      <c r="K6" s="33"/>
      <c r="L6" s="31">
        <v>728</v>
      </c>
      <c r="M6" s="33" t="s">
        <v>5</v>
      </c>
      <c r="N6" s="34">
        <f t="shared" si="1"/>
        <v>7782</v>
      </c>
      <c r="P6" s="4">
        <f t="shared" ref="P6:P34" si="9">P5+1</f>
        <v>36924</v>
      </c>
      <c r="Q6" s="30">
        <f t="shared" si="2"/>
        <v>-3239</v>
      </c>
      <c r="R6" s="30">
        <f t="shared" si="3"/>
        <v>-2703</v>
      </c>
      <c r="S6" s="30">
        <f t="shared" si="4"/>
        <v>-344</v>
      </c>
      <c r="T6" s="30">
        <f t="shared" si="5"/>
        <v>10497</v>
      </c>
      <c r="U6" s="30">
        <f t="shared" si="6"/>
        <v>84</v>
      </c>
      <c r="V6" s="30">
        <f t="shared" si="7"/>
        <v>3370</v>
      </c>
      <c r="W6" s="30">
        <f t="shared" si="8"/>
        <v>7665</v>
      </c>
    </row>
    <row r="7" spans="1:23" x14ac:dyDescent="0.25">
      <c r="A7" s="46">
        <f t="shared" ref="A7:A36" si="10">A6+1</f>
        <v>36924</v>
      </c>
      <c r="B7" s="31">
        <v>-3239</v>
      </c>
      <c r="C7" s="31">
        <v>-2703</v>
      </c>
      <c r="D7" s="32">
        <f t="shared" si="0"/>
        <v>-5942</v>
      </c>
      <c r="E7" s="33"/>
      <c r="F7" s="31">
        <v>-344</v>
      </c>
      <c r="G7" s="33"/>
      <c r="H7" s="31">
        <v>10497</v>
      </c>
      <c r="I7" s="33"/>
      <c r="J7" s="31">
        <v>84</v>
      </c>
      <c r="K7" s="33"/>
      <c r="L7" s="31">
        <v>3370</v>
      </c>
      <c r="M7" s="33"/>
      <c r="N7" s="34">
        <f t="shared" si="1"/>
        <v>7665</v>
      </c>
      <c r="P7" s="4">
        <f t="shared" si="9"/>
        <v>36925</v>
      </c>
      <c r="Q7" s="30">
        <f t="shared" si="2"/>
        <v>3468</v>
      </c>
      <c r="R7" s="30">
        <f t="shared" si="3"/>
        <v>-4136</v>
      </c>
      <c r="S7" s="30">
        <f t="shared" si="4"/>
        <v>-357</v>
      </c>
      <c r="T7" s="30">
        <f t="shared" si="5"/>
        <v>8676</v>
      </c>
      <c r="U7" s="30">
        <f t="shared" si="6"/>
        <v>107</v>
      </c>
      <c r="V7" s="30">
        <f t="shared" si="7"/>
        <v>492</v>
      </c>
      <c r="W7" s="30">
        <f t="shared" si="8"/>
        <v>8250</v>
      </c>
    </row>
    <row r="8" spans="1:23" x14ac:dyDescent="0.25">
      <c r="A8" s="46">
        <f t="shared" si="10"/>
        <v>36925</v>
      </c>
      <c r="B8" s="31">
        <v>3468</v>
      </c>
      <c r="C8" s="31">
        <v>-4136</v>
      </c>
      <c r="D8" s="32">
        <f t="shared" si="0"/>
        <v>-668</v>
      </c>
      <c r="E8" s="33"/>
      <c r="F8" s="31">
        <v>-357</v>
      </c>
      <c r="G8" s="33"/>
      <c r="H8" s="31">
        <v>8676</v>
      </c>
      <c r="I8" s="33"/>
      <c r="J8" s="31">
        <v>107</v>
      </c>
      <c r="K8" s="33"/>
      <c r="L8" s="31">
        <v>492</v>
      </c>
      <c r="M8" s="33"/>
      <c r="N8" s="34">
        <f t="shared" si="1"/>
        <v>8250</v>
      </c>
      <c r="P8" s="4">
        <f t="shared" si="9"/>
        <v>36926</v>
      </c>
      <c r="Q8" s="30">
        <f t="shared" si="2"/>
        <v>2592</v>
      </c>
      <c r="R8" s="30">
        <f t="shared" si="3"/>
        <v>-4296</v>
      </c>
      <c r="S8" s="30">
        <f t="shared" si="4"/>
        <v>-366</v>
      </c>
      <c r="T8" s="30">
        <f t="shared" si="5"/>
        <v>6927</v>
      </c>
      <c r="U8" s="30">
        <f t="shared" si="6"/>
        <v>48</v>
      </c>
      <c r="V8" s="30">
        <f t="shared" si="7"/>
        <v>846</v>
      </c>
      <c r="W8" s="30">
        <f t="shared" si="8"/>
        <v>5751</v>
      </c>
    </row>
    <row r="9" spans="1:23" x14ac:dyDescent="0.25">
      <c r="A9" s="46">
        <f t="shared" si="10"/>
        <v>36926</v>
      </c>
      <c r="B9" s="31">
        <v>2592</v>
      </c>
      <c r="C9" s="31">
        <v>-4296</v>
      </c>
      <c r="D9" s="32">
        <f t="shared" si="0"/>
        <v>-1704</v>
      </c>
      <c r="E9" s="33"/>
      <c r="F9" s="31">
        <v>-366</v>
      </c>
      <c r="G9" s="33"/>
      <c r="H9" s="31">
        <v>6927</v>
      </c>
      <c r="I9" s="33"/>
      <c r="J9" s="31">
        <v>48</v>
      </c>
      <c r="K9" s="33"/>
      <c r="L9" s="31">
        <v>846</v>
      </c>
      <c r="M9" s="33"/>
      <c r="N9" s="34">
        <f t="shared" si="1"/>
        <v>5751</v>
      </c>
      <c r="P9" s="4">
        <f t="shared" si="9"/>
        <v>36927</v>
      </c>
      <c r="Q9" s="30">
        <f t="shared" si="2"/>
        <v>6200</v>
      </c>
      <c r="R9" s="30">
        <f t="shared" si="3"/>
        <v>-3811</v>
      </c>
      <c r="S9" s="30">
        <f t="shared" si="4"/>
        <v>-383</v>
      </c>
      <c r="T9" s="30">
        <f t="shared" si="5"/>
        <v>8640</v>
      </c>
      <c r="U9" s="30">
        <f t="shared" si="6"/>
        <v>105</v>
      </c>
      <c r="V9" s="30">
        <f t="shared" si="7"/>
        <v>481</v>
      </c>
      <c r="W9" s="30">
        <f t="shared" si="8"/>
        <v>11232</v>
      </c>
    </row>
    <row r="10" spans="1:23" x14ac:dyDescent="0.25">
      <c r="A10" s="46">
        <f t="shared" si="10"/>
        <v>36927</v>
      </c>
      <c r="B10" s="31">
        <v>6200</v>
      </c>
      <c r="C10" s="31">
        <v>-3811</v>
      </c>
      <c r="D10" s="32">
        <f t="shared" si="0"/>
        <v>2389</v>
      </c>
      <c r="E10" s="33"/>
      <c r="F10" s="31">
        <v>-383</v>
      </c>
      <c r="G10" s="33"/>
      <c r="H10" s="31">
        <v>8640</v>
      </c>
      <c r="I10" s="33"/>
      <c r="J10" s="31">
        <v>105</v>
      </c>
      <c r="K10" s="33"/>
      <c r="L10" s="31">
        <v>481</v>
      </c>
      <c r="M10" s="33"/>
      <c r="N10" s="34">
        <f t="shared" si="1"/>
        <v>11232</v>
      </c>
      <c r="P10" s="4">
        <f t="shared" si="9"/>
        <v>36928</v>
      </c>
      <c r="Q10" s="30">
        <f t="shared" si="2"/>
        <v>-57</v>
      </c>
      <c r="R10" s="30">
        <f t="shared" si="3"/>
        <v>-3920</v>
      </c>
      <c r="S10" s="30">
        <f t="shared" si="4"/>
        <v>-376</v>
      </c>
      <c r="T10" s="30">
        <f t="shared" si="5"/>
        <v>5626</v>
      </c>
      <c r="U10" s="30">
        <f t="shared" si="6"/>
        <v>94</v>
      </c>
      <c r="V10" s="30">
        <f t="shared" si="7"/>
        <v>217</v>
      </c>
      <c r="W10" s="30">
        <f t="shared" si="8"/>
        <v>1584</v>
      </c>
    </row>
    <row r="11" spans="1:23" x14ac:dyDescent="0.25">
      <c r="A11" s="46">
        <f t="shared" si="10"/>
        <v>36928</v>
      </c>
      <c r="B11" s="31">
        <v>-57</v>
      </c>
      <c r="C11" s="31">
        <v>-3920</v>
      </c>
      <c r="D11" s="32">
        <f t="shared" si="0"/>
        <v>-3977</v>
      </c>
      <c r="E11" s="33"/>
      <c r="F11" s="31">
        <v>-376</v>
      </c>
      <c r="G11" s="33"/>
      <c r="H11" s="31">
        <v>5626</v>
      </c>
      <c r="I11" s="33"/>
      <c r="J11" s="31">
        <v>94</v>
      </c>
      <c r="K11" s="33"/>
      <c r="L11" s="31">
        <v>217</v>
      </c>
      <c r="M11" s="33"/>
      <c r="N11" s="34">
        <f t="shared" si="1"/>
        <v>1584</v>
      </c>
      <c r="P11" s="4">
        <f t="shared" si="9"/>
        <v>36929</v>
      </c>
      <c r="Q11" s="30">
        <f t="shared" si="2"/>
        <v>-2098</v>
      </c>
      <c r="R11" s="30">
        <f t="shared" si="3"/>
        <v>332</v>
      </c>
      <c r="S11" s="30">
        <f t="shared" si="4"/>
        <v>-385</v>
      </c>
      <c r="T11" s="30">
        <f t="shared" si="5"/>
        <v>-3165</v>
      </c>
      <c r="U11" s="30">
        <f t="shared" si="6"/>
        <v>85</v>
      </c>
      <c r="V11" s="30">
        <f t="shared" si="7"/>
        <v>631</v>
      </c>
      <c r="W11" s="30">
        <f t="shared" si="8"/>
        <v>-4600</v>
      </c>
    </row>
    <row r="12" spans="1:23" x14ac:dyDescent="0.25">
      <c r="A12" s="46">
        <f t="shared" si="10"/>
        <v>36929</v>
      </c>
      <c r="B12" s="31">
        <v>-2098</v>
      </c>
      <c r="C12" s="31">
        <v>332</v>
      </c>
      <c r="D12" s="32">
        <f t="shared" si="0"/>
        <v>-1766</v>
      </c>
      <c r="E12" s="33"/>
      <c r="F12" s="31">
        <v>-385</v>
      </c>
      <c r="G12" s="33"/>
      <c r="H12" s="31">
        <v>-3165</v>
      </c>
      <c r="I12" s="33"/>
      <c r="J12" s="31">
        <v>85</v>
      </c>
      <c r="K12" s="33"/>
      <c r="L12" s="31">
        <v>631</v>
      </c>
      <c r="M12" s="33"/>
      <c r="N12" s="34">
        <f t="shared" si="1"/>
        <v>-4600</v>
      </c>
      <c r="P12" s="4">
        <f t="shared" si="9"/>
        <v>36930</v>
      </c>
      <c r="Q12" s="30">
        <f t="shared" si="2"/>
        <v>-9262</v>
      </c>
      <c r="R12" s="30">
        <f t="shared" si="3"/>
        <v>524</v>
      </c>
      <c r="S12" s="30">
        <f t="shared" si="4"/>
        <v>-372</v>
      </c>
      <c r="T12" s="30">
        <f t="shared" si="5"/>
        <v>-8428</v>
      </c>
      <c r="U12" s="30">
        <f t="shared" si="6"/>
        <v>75</v>
      </c>
      <c r="V12" s="30">
        <f t="shared" si="7"/>
        <v>330</v>
      </c>
      <c r="W12" s="30">
        <f t="shared" si="8"/>
        <v>-17133</v>
      </c>
    </row>
    <row r="13" spans="1:23" x14ac:dyDescent="0.25">
      <c r="A13" s="46">
        <f t="shared" si="10"/>
        <v>36930</v>
      </c>
      <c r="B13" s="31">
        <v>-9262</v>
      </c>
      <c r="C13" s="31">
        <v>524</v>
      </c>
      <c r="D13" s="32">
        <f t="shared" si="0"/>
        <v>-8738</v>
      </c>
      <c r="E13" s="33"/>
      <c r="F13" s="31">
        <v>-372</v>
      </c>
      <c r="G13" s="33"/>
      <c r="H13" s="31">
        <v>-8428</v>
      </c>
      <c r="I13" s="33"/>
      <c r="J13" s="31">
        <v>75</v>
      </c>
      <c r="K13" s="33"/>
      <c r="L13" s="31">
        <v>330</v>
      </c>
      <c r="M13" s="33"/>
      <c r="N13" s="34">
        <f t="shared" si="1"/>
        <v>-17133</v>
      </c>
      <c r="P13" s="4">
        <f t="shared" si="9"/>
        <v>36931</v>
      </c>
      <c r="Q13" s="30">
        <f t="shared" si="2"/>
        <v>-24404</v>
      </c>
      <c r="R13" s="30">
        <f t="shared" si="3"/>
        <v>-2999</v>
      </c>
      <c r="S13" s="30">
        <f t="shared" si="4"/>
        <v>-383</v>
      </c>
      <c r="T13" s="30">
        <f t="shared" si="5"/>
        <v>-10658</v>
      </c>
      <c r="U13" s="30">
        <f t="shared" si="6"/>
        <v>21</v>
      </c>
      <c r="V13" s="30">
        <f t="shared" si="7"/>
        <v>-1820</v>
      </c>
      <c r="W13" s="30">
        <f t="shared" si="8"/>
        <v>-40243</v>
      </c>
    </row>
    <row r="14" spans="1:23" x14ac:dyDescent="0.25">
      <c r="A14" s="46">
        <f t="shared" si="10"/>
        <v>36931</v>
      </c>
      <c r="B14" s="31">
        <v>-24404</v>
      </c>
      <c r="C14" s="31">
        <v>-2999</v>
      </c>
      <c r="D14" s="32">
        <f t="shared" si="0"/>
        <v>-27403</v>
      </c>
      <c r="E14" s="33"/>
      <c r="F14" s="31">
        <v>-383</v>
      </c>
      <c r="G14" s="33"/>
      <c r="H14" s="31">
        <v>-10658</v>
      </c>
      <c r="I14" s="33" t="s">
        <v>27</v>
      </c>
      <c r="J14" s="31">
        <v>21</v>
      </c>
      <c r="K14" s="33"/>
      <c r="L14" s="31">
        <v>-1820</v>
      </c>
      <c r="M14" s="33"/>
      <c r="N14" s="34">
        <f t="shared" si="1"/>
        <v>-40243</v>
      </c>
      <c r="P14" s="4">
        <f t="shared" si="9"/>
        <v>36932</v>
      </c>
      <c r="Q14" s="30">
        <f t="shared" si="2"/>
        <v>-13344</v>
      </c>
      <c r="R14" s="30">
        <f t="shared" si="3"/>
        <v>-5018</v>
      </c>
      <c r="S14" s="30">
        <f t="shared" si="4"/>
        <v>-418</v>
      </c>
      <c r="T14" s="30">
        <f t="shared" si="5"/>
        <v>-5479</v>
      </c>
      <c r="U14" s="30">
        <f t="shared" si="6"/>
        <v>22</v>
      </c>
      <c r="V14" s="30">
        <f t="shared" si="7"/>
        <v>-896</v>
      </c>
      <c r="W14" s="30">
        <f t="shared" si="8"/>
        <v>-25133</v>
      </c>
    </row>
    <row r="15" spans="1:23" x14ac:dyDescent="0.25">
      <c r="A15" s="46">
        <f t="shared" si="10"/>
        <v>36932</v>
      </c>
      <c r="B15" s="31">
        <v>-13344</v>
      </c>
      <c r="C15" s="31">
        <v>-5018</v>
      </c>
      <c r="D15" s="32">
        <f t="shared" si="0"/>
        <v>-18362</v>
      </c>
      <c r="E15" s="33"/>
      <c r="F15" s="31">
        <v>-418</v>
      </c>
      <c r="G15" s="33"/>
      <c r="H15" s="31">
        <v>-5479</v>
      </c>
      <c r="I15" s="33" t="s">
        <v>27</v>
      </c>
      <c r="J15" s="31">
        <v>22</v>
      </c>
      <c r="K15" s="33"/>
      <c r="L15" s="31">
        <v>-896</v>
      </c>
      <c r="M15" s="33"/>
      <c r="N15" s="34">
        <f t="shared" si="1"/>
        <v>-25133</v>
      </c>
      <c r="P15" s="4">
        <f t="shared" si="9"/>
        <v>36933</v>
      </c>
      <c r="Q15" s="30">
        <f t="shared" si="2"/>
        <v>-5161</v>
      </c>
      <c r="R15" s="30">
        <f t="shared" si="3"/>
        <v>-1739</v>
      </c>
      <c r="S15" s="30">
        <f t="shared" si="4"/>
        <v>-690</v>
      </c>
      <c r="T15" s="30">
        <f t="shared" si="5"/>
        <v>-1238</v>
      </c>
      <c r="U15" s="30">
        <f t="shared" si="6"/>
        <v>47</v>
      </c>
      <c r="V15" s="30">
        <f t="shared" si="7"/>
        <v>-187</v>
      </c>
      <c r="W15" s="30">
        <f t="shared" si="8"/>
        <v>-8968</v>
      </c>
    </row>
    <row r="16" spans="1:23" x14ac:dyDescent="0.25">
      <c r="A16" s="46">
        <f t="shared" si="10"/>
        <v>36933</v>
      </c>
      <c r="B16" s="31">
        <v>-5161</v>
      </c>
      <c r="C16" s="31">
        <v>-1739</v>
      </c>
      <c r="D16" s="32">
        <f t="shared" si="0"/>
        <v>-6900</v>
      </c>
      <c r="E16" s="33"/>
      <c r="F16" s="31">
        <v>-690</v>
      </c>
      <c r="G16" s="33"/>
      <c r="H16" s="31">
        <v>-1238</v>
      </c>
      <c r="I16" s="33"/>
      <c r="J16" s="31">
        <v>47</v>
      </c>
      <c r="K16" s="33"/>
      <c r="L16" s="31">
        <v>-187</v>
      </c>
      <c r="M16" s="33"/>
      <c r="N16" s="34">
        <f t="shared" si="1"/>
        <v>-8968</v>
      </c>
      <c r="P16" s="4">
        <f t="shared" si="9"/>
        <v>36934</v>
      </c>
      <c r="Q16" s="30">
        <f t="shared" si="2"/>
        <v>4733</v>
      </c>
      <c r="R16" s="30">
        <f t="shared" si="3"/>
        <v>-3515</v>
      </c>
      <c r="S16" s="30">
        <f t="shared" si="4"/>
        <v>-422</v>
      </c>
      <c r="T16" s="30">
        <f t="shared" si="5"/>
        <v>-323</v>
      </c>
      <c r="U16" s="30">
        <f t="shared" si="6"/>
        <v>56</v>
      </c>
      <c r="V16" s="30">
        <f t="shared" si="7"/>
        <v>-521</v>
      </c>
      <c r="W16" s="30">
        <f t="shared" si="8"/>
        <v>8</v>
      </c>
    </row>
    <row r="17" spans="1:23" x14ac:dyDescent="0.25">
      <c r="A17" s="46">
        <f t="shared" si="10"/>
        <v>36934</v>
      </c>
      <c r="B17" s="31">
        <v>4733</v>
      </c>
      <c r="C17" s="31">
        <v>-3515</v>
      </c>
      <c r="D17" s="32">
        <f t="shared" si="0"/>
        <v>1218</v>
      </c>
      <c r="E17" s="33"/>
      <c r="F17" s="31">
        <v>-422</v>
      </c>
      <c r="G17" s="33"/>
      <c r="H17" s="31">
        <v>-323</v>
      </c>
      <c r="I17" s="33"/>
      <c r="J17" s="31">
        <v>56</v>
      </c>
      <c r="K17" s="33"/>
      <c r="L17" s="31">
        <v>-521</v>
      </c>
      <c r="M17" s="33"/>
      <c r="N17" s="34">
        <f t="shared" si="1"/>
        <v>8</v>
      </c>
      <c r="P17" s="4">
        <f t="shared" si="9"/>
        <v>36935</v>
      </c>
      <c r="Q17" s="30">
        <f t="shared" si="2"/>
        <v>10908</v>
      </c>
      <c r="R17" s="30">
        <f t="shared" si="3"/>
        <v>-3649</v>
      </c>
      <c r="S17" s="30">
        <f t="shared" si="4"/>
        <v>-404</v>
      </c>
      <c r="T17" s="30">
        <f t="shared" si="5"/>
        <v>838</v>
      </c>
      <c r="U17" s="30">
        <f t="shared" si="6"/>
        <v>65</v>
      </c>
      <c r="V17" s="30">
        <f t="shared" si="7"/>
        <v>-421</v>
      </c>
      <c r="W17" s="30">
        <f t="shared" si="8"/>
        <v>7337</v>
      </c>
    </row>
    <row r="18" spans="1:23" x14ac:dyDescent="0.25">
      <c r="A18" s="46">
        <f t="shared" si="10"/>
        <v>36935</v>
      </c>
      <c r="B18" s="31">
        <v>10908</v>
      </c>
      <c r="C18" s="31">
        <v>-3649</v>
      </c>
      <c r="D18" s="32">
        <f t="shared" si="0"/>
        <v>7259</v>
      </c>
      <c r="E18" s="33"/>
      <c r="F18" s="31">
        <v>-404</v>
      </c>
      <c r="G18" s="33"/>
      <c r="H18" s="31">
        <v>838</v>
      </c>
      <c r="I18" s="33"/>
      <c r="J18" s="31">
        <v>65</v>
      </c>
      <c r="K18" s="33"/>
      <c r="L18" s="31">
        <v>-421</v>
      </c>
      <c r="M18" s="33"/>
      <c r="N18" s="34">
        <f t="shared" si="1"/>
        <v>7337</v>
      </c>
      <c r="P18" s="4">
        <f t="shared" si="9"/>
        <v>36936</v>
      </c>
      <c r="Q18" s="30">
        <f t="shared" si="2"/>
        <v>1044</v>
      </c>
      <c r="R18" s="30">
        <f t="shared" si="3"/>
        <v>-1936</v>
      </c>
      <c r="S18" s="30">
        <f t="shared" si="4"/>
        <v>-468</v>
      </c>
      <c r="T18" s="30">
        <f t="shared" si="5"/>
        <v>2566</v>
      </c>
      <c r="U18" s="30">
        <f t="shared" si="6"/>
        <v>41</v>
      </c>
      <c r="V18" s="30">
        <f t="shared" si="7"/>
        <v>-399</v>
      </c>
      <c r="W18" s="30">
        <f t="shared" si="8"/>
        <v>848</v>
      </c>
    </row>
    <row r="19" spans="1:23" x14ac:dyDescent="0.25">
      <c r="A19" s="46">
        <f t="shared" si="10"/>
        <v>36936</v>
      </c>
      <c r="B19" s="31">
        <v>1044</v>
      </c>
      <c r="C19" s="31">
        <v>-1936</v>
      </c>
      <c r="D19" s="32">
        <f t="shared" si="0"/>
        <v>-892</v>
      </c>
      <c r="E19" s="33"/>
      <c r="F19" s="31">
        <v>-468</v>
      </c>
      <c r="G19" s="33"/>
      <c r="H19" s="31">
        <v>2566</v>
      </c>
      <c r="I19" s="33"/>
      <c r="J19" s="31">
        <v>41</v>
      </c>
      <c r="K19" s="33"/>
      <c r="L19" s="31">
        <v>-399</v>
      </c>
      <c r="M19" s="33"/>
      <c r="N19" s="34">
        <f t="shared" si="1"/>
        <v>848</v>
      </c>
      <c r="P19" s="4">
        <f t="shared" si="9"/>
        <v>36937</v>
      </c>
      <c r="Q19" s="30">
        <f t="shared" si="2"/>
        <v>1031</v>
      </c>
      <c r="R19" s="30">
        <f t="shared" si="3"/>
        <v>-1817</v>
      </c>
      <c r="S19" s="30">
        <f t="shared" si="4"/>
        <v>-495</v>
      </c>
      <c r="T19" s="30">
        <f t="shared" si="5"/>
        <v>5308</v>
      </c>
      <c r="U19" s="30">
        <f t="shared" si="6"/>
        <v>45</v>
      </c>
      <c r="V19" s="30">
        <f t="shared" si="7"/>
        <v>-2463</v>
      </c>
      <c r="W19" s="30">
        <f t="shared" si="8"/>
        <v>1609</v>
      </c>
    </row>
    <row r="20" spans="1:23" x14ac:dyDescent="0.25">
      <c r="A20" s="46">
        <f t="shared" si="10"/>
        <v>36937</v>
      </c>
      <c r="B20" s="31">
        <v>1031</v>
      </c>
      <c r="C20" s="31">
        <v>-1817</v>
      </c>
      <c r="D20" s="32">
        <f t="shared" si="0"/>
        <v>-786</v>
      </c>
      <c r="E20" s="33"/>
      <c r="F20" s="31">
        <v>-495</v>
      </c>
      <c r="G20" s="33"/>
      <c r="H20" s="31">
        <v>5308</v>
      </c>
      <c r="I20" s="33"/>
      <c r="J20" s="31">
        <v>45</v>
      </c>
      <c r="K20" s="33"/>
      <c r="L20" s="31">
        <v>-2463</v>
      </c>
      <c r="M20" s="33"/>
      <c r="N20" s="34">
        <f t="shared" si="1"/>
        <v>1609</v>
      </c>
      <c r="P20" s="4">
        <f t="shared" si="9"/>
        <v>36938</v>
      </c>
      <c r="Q20" s="30">
        <f t="shared" si="2"/>
        <v>3177</v>
      </c>
      <c r="R20" s="30">
        <f t="shared" si="3"/>
        <v>-959</v>
      </c>
      <c r="S20" s="30">
        <f t="shared" si="4"/>
        <v>-497</v>
      </c>
      <c r="T20" s="30">
        <f t="shared" si="5"/>
        <v>-4763</v>
      </c>
      <c r="U20" s="30">
        <f t="shared" si="6"/>
        <v>-54</v>
      </c>
      <c r="V20" s="30">
        <f t="shared" si="7"/>
        <v>-3649</v>
      </c>
      <c r="W20" s="30">
        <f t="shared" si="8"/>
        <v>-6745</v>
      </c>
    </row>
    <row r="21" spans="1:23" x14ac:dyDescent="0.25">
      <c r="A21" s="46">
        <f t="shared" si="10"/>
        <v>36938</v>
      </c>
      <c r="B21" s="31">
        <v>3177</v>
      </c>
      <c r="C21" s="31">
        <v>-959</v>
      </c>
      <c r="D21" s="32">
        <f t="shared" si="0"/>
        <v>2218</v>
      </c>
      <c r="E21" s="33"/>
      <c r="F21" s="31">
        <v>-497</v>
      </c>
      <c r="G21" s="33"/>
      <c r="H21" s="31">
        <v>-4763</v>
      </c>
      <c r="I21" s="33"/>
      <c r="J21" s="31">
        <v>-54</v>
      </c>
      <c r="K21" s="33"/>
      <c r="L21" s="31">
        <v>-3649</v>
      </c>
      <c r="M21" s="33"/>
      <c r="N21" s="34">
        <f t="shared" si="1"/>
        <v>-6745</v>
      </c>
      <c r="P21" s="4">
        <f t="shared" si="9"/>
        <v>36939</v>
      </c>
      <c r="Q21" s="30">
        <f t="shared" si="2"/>
        <v>-6806</v>
      </c>
      <c r="R21" s="30">
        <f t="shared" si="3"/>
        <v>-1888</v>
      </c>
      <c r="S21" s="30">
        <f t="shared" si="4"/>
        <v>-497</v>
      </c>
      <c r="T21" s="30">
        <f t="shared" si="5"/>
        <v>468</v>
      </c>
      <c r="U21" s="30">
        <f t="shared" si="6"/>
        <v>-198</v>
      </c>
      <c r="V21" s="30">
        <f t="shared" si="7"/>
        <v>-2979</v>
      </c>
      <c r="W21" s="30">
        <f t="shared" si="8"/>
        <v>-11900</v>
      </c>
    </row>
    <row r="22" spans="1:23" x14ac:dyDescent="0.25">
      <c r="A22" s="46">
        <f t="shared" si="10"/>
        <v>36939</v>
      </c>
      <c r="B22" s="31">
        <v>-6806</v>
      </c>
      <c r="C22" s="31">
        <v>-1888</v>
      </c>
      <c r="D22" s="32">
        <f t="shared" si="0"/>
        <v>-8694</v>
      </c>
      <c r="E22" s="33"/>
      <c r="F22" s="31">
        <v>-497</v>
      </c>
      <c r="G22" s="33"/>
      <c r="H22" s="31">
        <v>468</v>
      </c>
      <c r="I22" s="33"/>
      <c r="J22" s="31">
        <v>-198</v>
      </c>
      <c r="K22" s="33"/>
      <c r="L22" s="31">
        <v>-2979</v>
      </c>
      <c r="M22" s="33"/>
      <c r="N22" s="34">
        <f t="shared" si="1"/>
        <v>-11900</v>
      </c>
      <c r="P22" s="4">
        <f t="shared" si="9"/>
        <v>36940</v>
      </c>
      <c r="Q22" s="30">
        <f t="shared" si="2"/>
        <v>-4774</v>
      </c>
      <c r="R22" s="30">
        <f t="shared" si="3"/>
        <v>-496</v>
      </c>
      <c r="S22" s="30">
        <f t="shared" si="4"/>
        <v>-814</v>
      </c>
      <c r="T22" s="30">
        <f t="shared" si="5"/>
        <v>6134</v>
      </c>
      <c r="U22" s="30">
        <f t="shared" si="6"/>
        <v>-176</v>
      </c>
      <c r="V22" s="30">
        <f t="shared" si="7"/>
        <v>-705</v>
      </c>
      <c r="W22" s="30">
        <f t="shared" si="8"/>
        <v>-831</v>
      </c>
    </row>
    <row r="23" spans="1:23" x14ac:dyDescent="0.25">
      <c r="A23" s="46">
        <f t="shared" si="10"/>
        <v>36940</v>
      </c>
      <c r="B23" s="31">
        <v>-4774</v>
      </c>
      <c r="C23" s="31">
        <v>-496</v>
      </c>
      <c r="D23" s="32">
        <f t="shared" si="0"/>
        <v>-5270</v>
      </c>
      <c r="E23" s="33"/>
      <c r="F23" s="31">
        <v>-814</v>
      </c>
      <c r="G23" s="33"/>
      <c r="H23" s="31">
        <v>6134</v>
      </c>
      <c r="I23" s="33"/>
      <c r="J23" s="31">
        <v>-176</v>
      </c>
      <c r="K23" s="33"/>
      <c r="L23" s="31">
        <v>-705</v>
      </c>
      <c r="M23" s="33"/>
      <c r="N23" s="34">
        <f t="shared" si="1"/>
        <v>-831</v>
      </c>
      <c r="P23" s="4">
        <f t="shared" si="9"/>
        <v>36941</v>
      </c>
      <c r="Q23" s="30">
        <f t="shared" si="2"/>
        <v>950</v>
      </c>
      <c r="R23" s="30">
        <f t="shared" si="3"/>
        <v>-1369</v>
      </c>
      <c r="S23" s="30">
        <f t="shared" si="4"/>
        <v>-497</v>
      </c>
      <c r="T23" s="30">
        <f t="shared" si="5"/>
        <v>5651</v>
      </c>
      <c r="U23" s="30">
        <f t="shared" si="6"/>
        <v>1028</v>
      </c>
      <c r="V23" s="30">
        <f t="shared" si="7"/>
        <v>483</v>
      </c>
      <c r="W23" s="30">
        <f t="shared" si="8"/>
        <v>6246</v>
      </c>
    </row>
    <row r="24" spans="1:23" x14ac:dyDescent="0.25">
      <c r="A24" s="46">
        <f t="shared" si="10"/>
        <v>36941</v>
      </c>
      <c r="B24" s="31">
        <v>950</v>
      </c>
      <c r="C24" s="31">
        <v>-1369</v>
      </c>
      <c r="D24" s="32">
        <f t="shared" si="0"/>
        <v>-419</v>
      </c>
      <c r="E24" s="33"/>
      <c r="F24" s="31">
        <v>-497</v>
      </c>
      <c r="G24" s="33"/>
      <c r="H24" s="31">
        <v>5651</v>
      </c>
      <c r="I24" s="33"/>
      <c r="J24" s="31">
        <v>1028</v>
      </c>
      <c r="K24" s="33"/>
      <c r="L24" s="31">
        <v>483</v>
      </c>
      <c r="M24" s="33"/>
      <c r="N24" s="34">
        <f t="shared" si="1"/>
        <v>6246</v>
      </c>
      <c r="P24" s="4">
        <f t="shared" si="9"/>
        <v>36942</v>
      </c>
      <c r="Q24" s="30">
        <f t="shared" si="2"/>
        <v>3167</v>
      </c>
      <c r="R24" s="30">
        <f t="shared" si="3"/>
        <v>-1590</v>
      </c>
      <c r="S24" s="30">
        <f t="shared" si="4"/>
        <v>-497</v>
      </c>
      <c r="T24" s="30">
        <f t="shared" si="5"/>
        <v>-10061</v>
      </c>
      <c r="U24" s="30">
        <f t="shared" si="6"/>
        <v>138</v>
      </c>
      <c r="V24" s="30">
        <f t="shared" si="7"/>
        <v>-211</v>
      </c>
      <c r="W24" s="30">
        <f t="shared" si="8"/>
        <v>-9054</v>
      </c>
    </row>
    <row r="25" spans="1:23" x14ac:dyDescent="0.25">
      <c r="A25" s="46">
        <f t="shared" si="10"/>
        <v>36942</v>
      </c>
      <c r="B25" s="31">
        <v>3167</v>
      </c>
      <c r="C25" s="31">
        <v>-1590</v>
      </c>
      <c r="D25" s="32">
        <f t="shared" si="0"/>
        <v>1577</v>
      </c>
      <c r="E25" s="33"/>
      <c r="F25" s="31">
        <v>-497</v>
      </c>
      <c r="G25" s="33"/>
      <c r="H25" s="31">
        <v>-10061</v>
      </c>
      <c r="I25" s="33"/>
      <c r="J25" s="31">
        <v>138</v>
      </c>
      <c r="K25" s="33"/>
      <c r="L25" s="31">
        <v>-211</v>
      </c>
      <c r="M25" s="33"/>
      <c r="N25" s="34">
        <f t="shared" si="1"/>
        <v>-9054</v>
      </c>
      <c r="P25" s="4">
        <f t="shared" si="9"/>
        <v>36943</v>
      </c>
      <c r="Q25" s="30">
        <f t="shared" si="2"/>
        <v>6541</v>
      </c>
      <c r="R25" s="30">
        <f t="shared" si="3"/>
        <v>1237</v>
      </c>
      <c r="S25" s="30">
        <f t="shared" si="4"/>
        <v>-196</v>
      </c>
      <c r="T25" s="30">
        <f t="shared" si="5"/>
        <v>-17456</v>
      </c>
      <c r="U25" s="30">
        <f t="shared" si="6"/>
        <v>128</v>
      </c>
      <c r="V25" s="30">
        <f t="shared" si="7"/>
        <v>312</v>
      </c>
      <c r="W25" s="30">
        <f t="shared" si="8"/>
        <v>-9434</v>
      </c>
    </row>
    <row r="26" spans="1:23" x14ac:dyDescent="0.25">
      <c r="A26" s="46">
        <f t="shared" si="10"/>
        <v>36943</v>
      </c>
      <c r="B26" s="31">
        <v>6541</v>
      </c>
      <c r="C26" s="31">
        <v>1237</v>
      </c>
      <c r="D26" s="32">
        <f t="shared" si="0"/>
        <v>7778</v>
      </c>
      <c r="E26" s="33"/>
      <c r="F26" s="31">
        <v>-196</v>
      </c>
      <c r="G26" s="33"/>
      <c r="H26" s="31">
        <v>-17456</v>
      </c>
      <c r="I26" s="33"/>
      <c r="J26" s="31">
        <v>128</v>
      </c>
      <c r="K26" s="33"/>
      <c r="L26" s="31">
        <v>312</v>
      </c>
      <c r="M26" s="33"/>
      <c r="N26" s="34">
        <f t="shared" si="1"/>
        <v>-9434</v>
      </c>
      <c r="P26" s="4">
        <f t="shared" si="9"/>
        <v>36944</v>
      </c>
      <c r="Q26" s="30">
        <f t="shared" si="2"/>
        <v>-482</v>
      </c>
      <c r="R26" s="30">
        <f t="shared" si="3"/>
        <v>1820</v>
      </c>
      <c r="S26" s="30">
        <f t="shared" si="4"/>
        <v>-197</v>
      </c>
      <c r="T26" s="30">
        <f t="shared" si="5"/>
        <v>-9506</v>
      </c>
      <c r="U26" s="30">
        <f t="shared" si="6"/>
        <v>131</v>
      </c>
      <c r="V26" s="30">
        <f t="shared" si="7"/>
        <v>112</v>
      </c>
      <c r="W26" s="30">
        <f t="shared" si="8"/>
        <v>-8122</v>
      </c>
    </row>
    <row r="27" spans="1:23" x14ac:dyDescent="0.25">
      <c r="A27" s="46">
        <f t="shared" si="10"/>
        <v>36944</v>
      </c>
      <c r="B27" s="31">
        <v>-482</v>
      </c>
      <c r="C27" s="31">
        <v>1820</v>
      </c>
      <c r="D27" s="32">
        <f t="shared" si="0"/>
        <v>1338</v>
      </c>
      <c r="E27" s="33"/>
      <c r="F27" s="31">
        <v>-197</v>
      </c>
      <c r="G27" s="33"/>
      <c r="H27" s="31">
        <v>-9506</v>
      </c>
      <c r="I27" s="33"/>
      <c r="J27" s="31">
        <v>131</v>
      </c>
      <c r="K27" s="33"/>
      <c r="L27" s="31">
        <v>112</v>
      </c>
      <c r="M27" s="33"/>
      <c r="N27" s="34">
        <f t="shared" si="1"/>
        <v>-8122</v>
      </c>
      <c r="P27" s="4">
        <f t="shared" si="9"/>
        <v>36945</v>
      </c>
      <c r="Q27" s="30">
        <f t="shared" si="2"/>
        <v>-1378</v>
      </c>
      <c r="R27" s="30">
        <f t="shared" si="3"/>
        <v>1605</v>
      </c>
      <c r="S27" s="30">
        <f t="shared" si="4"/>
        <v>-197</v>
      </c>
      <c r="T27" s="30">
        <f t="shared" si="5"/>
        <v>-6660</v>
      </c>
      <c r="U27" s="30">
        <f t="shared" si="6"/>
        <v>135</v>
      </c>
      <c r="V27" s="30">
        <f t="shared" si="7"/>
        <v>-188</v>
      </c>
      <c r="W27" s="30">
        <f t="shared" si="8"/>
        <v>-6683</v>
      </c>
    </row>
    <row r="28" spans="1:23" x14ac:dyDescent="0.25">
      <c r="A28" s="46">
        <f t="shared" si="10"/>
        <v>36945</v>
      </c>
      <c r="B28" s="31">
        <v>-1378</v>
      </c>
      <c r="C28" s="31">
        <v>1605</v>
      </c>
      <c r="D28" s="32">
        <f t="shared" si="0"/>
        <v>227</v>
      </c>
      <c r="E28" s="33"/>
      <c r="F28" s="31">
        <v>-197</v>
      </c>
      <c r="G28" s="33"/>
      <c r="H28" s="31">
        <v>-6660</v>
      </c>
      <c r="I28" s="33"/>
      <c r="J28" s="31">
        <v>135</v>
      </c>
      <c r="K28" s="33"/>
      <c r="L28" s="31">
        <v>-188</v>
      </c>
      <c r="M28" s="33"/>
      <c r="N28" s="34">
        <f t="shared" si="1"/>
        <v>-6683</v>
      </c>
      <c r="P28" s="4">
        <f t="shared" si="9"/>
        <v>36946</v>
      </c>
      <c r="Q28" s="30">
        <f t="shared" si="2"/>
        <v>5563</v>
      </c>
      <c r="R28" s="30">
        <f t="shared" si="3"/>
        <v>1505</v>
      </c>
      <c r="S28" s="30">
        <f t="shared" si="4"/>
        <v>-196</v>
      </c>
      <c r="T28" s="30">
        <f t="shared" si="5"/>
        <v>6223</v>
      </c>
      <c r="U28" s="30">
        <f t="shared" si="6"/>
        <v>112</v>
      </c>
      <c r="V28" s="30">
        <f t="shared" si="7"/>
        <v>-677</v>
      </c>
      <c r="W28" s="30">
        <f t="shared" si="8"/>
        <v>12530</v>
      </c>
    </row>
    <row r="29" spans="1:23" x14ac:dyDescent="0.25">
      <c r="A29" s="46">
        <f t="shared" si="10"/>
        <v>36946</v>
      </c>
      <c r="B29" s="31">
        <v>5563</v>
      </c>
      <c r="C29" s="31">
        <v>1505</v>
      </c>
      <c r="D29" s="32">
        <f t="shared" si="0"/>
        <v>7068</v>
      </c>
      <c r="E29" s="33"/>
      <c r="F29" s="31">
        <v>-196</v>
      </c>
      <c r="G29" s="33"/>
      <c r="H29" s="31">
        <v>6223</v>
      </c>
      <c r="I29" s="33"/>
      <c r="J29" s="31">
        <v>112</v>
      </c>
      <c r="K29" s="33"/>
      <c r="L29" s="31">
        <v>-677</v>
      </c>
      <c r="M29" s="33"/>
      <c r="N29" s="34">
        <f t="shared" si="1"/>
        <v>12530</v>
      </c>
      <c r="P29" s="4">
        <f t="shared" si="9"/>
        <v>36947</v>
      </c>
      <c r="Q29" s="30">
        <f t="shared" si="2"/>
        <v>4041</v>
      </c>
      <c r="R29" s="30">
        <f t="shared" si="3"/>
        <v>1020</v>
      </c>
      <c r="S29" s="30">
        <f t="shared" si="4"/>
        <v>-197</v>
      </c>
      <c r="T29" s="30">
        <f t="shared" si="5"/>
        <v>4980</v>
      </c>
      <c r="U29" s="30">
        <f t="shared" si="6"/>
        <v>131</v>
      </c>
      <c r="V29" s="30">
        <f t="shared" si="7"/>
        <v>-809</v>
      </c>
      <c r="W29" s="30">
        <f t="shared" si="8"/>
        <v>9166</v>
      </c>
    </row>
    <row r="30" spans="1:23" x14ac:dyDescent="0.25">
      <c r="A30" s="46">
        <f t="shared" si="10"/>
        <v>36947</v>
      </c>
      <c r="B30" s="31">
        <v>4041</v>
      </c>
      <c r="C30" s="31">
        <v>1020</v>
      </c>
      <c r="D30" s="32">
        <f t="shared" si="0"/>
        <v>5061</v>
      </c>
      <c r="E30" s="33"/>
      <c r="F30" s="31">
        <v>-197</v>
      </c>
      <c r="G30" s="33"/>
      <c r="H30" s="31">
        <v>4980</v>
      </c>
      <c r="I30" s="33"/>
      <c r="J30" s="31">
        <v>131</v>
      </c>
      <c r="K30" s="33"/>
      <c r="L30" s="31">
        <v>-809</v>
      </c>
      <c r="M30" s="33"/>
      <c r="N30" s="34">
        <f t="shared" si="1"/>
        <v>9166</v>
      </c>
      <c r="P30" s="4">
        <f t="shared" si="9"/>
        <v>36948</v>
      </c>
      <c r="Q30" s="30">
        <f t="shared" si="2"/>
        <v>5580</v>
      </c>
      <c r="R30" s="30">
        <f t="shared" si="3"/>
        <v>759</v>
      </c>
      <c r="S30" s="30">
        <f t="shared" si="4"/>
        <v>-197</v>
      </c>
      <c r="T30" s="30">
        <f t="shared" si="5"/>
        <v>6920</v>
      </c>
      <c r="U30" s="30">
        <f t="shared" si="6"/>
        <v>189</v>
      </c>
      <c r="V30" s="30">
        <f t="shared" si="7"/>
        <v>-843</v>
      </c>
      <c r="W30" s="30">
        <f t="shared" si="8"/>
        <v>12408</v>
      </c>
    </row>
    <row r="31" spans="1:23" x14ac:dyDescent="0.25">
      <c r="A31" s="46">
        <f t="shared" si="10"/>
        <v>36948</v>
      </c>
      <c r="B31" s="31">
        <v>5580</v>
      </c>
      <c r="C31" s="31">
        <v>759</v>
      </c>
      <c r="D31" s="32">
        <f t="shared" si="0"/>
        <v>6339</v>
      </c>
      <c r="E31" s="33"/>
      <c r="F31" s="31">
        <v>-197</v>
      </c>
      <c r="G31" s="33"/>
      <c r="H31" s="31">
        <v>6920</v>
      </c>
      <c r="I31" s="33"/>
      <c r="J31" s="31">
        <v>189</v>
      </c>
      <c r="K31" s="33"/>
      <c r="L31" s="31">
        <v>-843</v>
      </c>
      <c r="M31" s="33"/>
      <c r="N31" s="34">
        <f t="shared" si="1"/>
        <v>12408</v>
      </c>
      <c r="P31" s="4">
        <f t="shared" si="9"/>
        <v>36949</v>
      </c>
      <c r="Q31" s="30">
        <f t="shared" si="2"/>
        <v>-3373</v>
      </c>
      <c r="R31" s="30">
        <f t="shared" si="3"/>
        <v>104</v>
      </c>
      <c r="S31" s="30">
        <f t="shared" si="4"/>
        <v>-338</v>
      </c>
      <c r="T31" s="30">
        <f t="shared" si="5"/>
        <v>593</v>
      </c>
      <c r="U31" s="30">
        <f t="shared" si="6"/>
        <v>133</v>
      </c>
      <c r="V31" s="30">
        <f t="shared" si="7"/>
        <v>-933</v>
      </c>
      <c r="W31" s="30">
        <f t="shared" si="8"/>
        <v>-3814</v>
      </c>
    </row>
    <row r="32" spans="1:23" x14ac:dyDescent="0.25">
      <c r="A32" s="46">
        <f t="shared" si="10"/>
        <v>36949</v>
      </c>
      <c r="B32" s="31">
        <v>-3373</v>
      </c>
      <c r="C32" s="31">
        <v>104</v>
      </c>
      <c r="D32" s="32">
        <f t="shared" si="0"/>
        <v>-3269</v>
      </c>
      <c r="E32" s="33"/>
      <c r="F32" s="31">
        <v>-338</v>
      </c>
      <c r="G32" s="33"/>
      <c r="H32" s="31">
        <v>593</v>
      </c>
      <c r="I32" s="33"/>
      <c r="J32" s="31">
        <v>133</v>
      </c>
      <c r="K32" s="33"/>
      <c r="L32" s="31">
        <v>-933</v>
      </c>
      <c r="M32" s="33"/>
      <c r="N32" s="34">
        <f t="shared" si="1"/>
        <v>-3814</v>
      </c>
      <c r="P32" s="4">
        <f t="shared" si="9"/>
        <v>36950</v>
      </c>
      <c r="Q32" s="30">
        <f t="shared" si="2"/>
        <v>1005</v>
      </c>
      <c r="R32" s="30">
        <f t="shared" si="3"/>
        <v>1446</v>
      </c>
      <c r="S32" s="30">
        <f t="shared" si="4"/>
        <v>-337</v>
      </c>
      <c r="T32" s="30">
        <f t="shared" si="5"/>
        <v>-4408</v>
      </c>
      <c r="U32" s="30">
        <f t="shared" si="6"/>
        <v>115</v>
      </c>
      <c r="V32" s="30">
        <f t="shared" si="7"/>
        <v>-1319</v>
      </c>
      <c r="W32" s="30">
        <f t="shared" si="8"/>
        <v>-3498</v>
      </c>
    </row>
    <row r="33" spans="1:23" x14ac:dyDescent="0.25">
      <c r="A33" s="46">
        <f t="shared" si="10"/>
        <v>36950</v>
      </c>
      <c r="B33" s="31">
        <v>1005</v>
      </c>
      <c r="C33" s="31">
        <v>1446</v>
      </c>
      <c r="D33" s="32">
        <f t="shared" si="0"/>
        <v>2451</v>
      </c>
      <c r="E33" s="33"/>
      <c r="F33" s="31">
        <v>-337</v>
      </c>
      <c r="G33" s="33"/>
      <c r="H33" s="31">
        <v>-4408</v>
      </c>
      <c r="I33" s="33"/>
      <c r="J33" s="31">
        <v>115</v>
      </c>
      <c r="K33" s="33"/>
      <c r="L33" s="31">
        <v>-1319</v>
      </c>
      <c r="M33" s="33"/>
      <c r="N33" s="34">
        <f t="shared" si="1"/>
        <v>-3498</v>
      </c>
      <c r="P33" s="4">
        <f t="shared" si="9"/>
        <v>36951</v>
      </c>
      <c r="Q33" s="30">
        <f t="shared" si="2"/>
        <v>0</v>
      </c>
      <c r="R33" s="30">
        <f t="shared" si="3"/>
        <v>0</v>
      </c>
      <c r="S33" s="30">
        <f t="shared" si="4"/>
        <v>0</v>
      </c>
      <c r="T33" s="30">
        <f t="shared" si="5"/>
        <v>0</v>
      </c>
      <c r="U33" s="30">
        <f t="shared" si="6"/>
        <v>0</v>
      </c>
      <c r="V33" s="30">
        <f t="shared" si="7"/>
        <v>0</v>
      </c>
      <c r="W33" s="30">
        <f t="shared" si="8"/>
        <v>0</v>
      </c>
    </row>
    <row r="34" spans="1:23" x14ac:dyDescent="0.25">
      <c r="A34" s="46">
        <f t="shared" si="10"/>
        <v>36951</v>
      </c>
      <c r="B34" s="31"/>
      <c r="C34" s="31"/>
      <c r="D34" s="32">
        <f t="shared" si="0"/>
        <v>0</v>
      </c>
      <c r="E34" s="33"/>
      <c r="F34" s="31"/>
      <c r="G34" s="33"/>
      <c r="H34" s="31"/>
      <c r="I34" s="33"/>
      <c r="J34" s="31"/>
      <c r="K34" s="33"/>
      <c r="L34" s="31"/>
      <c r="M34" s="33"/>
      <c r="N34" s="34">
        <f t="shared" si="1"/>
        <v>0</v>
      </c>
      <c r="P34" s="4">
        <f t="shared" si="9"/>
        <v>36952</v>
      </c>
      <c r="Q34" s="30">
        <f>+B36</f>
        <v>0</v>
      </c>
      <c r="R34" s="30">
        <f>+C36</f>
        <v>0</v>
      </c>
      <c r="S34" s="30">
        <f>+F36</f>
        <v>0</v>
      </c>
      <c r="T34" s="30">
        <f>+H36</f>
        <v>0</v>
      </c>
      <c r="U34" s="30">
        <f>+J36</f>
        <v>0</v>
      </c>
      <c r="V34" s="30">
        <f>+L36</f>
        <v>0</v>
      </c>
      <c r="W34" s="30">
        <f>+N36</f>
        <v>0</v>
      </c>
    </row>
    <row r="35" spans="1:23" x14ac:dyDescent="0.25">
      <c r="A35" s="46">
        <f t="shared" si="10"/>
        <v>36952</v>
      </c>
      <c r="B35" s="31"/>
      <c r="C35" s="31"/>
      <c r="D35" s="32">
        <f t="shared" si="0"/>
        <v>0</v>
      </c>
      <c r="E35" s="33"/>
      <c r="F35" s="31"/>
      <c r="G35" s="33"/>
      <c r="H35" s="31"/>
      <c r="I35" s="33"/>
      <c r="J35" s="31"/>
      <c r="K35" s="33"/>
      <c r="L35" s="31"/>
      <c r="M35" s="33"/>
      <c r="N35" s="34">
        <f t="shared" si="1"/>
        <v>0</v>
      </c>
      <c r="P35" s="1"/>
      <c r="Q35" s="30"/>
      <c r="R35" s="30"/>
      <c r="S35" s="30"/>
      <c r="T35" s="30"/>
      <c r="U35" s="30"/>
      <c r="V35" s="30"/>
      <c r="W35" s="30"/>
    </row>
    <row r="36" spans="1:23" ht="13.8" thickBot="1" x14ac:dyDescent="0.3">
      <c r="A36" s="46">
        <f t="shared" si="10"/>
        <v>36953</v>
      </c>
      <c r="B36" s="31"/>
      <c r="C36" s="31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31"/>
      <c r="M36" s="36"/>
      <c r="N36" s="34">
        <f t="shared" si="1"/>
        <v>0</v>
      </c>
    </row>
    <row r="37" spans="1:23" ht="13.8" thickBot="1" x14ac:dyDescent="0.3">
      <c r="A37" s="47" t="s">
        <v>21</v>
      </c>
      <c r="B37" s="43">
        <v>-2723</v>
      </c>
      <c r="C37" s="43">
        <v>-318</v>
      </c>
      <c r="D37" s="42">
        <f>SUM(B37:C37)</f>
        <v>-3041</v>
      </c>
      <c r="E37" s="36"/>
      <c r="F37" s="43">
        <v>318</v>
      </c>
      <c r="G37" s="36"/>
      <c r="H37" s="43">
        <v>302</v>
      </c>
      <c r="I37" s="36"/>
      <c r="J37" s="43"/>
      <c r="K37" s="36"/>
      <c r="L37" s="43">
        <v>-90</v>
      </c>
      <c r="M37" s="36"/>
      <c r="N37" s="41">
        <f t="shared" si="1"/>
        <v>-2511</v>
      </c>
    </row>
    <row r="38" spans="1:23" ht="13.8" thickBot="1" x14ac:dyDescent="0.3">
      <c r="A38" s="48" t="s">
        <v>22</v>
      </c>
      <c r="B38" s="37">
        <f>SUM(B6:B36)+B37</f>
        <v>-22766</v>
      </c>
      <c r="C38" s="37">
        <f>SUM(C6:C36)+C37</f>
        <v>-38339</v>
      </c>
      <c r="D38" s="37">
        <f>SUM(D6:D36)+D37</f>
        <v>-61105</v>
      </c>
      <c r="E38" s="37"/>
      <c r="F38" s="37">
        <f>SUM(F6:F36)+F37</f>
        <v>-10531</v>
      </c>
      <c r="G38" s="37"/>
      <c r="H38" s="37">
        <f>SUM(H6:H36)+H37</f>
        <v>13680</v>
      </c>
      <c r="I38" s="37"/>
      <c r="J38" s="37">
        <f>SUM(J6:J36)+J37</f>
        <v>2811</v>
      </c>
      <c r="K38" s="37"/>
      <c r="L38" s="37">
        <f>SUM(L6:L36)+L37</f>
        <v>-11108</v>
      </c>
      <c r="M38" s="37"/>
      <c r="N38" s="38">
        <f>SUM(N6:N36)+N37</f>
        <v>-66253</v>
      </c>
    </row>
    <row r="39" spans="1:23" x14ac:dyDescent="0.25">
      <c r="A39" s="28" t="s">
        <v>6</v>
      </c>
      <c r="B39" s="39">
        <f>B5+B38</f>
        <v>-607655</v>
      </c>
      <c r="C39" s="39">
        <f>C5+C38</f>
        <v>-1518868</v>
      </c>
      <c r="D39" s="39">
        <f>D5+D38</f>
        <v>-2126523</v>
      </c>
      <c r="E39" s="40"/>
      <c r="F39" s="39">
        <f>F5+F38</f>
        <v>-53199</v>
      </c>
      <c r="G39" s="40"/>
      <c r="H39" s="39">
        <f>H5+H38</f>
        <v>-1133325</v>
      </c>
      <c r="I39" s="40"/>
      <c r="J39" s="39">
        <f>J5+J38</f>
        <v>-4214</v>
      </c>
      <c r="K39" s="40"/>
      <c r="L39" s="39">
        <f>L5+L38</f>
        <v>285132</v>
      </c>
      <c r="M39" s="40"/>
      <c r="N39" s="39">
        <f>N5+N38</f>
        <v>-3032129</v>
      </c>
      <c r="P39" t="s">
        <v>5</v>
      </c>
    </row>
    <row r="40" spans="1:23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23" x14ac:dyDescent="0.25">
      <c r="A41" s="49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23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23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23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11"/>
      <c r="K44" s="8"/>
      <c r="L44" s="8"/>
      <c r="M44" s="8"/>
      <c r="N44" s="11"/>
      <c r="P44" s="7"/>
    </row>
    <row r="45" spans="1:23" x14ac:dyDescent="0.25">
      <c r="A45" s="49"/>
      <c r="B45" s="11"/>
      <c r="C45" s="11"/>
      <c r="D45" s="11"/>
      <c r="E45" s="8"/>
      <c r="F45" s="19"/>
      <c r="G45" s="11"/>
      <c r="H45" s="11"/>
      <c r="I45" s="11"/>
      <c r="J45" s="11"/>
      <c r="K45" s="11"/>
      <c r="L45" s="11"/>
      <c r="M45" s="12"/>
      <c r="N45" s="11"/>
      <c r="P45" s="5"/>
    </row>
    <row r="46" spans="1:23" x14ac:dyDescent="0.25">
      <c r="A46" s="49"/>
      <c r="B46" s="15"/>
      <c r="C46" s="15"/>
      <c r="D46" s="15"/>
      <c r="E46" s="14"/>
      <c r="F46" s="20"/>
      <c r="G46" s="15"/>
      <c r="H46" s="15"/>
      <c r="I46" s="15"/>
      <c r="J46" s="15"/>
      <c r="K46" s="15"/>
      <c r="L46" s="15"/>
      <c r="M46" s="12"/>
      <c r="N46" s="11"/>
      <c r="P46" s="5"/>
    </row>
    <row r="47" spans="1:23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P47" s="7"/>
    </row>
    <row r="48" spans="1:23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P48" s="7"/>
    </row>
    <row r="49" spans="1:14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4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</row>
    <row r="51" spans="1:14" x14ac:dyDescent="0.25">
      <c r="A51" s="52"/>
      <c r="B51" s="22"/>
      <c r="C51" s="22"/>
      <c r="D51" s="22"/>
      <c r="E51" s="18"/>
      <c r="F51" s="22"/>
      <c r="G51" s="18"/>
      <c r="H51" s="22"/>
      <c r="I51" s="18"/>
      <c r="J51" s="22"/>
      <c r="K51" s="18"/>
      <c r="L51" s="22"/>
      <c r="M51" s="18"/>
      <c r="N51" s="22"/>
    </row>
    <row r="52" spans="1:14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</row>
    <row r="53" spans="1:14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</row>
    <row r="54" spans="1:14" x14ac:dyDescent="0.25">
      <c r="A54" s="54"/>
      <c r="B54" s="25"/>
      <c r="C54" s="7"/>
      <c r="D54" s="7"/>
      <c r="E54" s="7"/>
      <c r="F54" s="7"/>
      <c r="G54" s="7"/>
      <c r="H54" s="7"/>
      <c r="I54" s="7"/>
      <c r="J54" s="7" t="s">
        <v>5</v>
      </c>
      <c r="K54" s="7"/>
      <c r="L54" s="23"/>
      <c r="M54" s="7"/>
      <c r="N54" s="7"/>
    </row>
    <row r="56" spans="1:14" x14ac:dyDescent="0.25">
      <c r="J56" t="s">
        <v>5</v>
      </c>
    </row>
    <row r="57" spans="1:14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ageMargins left="0.75" right="0.75" top="0.75" bottom="0.75" header="0.5" footer="0.5"/>
  <pageSetup paperSize="5" orientation="landscape" horizontalDpi="300" verticalDpi="300" r:id="rId1"/>
  <headerFooter alignWithMargins="0">
    <oddFooter>&amp;L&amp;D  &amp;T&amp;R&amp;F  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workbookViewId="0">
      <pane ySplit="3" topLeftCell="A4" activePane="bottomLeft" state="frozen"/>
      <selection pane="bottomLeft" activeCell="B5" sqref="B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26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45" t="s">
        <v>8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-166284</v>
      </c>
      <c r="C5" s="43">
        <v>-99517</v>
      </c>
      <c r="D5" s="43">
        <f t="shared" ref="D5:D36" si="0">B5+C5</f>
        <v>-265801</v>
      </c>
      <c r="E5" s="57"/>
      <c r="F5" s="43">
        <v>-1151863</v>
      </c>
      <c r="G5" s="57"/>
      <c r="H5" s="43">
        <v>-19323</v>
      </c>
      <c r="I5" s="57"/>
      <c r="J5" s="43">
        <v>5939</v>
      </c>
      <c r="K5" s="57"/>
      <c r="L5" s="43">
        <v>16966</v>
      </c>
      <c r="M5" s="57"/>
      <c r="N5" s="43">
        <v>-27745</v>
      </c>
      <c r="O5" s="57"/>
      <c r="P5" s="43">
        <v>-29871</v>
      </c>
      <c r="Q5" s="57"/>
      <c r="R5" s="43">
        <v>2007</v>
      </c>
      <c r="S5" s="57"/>
      <c r="T5" s="43">
        <v>205622</v>
      </c>
      <c r="U5" s="57"/>
      <c r="V5" s="43">
        <f>SUM(D5:T5)</f>
        <v>-1264069</v>
      </c>
      <c r="X5" s="4">
        <f>+A6</f>
        <v>36951</v>
      </c>
      <c r="Y5" s="65">
        <f t="shared" ref="Y5:Y33" si="1">+B6</f>
        <v>-1851</v>
      </c>
      <c r="Z5" s="65">
        <f t="shared" ref="Z5:Z33" si="2">+C6</f>
        <v>2474</v>
      </c>
      <c r="AA5" s="65">
        <f t="shared" ref="AA5:AA33" si="3">+F6</f>
        <v>-4550</v>
      </c>
      <c r="AB5" s="65">
        <f>+F6</f>
        <v>-4550</v>
      </c>
      <c r="AC5" s="65">
        <f>+H6</f>
        <v>-327</v>
      </c>
      <c r="AD5" s="65">
        <f>+J6</f>
        <v>112</v>
      </c>
      <c r="AE5" s="65">
        <f>+L6</f>
        <v>1030</v>
      </c>
      <c r="AF5" s="66">
        <f>+N6</f>
        <v>-1602</v>
      </c>
      <c r="AG5" s="66">
        <f>+P6</f>
        <v>179</v>
      </c>
      <c r="AH5" s="66">
        <f>+R6</f>
        <v>-472</v>
      </c>
      <c r="AI5" s="66">
        <f>+T6</f>
        <v>-609</v>
      </c>
    </row>
    <row r="6" spans="1:45" x14ac:dyDescent="0.25">
      <c r="A6" s="46">
        <v>36951</v>
      </c>
      <c r="B6" s="31">
        <v>-1851</v>
      </c>
      <c r="C6" s="31">
        <v>2474</v>
      </c>
      <c r="D6" s="32">
        <f t="shared" si="0"/>
        <v>623</v>
      </c>
      <c r="E6" s="33"/>
      <c r="F6" s="31">
        <v>-4550</v>
      </c>
      <c r="G6" s="33"/>
      <c r="H6" s="31">
        <v>-327</v>
      </c>
      <c r="I6" s="33"/>
      <c r="J6" s="31">
        <v>112</v>
      </c>
      <c r="K6" s="33"/>
      <c r="L6" s="31">
        <v>1030</v>
      </c>
      <c r="M6" s="33"/>
      <c r="N6" s="31">
        <v>-1602</v>
      </c>
      <c r="O6" s="33"/>
      <c r="P6" s="31">
        <v>179</v>
      </c>
      <c r="Q6" s="33"/>
      <c r="R6" s="31">
        <v>-472</v>
      </c>
      <c r="S6" s="33"/>
      <c r="T6" s="31">
        <v>-609</v>
      </c>
      <c r="U6" s="33" t="s">
        <v>5</v>
      </c>
      <c r="V6" s="34">
        <f>SUM(D6:T6)</f>
        <v>-5616</v>
      </c>
      <c r="X6" s="4">
        <f t="shared" ref="X6:X34" si="4">X5+1</f>
        <v>36952</v>
      </c>
      <c r="Y6" s="30">
        <f t="shared" si="1"/>
        <v>-4367</v>
      </c>
      <c r="Z6" s="30">
        <f t="shared" si="2"/>
        <v>32</v>
      </c>
      <c r="AA6" s="30">
        <f t="shared" si="3"/>
        <v>-1359</v>
      </c>
      <c r="AB6" s="65">
        <f t="shared" ref="AB6:AB34" si="5">+F7</f>
        <v>-1359</v>
      </c>
      <c r="AC6" s="65">
        <f t="shared" ref="AC6:AC34" si="6">+H7</f>
        <v>-234</v>
      </c>
      <c r="AD6" s="65">
        <f t="shared" ref="AD6:AD34" si="7">+J7</f>
        <v>93</v>
      </c>
      <c r="AE6" s="65">
        <f t="shared" ref="AE6:AE34" si="8">+L7</f>
        <v>936</v>
      </c>
      <c r="AF6" s="66">
        <f t="shared" ref="AF6:AF34" si="9">+N7</f>
        <v>-1174</v>
      </c>
      <c r="AG6" s="66">
        <f t="shared" ref="AG6:AG34" si="10">+P7</f>
        <v>312</v>
      </c>
      <c r="AH6" s="66">
        <f t="shared" ref="AH6:AH34" si="11">+R7</f>
        <v>-310</v>
      </c>
      <c r="AI6" s="66">
        <f t="shared" ref="AI6:AI34" si="12">+T7</f>
        <v>123</v>
      </c>
    </row>
    <row r="7" spans="1:45" x14ac:dyDescent="0.25">
      <c r="A7" s="46">
        <f t="shared" ref="A7:A36" si="13">A6+1</f>
        <v>36952</v>
      </c>
      <c r="B7" s="31">
        <v>-4367</v>
      </c>
      <c r="C7" s="31">
        <v>32</v>
      </c>
      <c r="D7" s="32">
        <f t="shared" si="0"/>
        <v>-4335</v>
      </c>
      <c r="E7" s="33"/>
      <c r="F7" s="31">
        <v>-1359</v>
      </c>
      <c r="G7" s="33"/>
      <c r="H7" s="31">
        <v>-234</v>
      </c>
      <c r="I7" s="33"/>
      <c r="J7" s="31">
        <v>93</v>
      </c>
      <c r="K7" s="33"/>
      <c r="L7" s="31">
        <v>936</v>
      </c>
      <c r="M7" s="33"/>
      <c r="N7" s="31">
        <v>-1174</v>
      </c>
      <c r="O7" s="33"/>
      <c r="P7" s="31">
        <v>312</v>
      </c>
      <c r="Q7" s="33"/>
      <c r="R7" s="31">
        <v>-310</v>
      </c>
      <c r="S7" s="33"/>
      <c r="T7" s="31">
        <v>123</v>
      </c>
      <c r="U7" s="33"/>
      <c r="V7" s="34">
        <f>SUM(D7:T7)</f>
        <v>-5948</v>
      </c>
      <c r="X7" s="4">
        <f t="shared" si="4"/>
        <v>36953</v>
      </c>
      <c r="Y7" s="30">
        <f t="shared" si="1"/>
        <v>1514</v>
      </c>
      <c r="Z7" s="30">
        <f t="shared" si="2"/>
        <v>-95</v>
      </c>
      <c r="AA7" s="30">
        <f t="shared" si="3"/>
        <v>8974</v>
      </c>
      <c r="AB7" s="65">
        <f t="shared" si="5"/>
        <v>8974</v>
      </c>
      <c r="AC7" s="65">
        <f t="shared" si="6"/>
        <v>-325</v>
      </c>
      <c r="AD7" s="65">
        <f t="shared" si="7"/>
        <v>108</v>
      </c>
      <c r="AE7" s="65">
        <f t="shared" si="8"/>
        <v>862</v>
      </c>
      <c r="AF7" s="66">
        <f t="shared" si="9"/>
        <v>-1296</v>
      </c>
      <c r="AG7" s="66">
        <f t="shared" si="10"/>
        <v>328</v>
      </c>
      <c r="AH7" s="66">
        <f t="shared" si="11"/>
        <v>-219</v>
      </c>
      <c r="AI7" s="66">
        <f t="shared" si="12"/>
        <v>561</v>
      </c>
    </row>
    <row r="8" spans="1:45" x14ac:dyDescent="0.25">
      <c r="A8" s="46">
        <f t="shared" si="13"/>
        <v>36953</v>
      </c>
      <c r="B8" s="31">
        <v>1514</v>
      </c>
      <c r="C8" s="31">
        <v>-95</v>
      </c>
      <c r="D8" s="32">
        <f t="shared" si="0"/>
        <v>1419</v>
      </c>
      <c r="E8" s="33"/>
      <c r="F8" s="31">
        <v>8974</v>
      </c>
      <c r="G8" s="33"/>
      <c r="H8" s="31">
        <v>-325</v>
      </c>
      <c r="I8" s="33"/>
      <c r="J8" s="31">
        <v>108</v>
      </c>
      <c r="K8" s="33"/>
      <c r="L8" s="31">
        <v>862</v>
      </c>
      <c r="M8" s="33"/>
      <c r="N8" s="31">
        <v>-1296</v>
      </c>
      <c r="O8" s="33"/>
      <c r="P8" s="31">
        <v>328</v>
      </c>
      <c r="Q8" s="33"/>
      <c r="R8" s="31">
        <v>-219</v>
      </c>
      <c r="S8" s="33"/>
      <c r="T8" s="31">
        <v>561</v>
      </c>
      <c r="U8" s="33"/>
      <c r="V8" s="34">
        <f t="shared" ref="V8:V36" si="14">SUM(D8:T8)</f>
        <v>10412</v>
      </c>
      <c r="X8" s="4">
        <f t="shared" si="4"/>
        <v>36954</v>
      </c>
      <c r="Y8" s="30">
        <f t="shared" si="1"/>
        <v>350</v>
      </c>
      <c r="Z8" s="30">
        <f t="shared" si="2"/>
        <v>-233</v>
      </c>
      <c r="AA8" s="30">
        <f t="shared" si="3"/>
        <v>-1026</v>
      </c>
      <c r="AB8" s="65">
        <f t="shared" si="5"/>
        <v>-1026</v>
      </c>
      <c r="AC8" s="65">
        <f t="shared" si="6"/>
        <v>-329</v>
      </c>
      <c r="AD8" s="65">
        <f t="shared" si="7"/>
        <v>105</v>
      </c>
      <c r="AE8" s="65">
        <f t="shared" si="8"/>
        <v>1067</v>
      </c>
      <c r="AF8" s="66">
        <f t="shared" si="9"/>
        <v>-1314</v>
      </c>
      <c r="AG8" s="66">
        <f t="shared" si="10"/>
        <v>303</v>
      </c>
      <c r="AH8" s="66">
        <f t="shared" si="11"/>
        <v>-196</v>
      </c>
      <c r="AI8" s="66">
        <f t="shared" si="12"/>
        <v>289</v>
      </c>
    </row>
    <row r="9" spans="1:45" x14ac:dyDescent="0.25">
      <c r="A9" s="46">
        <f t="shared" si="13"/>
        <v>36954</v>
      </c>
      <c r="B9" s="31">
        <v>350</v>
      </c>
      <c r="C9" s="31">
        <v>-233</v>
      </c>
      <c r="D9" s="32">
        <f t="shared" si="0"/>
        <v>117</v>
      </c>
      <c r="E9" s="33"/>
      <c r="F9" s="31">
        <v>-1026</v>
      </c>
      <c r="G9" s="33"/>
      <c r="H9" s="31">
        <v>-329</v>
      </c>
      <c r="I9" s="33"/>
      <c r="J9" s="31">
        <v>105</v>
      </c>
      <c r="K9" s="33"/>
      <c r="L9" s="31">
        <v>1067</v>
      </c>
      <c r="M9" s="33"/>
      <c r="N9" s="31">
        <v>-1314</v>
      </c>
      <c r="O9" s="33"/>
      <c r="P9" s="31">
        <v>303</v>
      </c>
      <c r="Q9" s="33"/>
      <c r="R9" s="31">
        <v>-196</v>
      </c>
      <c r="S9" s="33"/>
      <c r="T9" s="31">
        <v>289</v>
      </c>
      <c r="U9" s="33"/>
      <c r="V9" s="34">
        <f t="shared" si="14"/>
        <v>-984</v>
      </c>
      <c r="X9" s="4">
        <f t="shared" si="4"/>
        <v>36955</v>
      </c>
      <c r="Y9" s="30">
        <f t="shared" si="1"/>
        <v>1050</v>
      </c>
      <c r="Z9" s="30">
        <f t="shared" si="2"/>
        <v>281</v>
      </c>
      <c r="AA9" s="30">
        <f t="shared" si="3"/>
        <v>-13233</v>
      </c>
      <c r="AB9" s="65">
        <f t="shared" si="5"/>
        <v>-13233</v>
      </c>
      <c r="AC9" s="65">
        <f t="shared" si="6"/>
        <v>-262</v>
      </c>
      <c r="AD9" s="65">
        <f t="shared" si="7"/>
        <v>110</v>
      </c>
      <c r="AE9" s="65">
        <f t="shared" si="8"/>
        <v>1025</v>
      </c>
      <c r="AF9" s="66">
        <f t="shared" si="9"/>
        <v>-1385</v>
      </c>
      <c r="AG9" s="66">
        <f t="shared" si="10"/>
        <v>309</v>
      </c>
      <c r="AH9" s="66">
        <f t="shared" si="11"/>
        <v>-227</v>
      </c>
      <c r="AI9" s="66">
        <f t="shared" si="12"/>
        <v>864</v>
      </c>
    </row>
    <row r="10" spans="1:45" x14ac:dyDescent="0.25">
      <c r="A10" s="46">
        <f t="shared" si="13"/>
        <v>36955</v>
      </c>
      <c r="B10" s="31">
        <v>1050</v>
      </c>
      <c r="C10" s="31">
        <v>281</v>
      </c>
      <c r="D10" s="32">
        <f t="shared" si="0"/>
        <v>1331</v>
      </c>
      <c r="E10" s="33"/>
      <c r="F10" s="31">
        <v>-13233</v>
      </c>
      <c r="G10" s="33"/>
      <c r="H10" s="31">
        <v>-262</v>
      </c>
      <c r="I10" s="33"/>
      <c r="J10" s="31">
        <v>110</v>
      </c>
      <c r="K10" s="33"/>
      <c r="L10" s="31">
        <v>1025</v>
      </c>
      <c r="M10" s="33"/>
      <c r="N10" s="31">
        <v>-1385</v>
      </c>
      <c r="O10" s="33"/>
      <c r="P10" s="31">
        <v>309</v>
      </c>
      <c r="Q10" s="33"/>
      <c r="R10" s="31">
        <v>-227</v>
      </c>
      <c r="S10" s="33"/>
      <c r="T10" s="31">
        <v>864</v>
      </c>
      <c r="U10" s="33"/>
      <c r="V10" s="34">
        <f t="shared" si="14"/>
        <v>-11468</v>
      </c>
      <c r="X10" s="4">
        <f t="shared" si="4"/>
        <v>36956</v>
      </c>
      <c r="Y10" s="30">
        <f t="shared" si="1"/>
        <v>-1852</v>
      </c>
      <c r="Z10" s="30">
        <f t="shared" si="2"/>
        <v>-918</v>
      </c>
      <c r="AA10" s="30">
        <f t="shared" si="3"/>
        <v>-631</v>
      </c>
      <c r="AB10" s="65">
        <f t="shared" si="5"/>
        <v>-631</v>
      </c>
      <c r="AC10" s="65">
        <f t="shared" si="6"/>
        <v>-246</v>
      </c>
      <c r="AD10" s="65">
        <f t="shared" si="7"/>
        <v>3</v>
      </c>
      <c r="AE10" s="65">
        <f t="shared" si="8"/>
        <v>819</v>
      </c>
      <c r="AF10" s="66">
        <f t="shared" si="9"/>
        <v>-1605</v>
      </c>
      <c r="AG10" s="66">
        <f t="shared" si="10"/>
        <v>-108</v>
      </c>
      <c r="AH10" s="66">
        <f t="shared" si="11"/>
        <v>-165</v>
      </c>
      <c r="AI10" s="66">
        <f t="shared" si="12"/>
        <v>1246</v>
      </c>
    </row>
    <row r="11" spans="1:45" x14ac:dyDescent="0.25">
      <c r="A11" s="46">
        <f t="shared" si="13"/>
        <v>36956</v>
      </c>
      <c r="B11" s="31">
        <v>-1852</v>
      </c>
      <c r="C11" s="31">
        <v>-918</v>
      </c>
      <c r="D11" s="32">
        <f t="shared" si="0"/>
        <v>-2770</v>
      </c>
      <c r="E11" s="33"/>
      <c r="F11" s="31">
        <v>-631</v>
      </c>
      <c r="G11" s="33"/>
      <c r="H11" s="31">
        <v>-246</v>
      </c>
      <c r="I11" s="33"/>
      <c r="J11" s="31">
        <v>3</v>
      </c>
      <c r="K11" s="33"/>
      <c r="L11" s="31">
        <v>819</v>
      </c>
      <c r="M11" s="33"/>
      <c r="N11" s="31">
        <v>-1605</v>
      </c>
      <c r="O11" s="33"/>
      <c r="P11" s="31">
        <v>-108</v>
      </c>
      <c r="Q11" s="33"/>
      <c r="R11" s="31">
        <v>-165</v>
      </c>
      <c r="S11" s="33"/>
      <c r="T11" s="31">
        <v>1246</v>
      </c>
      <c r="U11" s="33"/>
      <c r="V11" s="34">
        <f t="shared" si="14"/>
        <v>-3457</v>
      </c>
      <c r="X11" s="4">
        <f t="shared" si="4"/>
        <v>36957</v>
      </c>
      <c r="Y11" s="30">
        <f t="shared" si="1"/>
        <v>-24734</v>
      </c>
      <c r="Z11" s="30">
        <f t="shared" si="2"/>
        <v>666</v>
      </c>
      <c r="AA11" s="30">
        <f t="shared" si="3"/>
        <v>-330</v>
      </c>
      <c r="AB11" s="65">
        <f t="shared" si="5"/>
        <v>-330</v>
      </c>
      <c r="AC11" s="65">
        <f t="shared" si="6"/>
        <v>-255</v>
      </c>
      <c r="AD11" s="65">
        <f t="shared" si="7"/>
        <v>30</v>
      </c>
      <c r="AE11" s="65">
        <f t="shared" si="8"/>
        <v>243</v>
      </c>
      <c r="AF11" s="66">
        <f t="shared" si="9"/>
        <v>-1852</v>
      </c>
      <c r="AG11" s="66">
        <f t="shared" si="10"/>
        <v>307</v>
      </c>
      <c r="AH11" s="66">
        <f t="shared" si="11"/>
        <v>-167</v>
      </c>
      <c r="AI11" s="66">
        <f t="shared" si="12"/>
        <v>1046</v>
      </c>
    </row>
    <row r="12" spans="1:45" x14ac:dyDescent="0.25">
      <c r="A12" s="46">
        <f t="shared" si="13"/>
        <v>36957</v>
      </c>
      <c r="B12" s="31">
        <v>-24734</v>
      </c>
      <c r="C12" s="31">
        <v>666</v>
      </c>
      <c r="D12" s="32">
        <f t="shared" si="0"/>
        <v>-24068</v>
      </c>
      <c r="E12" s="33"/>
      <c r="F12" s="31">
        <v>-330</v>
      </c>
      <c r="G12" s="33"/>
      <c r="H12" s="31">
        <v>-255</v>
      </c>
      <c r="I12" s="33"/>
      <c r="J12" s="31">
        <v>30</v>
      </c>
      <c r="K12" s="33"/>
      <c r="L12" s="31">
        <v>243</v>
      </c>
      <c r="M12" s="33"/>
      <c r="N12" s="31">
        <v>-1852</v>
      </c>
      <c r="O12" s="33"/>
      <c r="P12" s="31">
        <v>307</v>
      </c>
      <c r="Q12" s="33"/>
      <c r="R12" s="31">
        <v>-167</v>
      </c>
      <c r="S12" s="33"/>
      <c r="T12" s="31">
        <v>1046</v>
      </c>
      <c r="U12" s="33"/>
      <c r="V12" s="34">
        <f t="shared" si="14"/>
        <v>-25046</v>
      </c>
      <c r="X12" s="4">
        <f t="shared" si="4"/>
        <v>36958</v>
      </c>
      <c r="Y12" s="30">
        <f t="shared" si="1"/>
        <v>-42111</v>
      </c>
      <c r="Z12" s="30">
        <f t="shared" si="2"/>
        <v>1436</v>
      </c>
      <c r="AA12" s="30">
        <f t="shared" si="3"/>
        <v>2299</v>
      </c>
      <c r="AB12" s="65">
        <f t="shared" si="5"/>
        <v>2299</v>
      </c>
      <c r="AC12" s="65">
        <f t="shared" si="6"/>
        <v>-296</v>
      </c>
      <c r="AD12" s="65">
        <f t="shared" si="7"/>
        <v>48</v>
      </c>
      <c r="AE12" s="65">
        <f t="shared" si="8"/>
        <v>0</v>
      </c>
      <c r="AF12" s="66">
        <f t="shared" si="9"/>
        <v>-1500</v>
      </c>
      <c r="AG12" s="66">
        <f t="shared" si="10"/>
        <v>307</v>
      </c>
      <c r="AH12" s="66">
        <f t="shared" si="11"/>
        <v>-196</v>
      </c>
      <c r="AI12" s="66">
        <f t="shared" si="12"/>
        <v>153</v>
      </c>
    </row>
    <row r="13" spans="1:45" ht="13.8" thickBot="1" x14ac:dyDescent="0.3">
      <c r="A13" s="46">
        <f t="shared" si="13"/>
        <v>36958</v>
      </c>
      <c r="B13" s="31">
        <v>-42111</v>
      </c>
      <c r="C13" s="31">
        <v>1436</v>
      </c>
      <c r="D13" s="32">
        <f t="shared" si="0"/>
        <v>-40675</v>
      </c>
      <c r="E13" s="33"/>
      <c r="F13" s="31">
        <v>2299</v>
      </c>
      <c r="G13" s="33"/>
      <c r="H13" s="31">
        <v>-296</v>
      </c>
      <c r="I13" s="33"/>
      <c r="J13" s="31">
        <v>48</v>
      </c>
      <c r="K13" s="33"/>
      <c r="L13" s="31">
        <v>0</v>
      </c>
      <c r="M13" s="33"/>
      <c r="N13" s="31">
        <v>-1500</v>
      </c>
      <c r="O13" s="33"/>
      <c r="P13" s="31">
        <v>307</v>
      </c>
      <c r="Q13" s="33"/>
      <c r="R13" s="31">
        <v>-196</v>
      </c>
      <c r="S13" s="33"/>
      <c r="T13" s="31">
        <v>153</v>
      </c>
      <c r="U13" s="33"/>
      <c r="V13" s="34">
        <f t="shared" si="14"/>
        <v>-39860</v>
      </c>
      <c r="X13" s="4">
        <f t="shared" si="4"/>
        <v>36959</v>
      </c>
      <c r="Y13" s="30">
        <f t="shared" si="1"/>
        <v>26081</v>
      </c>
      <c r="Z13" s="30">
        <f t="shared" si="2"/>
        <v>1000</v>
      </c>
      <c r="AA13" s="30">
        <f t="shared" si="3"/>
        <v>6923</v>
      </c>
      <c r="AB13" s="65">
        <f t="shared" si="5"/>
        <v>6923</v>
      </c>
      <c r="AC13" s="65">
        <f t="shared" si="6"/>
        <v>-235</v>
      </c>
      <c r="AD13" s="65">
        <f t="shared" si="7"/>
        <v>64</v>
      </c>
      <c r="AE13" s="65">
        <f t="shared" si="8"/>
        <v>0</v>
      </c>
      <c r="AF13" s="66">
        <f t="shared" si="9"/>
        <v>-1197</v>
      </c>
      <c r="AG13" s="66">
        <f t="shared" si="10"/>
        <v>74</v>
      </c>
      <c r="AH13" s="66">
        <f t="shared" si="11"/>
        <v>-171</v>
      </c>
      <c r="AI13" s="66">
        <f t="shared" si="12"/>
        <v>434</v>
      </c>
    </row>
    <row r="14" spans="1:45" ht="13.8" thickBot="1" x14ac:dyDescent="0.3">
      <c r="A14" s="46">
        <f t="shared" si="13"/>
        <v>36959</v>
      </c>
      <c r="B14" s="31">
        <v>26081</v>
      </c>
      <c r="C14" s="43">
        <v>1000</v>
      </c>
      <c r="D14" s="32">
        <f t="shared" si="0"/>
        <v>27081</v>
      </c>
      <c r="E14" s="33"/>
      <c r="F14" s="31">
        <v>6923</v>
      </c>
      <c r="G14" s="33"/>
      <c r="H14" s="31">
        <v>-235</v>
      </c>
      <c r="I14" s="33"/>
      <c r="J14" s="31">
        <v>64</v>
      </c>
      <c r="K14" s="33"/>
      <c r="L14" s="31">
        <v>0</v>
      </c>
      <c r="M14" s="33"/>
      <c r="N14" s="31">
        <v>-1197</v>
      </c>
      <c r="O14" s="33"/>
      <c r="P14" s="31">
        <v>74</v>
      </c>
      <c r="Q14" s="33"/>
      <c r="R14" s="31">
        <v>-171</v>
      </c>
      <c r="S14" s="33"/>
      <c r="T14" s="31">
        <v>434</v>
      </c>
      <c r="U14" s="33"/>
      <c r="V14" s="34">
        <f t="shared" si="14"/>
        <v>32973</v>
      </c>
      <c r="X14" s="4">
        <f t="shared" si="4"/>
        <v>36960</v>
      </c>
      <c r="Y14" s="30">
        <f t="shared" si="1"/>
        <v>24957</v>
      </c>
      <c r="Z14" s="30">
        <f t="shared" si="2"/>
        <v>-521</v>
      </c>
      <c r="AA14" s="30">
        <f t="shared" si="3"/>
        <v>4682</v>
      </c>
      <c r="AB14" s="65">
        <f t="shared" si="5"/>
        <v>4682</v>
      </c>
      <c r="AC14" s="65">
        <f t="shared" si="6"/>
        <v>-254</v>
      </c>
      <c r="AD14" s="65">
        <f t="shared" si="7"/>
        <v>66</v>
      </c>
      <c r="AE14" s="65">
        <f t="shared" si="8"/>
        <v>0</v>
      </c>
      <c r="AF14" s="66">
        <f t="shared" si="9"/>
        <v>-1306</v>
      </c>
      <c r="AG14" s="66">
        <f t="shared" si="10"/>
        <v>326</v>
      </c>
      <c r="AH14" s="66">
        <f t="shared" si="11"/>
        <v>-175</v>
      </c>
      <c r="AI14" s="66">
        <f t="shared" si="12"/>
        <v>-376</v>
      </c>
    </row>
    <row r="15" spans="1:45" ht="13.8" thickBot="1" x14ac:dyDescent="0.3">
      <c r="A15" s="46">
        <f t="shared" si="13"/>
        <v>36960</v>
      </c>
      <c r="B15" s="31">
        <v>24957</v>
      </c>
      <c r="C15" s="43">
        <v>-521</v>
      </c>
      <c r="D15" s="32">
        <f t="shared" si="0"/>
        <v>24436</v>
      </c>
      <c r="E15" s="33"/>
      <c r="F15" s="31">
        <v>4682</v>
      </c>
      <c r="G15" s="33"/>
      <c r="H15" s="31">
        <v>-254</v>
      </c>
      <c r="I15" s="33"/>
      <c r="J15" s="31">
        <v>66</v>
      </c>
      <c r="K15" s="33"/>
      <c r="L15" s="31">
        <v>0</v>
      </c>
      <c r="M15" s="33"/>
      <c r="N15" s="31">
        <v>-1306</v>
      </c>
      <c r="O15" s="33"/>
      <c r="P15" s="31">
        <v>326</v>
      </c>
      <c r="Q15" s="33"/>
      <c r="R15" s="31">
        <v>-175</v>
      </c>
      <c r="S15" s="33"/>
      <c r="T15" s="31">
        <v>-376</v>
      </c>
      <c r="U15" s="33"/>
      <c r="V15" s="34">
        <f t="shared" si="14"/>
        <v>27399</v>
      </c>
      <c r="X15" s="4">
        <f t="shared" si="4"/>
        <v>36961</v>
      </c>
      <c r="Y15" s="30">
        <f t="shared" si="1"/>
        <v>22061</v>
      </c>
      <c r="Z15" s="30">
        <f t="shared" si="2"/>
        <v>-660</v>
      </c>
      <c r="AA15" s="30">
        <f t="shared" si="3"/>
        <v>4129</v>
      </c>
      <c r="AB15" s="65">
        <f t="shared" si="5"/>
        <v>4129</v>
      </c>
      <c r="AC15" s="65">
        <f t="shared" si="6"/>
        <v>-244</v>
      </c>
      <c r="AD15" s="65">
        <f t="shared" si="7"/>
        <v>58</v>
      </c>
      <c r="AE15" s="65">
        <f t="shared" si="8"/>
        <v>0</v>
      </c>
      <c r="AF15" s="66">
        <f t="shared" si="9"/>
        <v>-1377</v>
      </c>
      <c r="AG15" s="66">
        <f t="shared" si="10"/>
        <v>377</v>
      </c>
      <c r="AH15" s="66">
        <f t="shared" si="11"/>
        <v>-227</v>
      </c>
      <c r="AI15" s="66">
        <f t="shared" si="12"/>
        <v>-596</v>
      </c>
    </row>
    <row r="16" spans="1:45" ht="13.8" thickBot="1" x14ac:dyDescent="0.3">
      <c r="A16" s="46">
        <f t="shared" si="13"/>
        <v>36961</v>
      </c>
      <c r="B16" s="31">
        <v>22061</v>
      </c>
      <c r="C16" s="67">
        <v>-660</v>
      </c>
      <c r="D16" s="32">
        <f t="shared" si="0"/>
        <v>21401</v>
      </c>
      <c r="E16" s="33"/>
      <c r="F16" s="31">
        <v>4129</v>
      </c>
      <c r="G16" s="33"/>
      <c r="H16" s="31">
        <v>-244</v>
      </c>
      <c r="I16" s="33"/>
      <c r="J16" s="31">
        <v>58</v>
      </c>
      <c r="K16" s="33"/>
      <c r="L16" s="31">
        <v>0</v>
      </c>
      <c r="M16" s="33"/>
      <c r="N16" s="31">
        <v>-1377</v>
      </c>
      <c r="O16" s="33"/>
      <c r="P16" s="31">
        <v>377</v>
      </c>
      <c r="Q16" s="33"/>
      <c r="R16" s="31">
        <v>-227</v>
      </c>
      <c r="S16" s="33"/>
      <c r="T16" s="31">
        <v>-596</v>
      </c>
      <c r="U16" s="33"/>
      <c r="V16" s="34">
        <f t="shared" si="14"/>
        <v>23521</v>
      </c>
      <c r="X16" s="4">
        <f t="shared" si="4"/>
        <v>36962</v>
      </c>
      <c r="Y16" s="30">
        <f t="shared" si="1"/>
        <v>21065</v>
      </c>
      <c r="Z16" s="30">
        <f t="shared" si="2"/>
        <v>-51</v>
      </c>
      <c r="AA16" s="30">
        <f t="shared" si="3"/>
        <v>4870</v>
      </c>
      <c r="AB16" s="65">
        <f t="shared" si="5"/>
        <v>4870</v>
      </c>
      <c r="AC16" s="65">
        <f t="shared" si="6"/>
        <v>-314</v>
      </c>
      <c r="AD16" s="65">
        <f t="shared" si="7"/>
        <v>52</v>
      </c>
      <c r="AE16" s="65">
        <f t="shared" si="8"/>
        <v>0</v>
      </c>
      <c r="AF16" s="66">
        <f t="shared" si="9"/>
        <v>-1568</v>
      </c>
      <c r="AG16" s="66">
        <f t="shared" si="10"/>
        <v>288</v>
      </c>
      <c r="AH16" s="66">
        <f t="shared" si="11"/>
        <v>-204</v>
      </c>
      <c r="AI16" s="66">
        <f t="shared" si="12"/>
        <v>-1912</v>
      </c>
    </row>
    <row r="17" spans="1:35" x14ac:dyDescent="0.25">
      <c r="A17" s="46">
        <f t="shared" si="13"/>
        <v>36962</v>
      </c>
      <c r="B17" s="31">
        <v>21065</v>
      </c>
      <c r="C17" s="31">
        <v>-51</v>
      </c>
      <c r="D17" s="32">
        <f t="shared" si="0"/>
        <v>21014</v>
      </c>
      <c r="E17" s="33"/>
      <c r="F17" s="31">
        <v>4870</v>
      </c>
      <c r="G17" s="33"/>
      <c r="H17" s="31">
        <v>-314</v>
      </c>
      <c r="I17" s="33"/>
      <c r="J17" s="31">
        <v>52</v>
      </c>
      <c r="K17" s="33"/>
      <c r="L17" s="31">
        <v>0</v>
      </c>
      <c r="M17" s="33"/>
      <c r="N17" s="31">
        <v>-1568</v>
      </c>
      <c r="O17" s="33"/>
      <c r="P17" s="31">
        <v>288</v>
      </c>
      <c r="Q17" s="33"/>
      <c r="R17" s="31">
        <v>-204</v>
      </c>
      <c r="S17" s="33"/>
      <c r="T17" s="31">
        <v>-1912</v>
      </c>
      <c r="U17" s="33"/>
      <c r="V17" s="34">
        <f t="shared" si="14"/>
        <v>22226</v>
      </c>
      <c r="X17" s="4">
        <f t="shared" si="4"/>
        <v>36963</v>
      </c>
      <c r="Y17" s="30">
        <f t="shared" si="1"/>
        <v>3962</v>
      </c>
      <c r="Z17" s="30">
        <f t="shared" si="2"/>
        <v>-48</v>
      </c>
      <c r="AA17" s="30">
        <f t="shared" si="3"/>
        <v>1594</v>
      </c>
      <c r="AB17" s="65">
        <f t="shared" si="5"/>
        <v>1594</v>
      </c>
      <c r="AC17" s="65">
        <f t="shared" si="6"/>
        <v>-365</v>
      </c>
      <c r="AD17" s="65">
        <f t="shared" si="7"/>
        <v>145</v>
      </c>
      <c r="AE17" s="65">
        <f t="shared" si="8"/>
        <v>0</v>
      </c>
      <c r="AF17" s="66">
        <f t="shared" si="9"/>
        <v>-1603</v>
      </c>
      <c r="AG17" s="66">
        <f t="shared" si="10"/>
        <v>300</v>
      </c>
      <c r="AH17" s="66">
        <f t="shared" si="11"/>
        <v>-240</v>
      </c>
      <c r="AI17" s="66">
        <f t="shared" si="12"/>
        <v>-158</v>
      </c>
    </row>
    <row r="18" spans="1:35" x14ac:dyDescent="0.25">
      <c r="A18" s="46">
        <f t="shared" si="13"/>
        <v>36963</v>
      </c>
      <c r="B18" s="31">
        <v>3962</v>
      </c>
      <c r="C18" s="31">
        <v>-48</v>
      </c>
      <c r="D18" s="32">
        <f t="shared" si="0"/>
        <v>3914</v>
      </c>
      <c r="E18" s="33"/>
      <c r="F18" s="31">
        <v>1594</v>
      </c>
      <c r="G18" s="33"/>
      <c r="H18" s="31">
        <v>-365</v>
      </c>
      <c r="I18" s="33"/>
      <c r="J18" s="31">
        <v>145</v>
      </c>
      <c r="K18" s="33"/>
      <c r="L18" s="31">
        <v>0</v>
      </c>
      <c r="M18" s="33"/>
      <c r="N18" s="31">
        <v>-1603</v>
      </c>
      <c r="O18" s="33"/>
      <c r="P18" s="31">
        <v>300</v>
      </c>
      <c r="Q18" s="33"/>
      <c r="R18" s="31">
        <v>-240</v>
      </c>
      <c r="S18" s="33"/>
      <c r="T18" s="31">
        <v>-158</v>
      </c>
      <c r="U18" s="33"/>
      <c r="V18" s="34">
        <f t="shared" si="14"/>
        <v>3587</v>
      </c>
      <c r="X18" s="4">
        <f t="shared" si="4"/>
        <v>36964</v>
      </c>
      <c r="Y18" s="30">
        <f t="shared" si="1"/>
        <v>9915</v>
      </c>
      <c r="Z18" s="30">
        <f t="shared" si="2"/>
        <v>1558</v>
      </c>
      <c r="AA18" s="30">
        <f t="shared" si="3"/>
        <v>12224</v>
      </c>
      <c r="AB18" s="65">
        <f t="shared" si="5"/>
        <v>12224</v>
      </c>
      <c r="AC18" s="65">
        <f t="shared" si="6"/>
        <v>135</v>
      </c>
      <c r="AD18" s="65">
        <f t="shared" si="7"/>
        <v>104</v>
      </c>
      <c r="AE18" s="65">
        <f t="shared" si="8"/>
        <v>0</v>
      </c>
      <c r="AF18" s="66">
        <f t="shared" si="9"/>
        <v>-205</v>
      </c>
      <c r="AG18" s="66">
        <f t="shared" si="10"/>
        <v>272</v>
      </c>
      <c r="AH18" s="66">
        <f t="shared" si="11"/>
        <v>-260</v>
      </c>
      <c r="AI18" s="66">
        <f t="shared" si="12"/>
        <v>344</v>
      </c>
    </row>
    <row r="19" spans="1:35" x14ac:dyDescent="0.25">
      <c r="A19" s="46">
        <f t="shared" si="13"/>
        <v>36964</v>
      </c>
      <c r="B19" s="31">
        <v>9915</v>
      </c>
      <c r="C19" s="31">
        <v>1558</v>
      </c>
      <c r="D19" s="32">
        <f t="shared" si="0"/>
        <v>11473</v>
      </c>
      <c r="E19" s="33"/>
      <c r="F19" s="31">
        <v>12224</v>
      </c>
      <c r="G19" s="33"/>
      <c r="H19" s="31">
        <v>135</v>
      </c>
      <c r="I19" s="33"/>
      <c r="J19" s="31">
        <v>104</v>
      </c>
      <c r="K19" s="33"/>
      <c r="L19" s="31">
        <v>0</v>
      </c>
      <c r="M19" s="33"/>
      <c r="N19" s="31">
        <v>-205</v>
      </c>
      <c r="O19" s="33"/>
      <c r="P19" s="31">
        <v>272</v>
      </c>
      <c r="Q19" s="33"/>
      <c r="R19" s="31">
        <v>-260</v>
      </c>
      <c r="S19" s="33"/>
      <c r="T19" s="31">
        <v>344</v>
      </c>
      <c r="U19" s="33"/>
      <c r="V19" s="34">
        <f t="shared" si="14"/>
        <v>24087</v>
      </c>
      <c r="X19" s="4">
        <f t="shared" si="4"/>
        <v>36965</v>
      </c>
      <c r="Y19" s="30">
        <f t="shared" si="1"/>
        <v>550</v>
      </c>
      <c r="Z19" s="30">
        <f t="shared" si="2"/>
        <v>1068</v>
      </c>
      <c r="AA19" s="30">
        <f t="shared" si="3"/>
        <v>-11653</v>
      </c>
      <c r="AB19" s="65">
        <f t="shared" si="5"/>
        <v>-11653</v>
      </c>
      <c r="AC19" s="65">
        <f t="shared" si="6"/>
        <v>176</v>
      </c>
      <c r="AD19" s="65">
        <f t="shared" si="7"/>
        <v>102</v>
      </c>
      <c r="AE19" s="65">
        <f t="shared" si="8"/>
        <v>-10000</v>
      </c>
      <c r="AF19" s="66">
        <f t="shared" si="9"/>
        <v>-51</v>
      </c>
      <c r="AG19" s="66">
        <f t="shared" si="10"/>
        <v>224</v>
      </c>
      <c r="AH19" s="66">
        <f t="shared" si="11"/>
        <v>-296</v>
      </c>
      <c r="AI19" s="66">
        <f t="shared" si="12"/>
        <v>121</v>
      </c>
    </row>
    <row r="20" spans="1:35" x14ac:dyDescent="0.25">
      <c r="A20" s="46">
        <f t="shared" si="13"/>
        <v>36965</v>
      </c>
      <c r="B20" s="31">
        <v>550</v>
      </c>
      <c r="C20" s="31">
        <v>1068</v>
      </c>
      <c r="D20" s="32">
        <f t="shared" si="0"/>
        <v>1618</v>
      </c>
      <c r="E20" s="33"/>
      <c r="F20" s="31">
        <v>-11653</v>
      </c>
      <c r="G20" s="33"/>
      <c r="H20" s="31">
        <v>176</v>
      </c>
      <c r="I20" s="33"/>
      <c r="J20" s="31">
        <v>102</v>
      </c>
      <c r="K20" s="33"/>
      <c r="L20" s="31">
        <v>-10000</v>
      </c>
      <c r="M20" s="33"/>
      <c r="N20" s="31">
        <v>-51</v>
      </c>
      <c r="O20" s="33"/>
      <c r="P20" s="31">
        <v>224</v>
      </c>
      <c r="Q20" s="33"/>
      <c r="R20" s="31">
        <v>-296</v>
      </c>
      <c r="S20" s="33"/>
      <c r="T20" s="31">
        <v>121</v>
      </c>
      <c r="U20" s="33"/>
      <c r="V20" s="34">
        <f t="shared" si="14"/>
        <v>-19759</v>
      </c>
      <c r="X20" s="4">
        <f t="shared" si="4"/>
        <v>36966</v>
      </c>
      <c r="Y20" s="30">
        <f t="shared" si="1"/>
        <v>-1457</v>
      </c>
      <c r="Z20" s="30">
        <f t="shared" si="2"/>
        <v>-1211</v>
      </c>
      <c r="AA20" s="30">
        <f t="shared" si="3"/>
        <v>-807</v>
      </c>
      <c r="AB20" s="65">
        <f t="shared" si="5"/>
        <v>-807</v>
      </c>
      <c r="AC20" s="65">
        <f t="shared" si="6"/>
        <v>164</v>
      </c>
      <c r="AD20" s="65">
        <f t="shared" si="7"/>
        <v>92</v>
      </c>
      <c r="AE20" s="65">
        <f t="shared" si="8"/>
        <v>0</v>
      </c>
      <c r="AF20" s="66">
        <f t="shared" si="9"/>
        <v>181</v>
      </c>
      <c r="AG20" s="66">
        <f t="shared" si="10"/>
        <v>208</v>
      </c>
      <c r="AH20" s="66">
        <f t="shared" si="11"/>
        <v>-165</v>
      </c>
      <c r="AI20" s="66">
        <f t="shared" si="12"/>
        <v>-339</v>
      </c>
    </row>
    <row r="21" spans="1:35" x14ac:dyDescent="0.25">
      <c r="A21" s="46">
        <f t="shared" si="13"/>
        <v>36966</v>
      </c>
      <c r="B21" s="31">
        <v>-1457</v>
      </c>
      <c r="C21" s="31">
        <v>-1211</v>
      </c>
      <c r="D21" s="32">
        <f t="shared" si="0"/>
        <v>-2668</v>
      </c>
      <c r="E21" s="33"/>
      <c r="F21" s="31">
        <v>-807</v>
      </c>
      <c r="G21" s="33"/>
      <c r="H21" s="31">
        <v>164</v>
      </c>
      <c r="I21" s="33"/>
      <c r="J21" s="31">
        <v>92</v>
      </c>
      <c r="K21" s="33"/>
      <c r="L21" s="31">
        <v>0</v>
      </c>
      <c r="M21" s="33"/>
      <c r="N21" s="31">
        <v>181</v>
      </c>
      <c r="O21" s="33"/>
      <c r="P21" s="31">
        <v>208</v>
      </c>
      <c r="Q21" s="33"/>
      <c r="R21" s="31">
        <v>-165</v>
      </c>
      <c r="S21" s="33"/>
      <c r="T21" s="31">
        <v>-339</v>
      </c>
      <c r="U21" s="33"/>
      <c r="V21" s="34">
        <f t="shared" si="14"/>
        <v>-3334</v>
      </c>
      <c r="X21" s="4">
        <f t="shared" si="4"/>
        <v>36967</v>
      </c>
      <c r="Y21" s="30">
        <f t="shared" si="1"/>
        <v>-1115</v>
      </c>
      <c r="Z21" s="30">
        <f t="shared" si="2"/>
        <v>-930</v>
      </c>
      <c r="AA21" s="30">
        <f t="shared" si="3"/>
        <v>-2212</v>
      </c>
      <c r="AB21" s="65">
        <f t="shared" si="5"/>
        <v>-2212</v>
      </c>
      <c r="AC21" s="65">
        <f t="shared" si="6"/>
        <v>170</v>
      </c>
      <c r="AD21" s="65">
        <f t="shared" si="7"/>
        <v>80</v>
      </c>
      <c r="AE21" s="65">
        <f t="shared" si="8"/>
        <v>0</v>
      </c>
      <c r="AF21" s="66">
        <f t="shared" si="9"/>
        <v>477</v>
      </c>
      <c r="AG21" s="66">
        <f t="shared" si="10"/>
        <v>50</v>
      </c>
      <c r="AH21" s="66">
        <f t="shared" si="11"/>
        <v>-121</v>
      </c>
      <c r="AI21" s="66">
        <f t="shared" si="12"/>
        <v>241</v>
      </c>
    </row>
    <row r="22" spans="1:35" x14ac:dyDescent="0.25">
      <c r="A22" s="46">
        <f t="shared" si="13"/>
        <v>36967</v>
      </c>
      <c r="B22" s="31">
        <v>-1115</v>
      </c>
      <c r="C22" s="31">
        <v>-930</v>
      </c>
      <c r="D22" s="32">
        <f t="shared" si="0"/>
        <v>-2045</v>
      </c>
      <c r="E22" s="33"/>
      <c r="F22" s="31">
        <v>-2212</v>
      </c>
      <c r="G22" s="33"/>
      <c r="H22" s="31">
        <v>170</v>
      </c>
      <c r="I22" s="33"/>
      <c r="J22" s="31">
        <v>80</v>
      </c>
      <c r="K22" s="33"/>
      <c r="L22" s="31">
        <v>0</v>
      </c>
      <c r="M22" s="33"/>
      <c r="N22" s="31">
        <v>477</v>
      </c>
      <c r="O22" s="33"/>
      <c r="P22" s="31">
        <v>50</v>
      </c>
      <c r="Q22" s="33"/>
      <c r="R22" s="31">
        <v>-121</v>
      </c>
      <c r="S22" s="33"/>
      <c r="T22" s="31">
        <v>241</v>
      </c>
      <c r="U22" s="33"/>
      <c r="V22" s="34">
        <f t="shared" si="14"/>
        <v>-3360</v>
      </c>
      <c r="X22" s="4">
        <f t="shared" si="4"/>
        <v>36968</v>
      </c>
      <c r="Y22" s="30">
        <f t="shared" si="1"/>
        <v>-2428</v>
      </c>
      <c r="Z22" s="30">
        <f t="shared" si="2"/>
        <v>-1466</v>
      </c>
      <c r="AA22" s="30">
        <f t="shared" si="3"/>
        <v>-2398</v>
      </c>
      <c r="AB22" s="65">
        <f t="shared" si="5"/>
        <v>-2398</v>
      </c>
      <c r="AC22" s="65">
        <f t="shared" si="6"/>
        <v>173</v>
      </c>
      <c r="AD22" s="65">
        <f t="shared" si="7"/>
        <v>87</v>
      </c>
      <c r="AE22" s="65">
        <f t="shared" si="8"/>
        <v>36</v>
      </c>
      <c r="AF22" s="66">
        <f t="shared" si="9"/>
        <v>361</v>
      </c>
      <c r="AG22" s="66">
        <f t="shared" si="10"/>
        <v>-109</v>
      </c>
      <c r="AH22" s="66">
        <f t="shared" si="11"/>
        <v>-198</v>
      </c>
      <c r="AI22" s="66">
        <f t="shared" si="12"/>
        <v>-266</v>
      </c>
    </row>
    <row r="23" spans="1:35" x14ac:dyDescent="0.25">
      <c r="A23" s="46">
        <f t="shared" si="13"/>
        <v>36968</v>
      </c>
      <c r="B23" s="31">
        <v>-2428</v>
      </c>
      <c r="C23" s="31">
        <v>-1466</v>
      </c>
      <c r="D23" s="32">
        <f t="shared" si="0"/>
        <v>-3894</v>
      </c>
      <c r="E23" s="33"/>
      <c r="F23" s="31">
        <v>-2398</v>
      </c>
      <c r="G23" s="33"/>
      <c r="H23" s="31">
        <v>173</v>
      </c>
      <c r="I23" s="33"/>
      <c r="J23" s="31">
        <v>87</v>
      </c>
      <c r="K23" s="33"/>
      <c r="L23" s="31">
        <v>36</v>
      </c>
      <c r="M23" s="33"/>
      <c r="N23" s="31">
        <v>361</v>
      </c>
      <c r="O23" s="33"/>
      <c r="P23" s="31">
        <v>-109</v>
      </c>
      <c r="Q23" s="33"/>
      <c r="R23" s="31">
        <v>-198</v>
      </c>
      <c r="S23" s="33"/>
      <c r="T23" s="31">
        <v>-266</v>
      </c>
      <c r="U23" s="33"/>
      <c r="V23" s="34">
        <f t="shared" si="14"/>
        <v>-6208</v>
      </c>
      <c r="X23" s="4">
        <f t="shared" si="4"/>
        <v>36969</v>
      </c>
      <c r="Y23" s="30">
        <f t="shared" si="1"/>
        <v>-1309</v>
      </c>
      <c r="Z23" s="30">
        <f t="shared" si="2"/>
        <v>-680</v>
      </c>
      <c r="AA23" s="30">
        <f t="shared" si="3"/>
        <v>7920</v>
      </c>
      <c r="AB23" s="65">
        <f t="shared" si="5"/>
        <v>7920</v>
      </c>
      <c r="AC23" s="65">
        <f t="shared" si="6"/>
        <v>168</v>
      </c>
      <c r="AD23" s="65">
        <f t="shared" si="7"/>
        <v>54</v>
      </c>
      <c r="AE23" s="65">
        <f t="shared" si="8"/>
        <v>816</v>
      </c>
      <c r="AF23" s="66">
        <f t="shared" si="9"/>
        <v>60</v>
      </c>
      <c r="AG23" s="66">
        <f t="shared" si="10"/>
        <v>254</v>
      </c>
      <c r="AH23" s="66">
        <f t="shared" si="11"/>
        <v>-188</v>
      </c>
      <c r="AI23" s="66">
        <f t="shared" si="12"/>
        <v>-1027</v>
      </c>
    </row>
    <row r="24" spans="1:35" x14ac:dyDescent="0.25">
      <c r="A24" s="46">
        <f t="shared" si="13"/>
        <v>36969</v>
      </c>
      <c r="B24" s="31">
        <v>-1309</v>
      </c>
      <c r="C24" s="31">
        <v>-680</v>
      </c>
      <c r="D24" s="32">
        <f t="shared" si="0"/>
        <v>-1989</v>
      </c>
      <c r="E24" s="33"/>
      <c r="F24" s="31">
        <v>7920</v>
      </c>
      <c r="G24" s="33"/>
      <c r="H24" s="31">
        <v>168</v>
      </c>
      <c r="I24" s="33"/>
      <c r="J24" s="31">
        <v>54</v>
      </c>
      <c r="K24" s="33"/>
      <c r="L24" s="31">
        <v>816</v>
      </c>
      <c r="M24" s="33"/>
      <c r="N24" s="31">
        <v>60</v>
      </c>
      <c r="O24" s="33"/>
      <c r="P24" s="31">
        <v>254</v>
      </c>
      <c r="Q24" s="33"/>
      <c r="R24" s="31">
        <v>-188</v>
      </c>
      <c r="S24" s="33"/>
      <c r="T24" s="31">
        <v>-1027</v>
      </c>
      <c r="U24" s="33"/>
      <c r="V24" s="34">
        <f t="shared" si="14"/>
        <v>6068</v>
      </c>
      <c r="X24" s="4">
        <f t="shared" si="4"/>
        <v>36970</v>
      </c>
      <c r="Y24" s="30">
        <f t="shared" si="1"/>
        <v>5119</v>
      </c>
      <c r="Z24" s="30">
        <f t="shared" si="2"/>
        <v>-2740</v>
      </c>
      <c r="AA24" s="30">
        <f t="shared" si="3"/>
        <v>-10804</v>
      </c>
      <c r="AB24" s="65">
        <f t="shared" si="5"/>
        <v>-10804</v>
      </c>
      <c r="AC24" s="65">
        <f t="shared" si="6"/>
        <v>168</v>
      </c>
      <c r="AD24" s="65">
        <f t="shared" si="7"/>
        <v>40</v>
      </c>
      <c r="AE24" s="65">
        <f t="shared" si="8"/>
        <v>1114</v>
      </c>
      <c r="AF24" s="66">
        <f t="shared" si="9"/>
        <v>20</v>
      </c>
      <c r="AG24" s="66">
        <f t="shared" si="10"/>
        <v>237</v>
      </c>
      <c r="AH24" s="66">
        <f t="shared" si="11"/>
        <v>-237</v>
      </c>
      <c r="AI24" s="66">
        <f t="shared" si="12"/>
        <v>-481</v>
      </c>
    </row>
    <row r="25" spans="1:35" x14ac:dyDescent="0.25">
      <c r="A25" s="46">
        <f t="shared" si="13"/>
        <v>36970</v>
      </c>
      <c r="B25" s="31">
        <v>5119</v>
      </c>
      <c r="C25" s="31">
        <v>-2740</v>
      </c>
      <c r="D25" s="32">
        <f t="shared" si="0"/>
        <v>2379</v>
      </c>
      <c r="E25" s="33"/>
      <c r="F25" s="31">
        <v>-10804</v>
      </c>
      <c r="G25" s="33"/>
      <c r="H25" s="31">
        <v>168</v>
      </c>
      <c r="I25" s="33"/>
      <c r="J25" s="31">
        <v>40</v>
      </c>
      <c r="K25" s="33"/>
      <c r="L25" s="31">
        <v>1114</v>
      </c>
      <c r="M25" s="33"/>
      <c r="N25" s="31">
        <v>20</v>
      </c>
      <c r="O25" s="33"/>
      <c r="P25" s="31">
        <v>237</v>
      </c>
      <c r="Q25" s="33"/>
      <c r="R25" s="31">
        <v>-237</v>
      </c>
      <c r="S25" s="33"/>
      <c r="T25" s="31">
        <v>-481</v>
      </c>
      <c r="U25" s="33"/>
      <c r="V25" s="34">
        <f t="shared" si="14"/>
        <v>-7564</v>
      </c>
      <c r="X25" s="4">
        <f t="shared" si="4"/>
        <v>36971</v>
      </c>
      <c r="Y25" s="30">
        <f t="shared" si="1"/>
        <v>2064</v>
      </c>
      <c r="Z25" s="30">
        <f t="shared" si="2"/>
        <v>-2220</v>
      </c>
      <c r="AA25" s="30">
        <f t="shared" si="3"/>
        <v>713</v>
      </c>
      <c r="AB25" s="65">
        <f t="shared" si="5"/>
        <v>713</v>
      </c>
      <c r="AC25" s="65">
        <f t="shared" si="6"/>
        <v>176</v>
      </c>
      <c r="AD25" s="65">
        <f t="shared" si="7"/>
        <v>51</v>
      </c>
      <c r="AE25" s="65">
        <f t="shared" si="8"/>
        <v>1024</v>
      </c>
      <c r="AF25" s="66">
        <f t="shared" si="9"/>
        <v>-155</v>
      </c>
      <c r="AG25" s="66">
        <f t="shared" si="10"/>
        <v>355</v>
      </c>
      <c r="AH25" s="66">
        <f t="shared" si="11"/>
        <v>-263</v>
      </c>
      <c r="AI25" s="66">
        <f t="shared" si="12"/>
        <v>112</v>
      </c>
    </row>
    <row r="26" spans="1:35" x14ac:dyDescent="0.25">
      <c r="A26" s="46">
        <f t="shared" si="13"/>
        <v>36971</v>
      </c>
      <c r="B26" s="31">
        <v>2064</v>
      </c>
      <c r="C26" s="31">
        <v>-2220</v>
      </c>
      <c r="D26" s="32">
        <f t="shared" si="0"/>
        <v>-156</v>
      </c>
      <c r="E26" s="33"/>
      <c r="F26" s="31">
        <v>713</v>
      </c>
      <c r="G26" s="33"/>
      <c r="H26" s="31">
        <v>176</v>
      </c>
      <c r="I26" s="33"/>
      <c r="J26" s="31">
        <v>51</v>
      </c>
      <c r="K26" s="33"/>
      <c r="L26" s="31">
        <v>1024</v>
      </c>
      <c r="M26" s="33"/>
      <c r="N26" s="31">
        <v>-155</v>
      </c>
      <c r="O26" s="33"/>
      <c r="P26" s="31">
        <v>355</v>
      </c>
      <c r="Q26" s="33"/>
      <c r="R26" s="31">
        <v>-263</v>
      </c>
      <c r="S26" s="33"/>
      <c r="T26" s="31">
        <v>112</v>
      </c>
      <c r="U26" s="33"/>
      <c r="V26" s="34">
        <f t="shared" si="14"/>
        <v>1857</v>
      </c>
      <c r="X26" s="4">
        <f t="shared" si="4"/>
        <v>36972</v>
      </c>
      <c r="Y26" s="30">
        <f t="shared" si="1"/>
        <v>-5485</v>
      </c>
      <c r="Z26" s="30">
        <f t="shared" si="2"/>
        <v>-1907</v>
      </c>
      <c r="AA26" s="30">
        <f t="shared" si="3"/>
        <v>266</v>
      </c>
      <c r="AB26" s="65">
        <f t="shared" si="5"/>
        <v>266</v>
      </c>
      <c r="AC26" s="65">
        <f t="shared" si="6"/>
        <v>167</v>
      </c>
      <c r="AD26" s="65">
        <f t="shared" si="7"/>
        <v>-635</v>
      </c>
      <c r="AE26" s="65">
        <f t="shared" si="8"/>
        <v>924</v>
      </c>
      <c r="AF26" s="66">
        <f t="shared" si="9"/>
        <v>360</v>
      </c>
      <c r="AG26" s="66">
        <f t="shared" si="10"/>
        <v>271</v>
      </c>
      <c r="AH26" s="66">
        <f t="shared" si="11"/>
        <v>-144</v>
      </c>
      <c r="AI26" s="66">
        <f t="shared" si="12"/>
        <v>56</v>
      </c>
    </row>
    <row r="27" spans="1:35" x14ac:dyDescent="0.25">
      <c r="A27" s="46">
        <f t="shared" si="13"/>
        <v>36972</v>
      </c>
      <c r="B27" s="31">
        <v>-5485</v>
      </c>
      <c r="C27" s="31">
        <v>-1907</v>
      </c>
      <c r="D27" s="32">
        <f t="shared" si="0"/>
        <v>-7392</v>
      </c>
      <c r="E27" s="33"/>
      <c r="F27" s="31">
        <v>266</v>
      </c>
      <c r="G27" s="33"/>
      <c r="H27" s="31">
        <v>167</v>
      </c>
      <c r="I27" s="33"/>
      <c r="J27" s="31">
        <v>-635</v>
      </c>
      <c r="K27" s="33"/>
      <c r="L27" s="31">
        <v>924</v>
      </c>
      <c r="M27" s="33"/>
      <c r="N27" s="31">
        <v>360</v>
      </c>
      <c r="O27" s="33"/>
      <c r="P27" s="31">
        <v>271</v>
      </c>
      <c r="Q27" s="33"/>
      <c r="R27" s="31">
        <v>-144</v>
      </c>
      <c r="S27" s="33"/>
      <c r="T27" s="31">
        <v>56</v>
      </c>
      <c r="U27" s="33"/>
      <c r="V27" s="34">
        <f t="shared" si="14"/>
        <v>-6127</v>
      </c>
      <c r="X27" s="4">
        <f t="shared" si="4"/>
        <v>36973</v>
      </c>
      <c r="Y27" s="30">
        <f t="shared" si="1"/>
        <v>755</v>
      </c>
      <c r="Z27" s="30">
        <f t="shared" si="2"/>
        <v>903</v>
      </c>
      <c r="AA27" s="30">
        <f t="shared" si="3"/>
        <v>426</v>
      </c>
      <c r="AB27" s="65">
        <f t="shared" si="5"/>
        <v>426</v>
      </c>
      <c r="AC27" s="65">
        <f t="shared" si="6"/>
        <v>177</v>
      </c>
      <c r="AD27" s="65">
        <f t="shared" si="7"/>
        <v>61</v>
      </c>
      <c r="AE27" s="65">
        <f t="shared" si="8"/>
        <v>757</v>
      </c>
      <c r="AF27" s="66">
        <f t="shared" si="9"/>
        <v>710</v>
      </c>
      <c r="AG27" s="66">
        <f t="shared" si="10"/>
        <v>247</v>
      </c>
      <c r="AH27" s="66">
        <f t="shared" si="11"/>
        <v>-137</v>
      </c>
      <c r="AI27" s="66">
        <f t="shared" si="12"/>
        <v>207</v>
      </c>
    </row>
    <row r="28" spans="1:35" x14ac:dyDescent="0.25">
      <c r="A28" s="46">
        <f t="shared" si="13"/>
        <v>36973</v>
      </c>
      <c r="B28" s="31">
        <v>755</v>
      </c>
      <c r="C28" s="31">
        <v>903</v>
      </c>
      <c r="D28" s="32">
        <f t="shared" si="0"/>
        <v>1658</v>
      </c>
      <c r="E28" s="33"/>
      <c r="F28" s="31">
        <v>426</v>
      </c>
      <c r="G28" s="33"/>
      <c r="H28" s="31">
        <v>177</v>
      </c>
      <c r="I28" s="33"/>
      <c r="J28" s="31">
        <v>61</v>
      </c>
      <c r="K28" s="33"/>
      <c r="L28" s="31">
        <v>757</v>
      </c>
      <c r="M28" s="33"/>
      <c r="N28" s="31">
        <v>710</v>
      </c>
      <c r="O28" s="33"/>
      <c r="P28" s="31">
        <v>247</v>
      </c>
      <c r="Q28" s="33"/>
      <c r="R28" s="31">
        <v>-137</v>
      </c>
      <c r="S28" s="33"/>
      <c r="T28" s="31">
        <v>207</v>
      </c>
      <c r="U28" s="33"/>
      <c r="V28" s="34">
        <f t="shared" si="14"/>
        <v>4106</v>
      </c>
      <c r="X28" s="4">
        <f t="shared" si="4"/>
        <v>36974</v>
      </c>
      <c r="Y28" s="30">
        <f t="shared" si="1"/>
        <v>-1177</v>
      </c>
      <c r="Z28" s="30">
        <f t="shared" si="2"/>
        <v>21</v>
      </c>
      <c r="AA28" s="30">
        <f t="shared" si="3"/>
        <v>15</v>
      </c>
      <c r="AB28" s="65">
        <f t="shared" si="5"/>
        <v>15</v>
      </c>
      <c r="AC28" s="65">
        <f t="shared" si="6"/>
        <v>178</v>
      </c>
      <c r="AD28" s="65">
        <f t="shared" si="7"/>
        <v>59</v>
      </c>
      <c r="AE28" s="65">
        <f t="shared" si="8"/>
        <v>583</v>
      </c>
      <c r="AF28" s="66">
        <f t="shared" si="9"/>
        <v>2226</v>
      </c>
      <c r="AG28" s="66">
        <f t="shared" si="10"/>
        <v>-169</v>
      </c>
      <c r="AH28" s="66">
        <f t="shared" si="11"/>
        <v>315</v>
      </c>
      <c r="AI28" s="66">
        <f t="shared" si="12"/>
        <v>52</v>
      </c>
    </row>
    <row r="29" spans="1:35" x14ac:dyDescent="0.25">
      <c r="A29" s="46">
        <f t="shared" si="13"/>
        <v>36974</v>
      </c>
      <c r="B29" s="31">
        <v>-1177</v>
      </c>
      <c r="C29" s="31">
        <v>21</v>
      </c>
      <c r="D29" s="32">
        <f t="shared" si="0"/>
        <v>-1156</v>
      </c>
      <c r="E29" s="33"/>
      <c r="F29" s="31">
        <v>15</v>
      </c>
      <c r="G29" s="33"/>
      <c r="H29" s="31">
        <v>178</v>
      </c>
      <c r="I29" s="33"/>
      <c r="J29" s="31">
        <v>59</v>
      </c>
      <c r="K29" s="33"/>
      <c r="L29" s="31">
        <v>583</v>
      </c>
      <c r="M29" s="33"/>
      <c r="N29" s="31">
        <v>2226</v>
      </c>
      <c r="O29" s="33"/>
      <c r="P29" s="31">
        <v>-169</v>
      </c>
      <c r="Q29" s="33"/>
      <c r="R29" s="31">
        <v>315</v>
      </c>
      <c r="S29" s="33"/>
      <c r="T29" s="31">
        <v>52</v>
      </c>
      <c r="U29" s="33"/>
      <c r="V29" s="34">
        <f t="shared" si="14"/>
        <v>2103</v>
      </c>
      <c r="X29" s="4">
        <f t="shared" si="4"/>
        <v>36975</v>
      </c>
      <c r="Y29" s="30">
        <f t="shared" si="1"/>
        <v>-1416</v>
      </c>
      <c r="Z29" s="30">
        <f t="shared" si="2"/>
        <v>-179</v>
      </c>
      <c r="AA29" s="30">
        <f t="shared" si="3"/>
        <v>-176</v>
      </c>
      <c r="AB29" s="65">
        <f t="shared" si="5"/>
        <v>-176</v>
      </c>
      <c r="AC29" s="65">
        <f t="shared" si="6"/>
        <v>175</v>
      </c>
      <c r="AD29" s="65">
        <f t="shared" si="7"/>
        <v>26</v>
      </c>
      <c r="AE29" s="65">
        <f t="shared" si="8"/>
        <v>522</v>
      </c>
      <c r="AF29" s="66">
        <f t="shared" si="9"/>
        <v>2172</v>
      </c>
      <c r="AG29" s="66">
        <f t="shared" si="10"/>
        <v>-198</v>
      </c>
      <c r="AH29" s="66">
        <f t="shared" si="11"/>
        <v>282</v>
      </c>
      <c r="AI29" s="66">
        <f t="shared" si="12"/>
        <v>-162</v>
      </c>
    </row>
    <row r="30" spans="1:35" x14ac:dyDescent="0.25">
      <c r="A30" s="46">
        <f t="shared" si="13"/>
        <v>36975</v>
      </c>
      <c r="B30" s="31">
        <v>-1416</v>
      </c>
      <c r="C30" s="31">
        <v>-179</v>
      </c>
      <c r="D30" s="32">
        <f t="shared" si="0"/>
        <v>-1595</v>
      </c>
      <c r="E30" s="33"/>
      <c r="F30" s="31">
        <v>-176</v>
      </c>
      <c r="G30" s="33"/>
      <c r="H30" s="31">
        <v>175</v>
      </c>
      <c r="I30" s="33"/>
      <c r="J30" s="31">
        <v>26</v>
      </c>
      <c r="K30" s="33"/>
      <c r="L30" s="31">
        <v>522</v>
      </c>
      <c r="M30" s="33"/>
      <c r="N30" s="31">
        <v>2172</v>
      </c>
      <c r="O30" s="33"/>
      <c r="P30" s="31">
        <v>-198</v>
      </c>
      <c r="Q30" s="33"/>
      <c r="R30" s="31">
        <v>282</v>
      </c>
      <c r="S30" s="33"/>
      <c r="T30" s="31">
        <v>-162</v>
      </c>
      <c r="U30" s="33"/>
      <c r="V30" s="34">
        <f t="shared" si="14"/>
        <v>1046</v>
      </c>
      <c r="X30" s="4">
        <f t="shared" si="4"/>
        <v>36976</v>
      </c>
      <c r="Y30" s="30">
        <f t="shared" si="1"/>
        <v>1091</v>
      </c>
      <c r="Z30" s="30">
        <f t="shared" si="2"/>
        <v>54</v>
      </c>
      <c r="AA30" s="30">
        <f t="shared" si="3"/>
        <v>-2544</v>
      </c>
      <c r="AB30" s="65">
        <f t="shared" si="5"/>
        <v>-2544</v>
      </c>
      <c r="AC30" s="65">
        <f t="shared" si="6"/>
        <v>170</v>
      </c>
      <c r="AD30" s="65">
        <f t="shared" si="7"/>
        <v>24</v>
      </c>
      <c r="AE30" s="65">
        <f t="shared" si="8"/>
        <v>451</v>
      </c>
      <c r="AF30" s="66">
        <f t="shared" si="9"/>
        <v>1758</v>
      </c>
      <c r="AG30" s="66">
        <f t="shared" si="10"/>
        <v>-244</v>
      </c>
      <c r="AH30" s="66">
        <f t="shared" si="11"/>
        <v>238</v>
      </c>
      <c r="AI30" s="66">
        <f t="shared" si="12"/>
        <v>-720</v>
      </c>
    </row>
    <row r="31" spans="1:35" x14ac:dyDescent="0.25">
      <c r="A31" s="46">
        <f t="shared" si="13"/>
        <v>36976</v>
      </c>
      <c r="B31" s="31">
        <v>1091</v>
      </c>
      <c r="C31" s="31">
        <v>54</v>
      </c>
      <c r="D31" s="32">
        <f t="shared" si="0"/>
        <v>1145</v>
      </c>
      <c r="E31" s="33"/>
      <c r="F31" s="31">
        <v>-2544</v>
      </c>
      <c r="G31" s="33"/>
      <c r="H31" s="31">
        <v>170</v>
      </c>
      <c r="I31" s="33"/>
      <c r="J31" s="31">
        <v>24</v>
      </c>
      <c r="K31" s="33"/>
      <c r="L31" s="31">
        <v>451</v>
      </c>
      <c r="M31" s="33"/>
      <c r="N31" s="31">
        <v>1758</v>
      </c>
      <c r="O31" s="33"/>
      <c r="P31" s="31">
        <v>-244</v>
      </c>
      <c r="Q31" s="33"/>
      <c r="R31" s="31">
        <v>238</v>
      </c>
      <c r="S31" s="33"/>
      <c r="T31" s="31">
        <v>-720</v>
      </c>
      <c r="U31" s="33"/>
      <c r="V31" s="34">
        <f t="shared" si="14"/>
        <v>278</v>
      </c>
      <c r="X31" s="4">
        <f t="shared" si="4"/>
        <v>36977</v>
      </c>
      <c r="Y31" s="30">
        <f t="shared" si="1"/>
        <v>2121</v>
      </c>
      <c r="Z31" s="30">
        <f t="shared" si="2"/>
        <v>-3054</v>
      </c>
      <c r="AA31" s="30">
        <f t="shared" si="3"/>
        <v>-4424</v>
      </c>
      <c r="AB31" s="65">
        <f t="shared" si="5"/>
        <v>-4424</v>
      </c>
      <c r="AC31" s="65">
        <f t="shared" si="6"/>
        <v>169</v>
      </c>
      <c r="AD31" s="65">
        <f t="shared" si="7"/>
        <v>-2</v>
      </c>
      <c r="AE31" s="65">
        <f t="shared" si="8"/>
        <v>47</v>
      </c>
      <c r="AF31" s="66">
        <f t="shared" si="9"/>
        <v>1937</v>
      </c>
      <c r="AG31" s="66">
        <f t="shared" si="10"/>
        <v>-116</v>
      </c>
      <c r="AH31" s="66">
        <f t="shared" si="11"/>
        <v>273</v>
      </c>
      <c r="AI31" s="66">
        <f t="shared" si="12"/>
        <v>224</v>
      </c>
    </row>
    <row r="32" spans="1:35" x14ac:dyDescent="0.25">
      <c r="A32" s="46">
        <f t="shared" si="13"/>
        <v>36977</v>
      </c>
      <c r="B32" s="31">
        <v>2121</v>
      </c>
      <c r="C32" s="31">
        <v>-3054</v>
      </c>
      <c r="D32" s="32">
        <f t="shared" si="0"/>
        <v>-933</v>
      </c>
      <c r="E32" s="33"/>
      <c r="F32" s="31">
        <v>-4424</v>
      </c>
      <c r="G32" s="33"/>
      <c r="H32" s="31">
        <v>169</v>
      </c>
      <c r="I32" s="33"/>
      <c r="J32" s="31">
        <v>-2</v>
      </c>
      <c r="K32" s="33"/>
      <c r="L32" s="31">
        <v>47</v>
      </c>
      <c r="M32" s="33"/>
      <c r="N32" s="31">
        <v>1937</v>
      </c>
      <c r="O32" s="33"/>
      <c r="P32" s="31">
        <v>-116</v>
      </c>
      <c r="Q32" s="33"/>
      <c r="R32" s="31">
        <v>273</v>
      </c>
      <c r="S32" s="33"/>
      <c r="T32" s="31">
        <v>224</v>
      </c>
      <c r="U32" s="33"/>
      <c r="V32" s="34">
        <f t="shared" si="14"/>
        <v>-2825</v>
      </c>
      <c r="X32" s="4">
        <f t="shared" si="4"/>
        <v>36978</v>
      </c>
      <c r="Y32" s="30">
        <f t="shared" si="1"/>
        <v>196</v>
      </c>
      <c r="Z32" s="30">
        <f t="shared" si="2"/>
        <v>-2851</v>
      </c>
      <c r="AA32" s="30">
        <f t="shared" si="3"/>
        <v>-5149</v>
      </c>
      <c r="AB32" s="65">
        <f t="shared" si="5"/>
        <v>-5149</v>
      </c>
      <c r="AC32" s="65">
        <f t="shared" si="6"/>
        <v>153</v>
      </c>
      <c r="AD32" s="65">
        <f t="shared" si="7"/>
        <v>50</v>
      </c>
      <c r="AE32" s="65">
        <f t="shared" si="8"/>
        <v>7093</v>
      </c>
      <c r="AF32" s="66">
        <f t="shared" si="9"/>
        <v>1759</v>
      </c>
      <c r="AG32" s="66">
        <f t="shared" si="10"/>
        <v>-134</v>
      </c>
      <c r="AH32" s="66">
        <f t="shared" si="11"/>
        <v>276</v>
      </c>
      <c r="AI32" s="66">
        <f t="shared" si="12"/>
        <v>-1</v>
      </c>
    </row>
    <row r="33" spans="1:35" x14ac:dyDescent="0.25">
      <c r="A33" s="46">
        <f t="shared" si="13"/>
        <v>36978</v>
      </c>
      <c r="B33" s="31">
        <v>196</v>
      </c>
      <c r="C33" s="31">
        <v>-2851</v>
      </c>
      <c r="D33" s="32">
        <f t="shared" si="0"/>
        <v>-2655</v>
      </c>
      <c r="E33" s="33"/>
      <c r="F33" s="31">
        <v>-5149</v>
      </c>
      <c r="G33" s="33"/>
      <c r="H33" s="31">
        <v>153</v>
      </c>
      <c r="I33" s="33"/>
      <c r="J33" s="31">
        <v>50</v>
      </c>
      <c r="K33" s="33"/>
      <c r="L33" s="31">
        <v>7093</v>
      </c>
      <c r="M33" s="33"/>
      <c r="N33" s="31">
        <v>1759</v>
      </c>
      <c r="O33" s="33"/>
      <c r="P33" s="31">
        <v>-134</v>
      </c>
      <c r="Q33" s="33"/>
      <c r="R33" s="31">
        <v>276</v>
      </c>
      <c r="S33" s="33"/>
      <c r="T33" s="31">
        <v>-1</v>
      </c>
      <c r="U33" s="33"/>
      <c r="V33" s="34">
        <f t="shared" si="14"/>
        <v>1392</v>
      </c>
      <c r="X33" s="4">
        <f t="shared" si="4"/>
        <v>36979</v>
      </c>
      <c r="Y33" s="30">
        <f t="shared" si="1"/>
        <v>2123</v>
      </c>
      <c r="Z33" s="30">
        <f t="shared" si="2"/>
        <v>-864</v>
      </c>
      <c r="AA33" s="30">
        <f t="shared" si="3"/>
        <v>-1483</v>
      </c>
      <c r="AB33" s="65">
        <f t="shared" si="5"/>
        <v>-1483</v>
      </c>
      <c r="AC33" s="65">
        <f t="shared" si="6"/>
        <v>159</v>
      </c>
      <c r="AD33" s="65">
        <f t="shared" si="7"/>
        <v>57</v>
      </c>
      <c r="AE33" s="65">
        <f t="shared" si="8"/>
        <v>-4361</v>
      </c>
      <c r="AF33" s="66">
        <f t="shared" si="9"/>
        <v>1486</v>
      </c>
      <c r="AG33" s="66">
        <f t="shared" si="10"/>
        <v>-126</v>
      </c>
      <c r="AH33" s="66">
        <f t="shared" si="11"/>
        <v>205</v>
      </c>
      <c r="AI33" s="66">
        <f t="shared" si="12"/>
        <v>290</v>
      </c>
    </row>
    <row r="34" spans="1:35" x14ac:dyDescent="0.25">
      <c r="A34" s="46">
        <f t="shared" si="13"/>
        <v>36979</v>
      </c>
      <c r="B34" s="31">
        <v>2123</v>
      </c>
      <c r="C34" s="31">
        <v>-864</v>
      </c>
      <c r="D34" s="32">
        <f t="shared" si="0"/>
        <v>1259</v>
      </c>
      <c r="E34" s="33"/>
      <c r="F34" s="31">
        <v>-1483</v>
      </c>
      <c r="G34" s="33"/>
      <c r="H34" s="31">
        <v>159</v>
      </c>
      <c r="I34" s="33"/>
      <c r="J34" s="31">
        <v>57</v>
      </c>
      <c r="K34" s="33"/>
      <c r="L34" s="31">
        <v>-4361</v>
      </c>
      <c r="M34" s="33"/>
      <c r="N34" s="31">
        <v>1486</v>
      </c>
      <c r="O34" s="33"/>
      <c r="P34" s="31">
        <v>-126</v>
      </c>
      <c r="Q34" s="33"/>
      <c r="R34" s="31">
        <v>205</v>
      </c>
      <c r="S34" s="33"/>
      <c r="T34" s="31">
        <v>290</v>
      </c>
      <c r="U34" s="33"/>
      <c r="V34" s="34">
        <f t="shared" si="14"/>
        <v>-2514</v>
      </c>
      <c r="X34" s="4">
        <f t="shared" si="4"/>
        <v>36980</v>
      </c>
      <c r="Y34" s="30">
        <f>+B36</f>
        <v>-6041</v>
      </c>
      <c r="Z34" s="30">
        <f>+C36</f>
        <v>-2293</v>
      </c>
      <c r="AA34" s="30">
        <f>+F36</f>
        <v>3756</v>
      </c>
      <c r="AB34" s="65">
        <f t="shared" si="5"/>
        <v>2275</v>
      </c>
      <c r="AC34" s="65">
        <f t="shared" si="6"/>
        <v>164</v>
      </c>
      <c r="AD34" s="65">
        <f t="shared" si="7"/>
        <v>-10</v>
      </c>
      <c r="AE34" s="65">
        <f t="shared" si="8"/>
        <v>801</v>
      </c>
      <c r="AF34" s="66">
        <f t="shared" si="9"/>
        <v>2405</v>
      </c>
      <c r="AG34" s="66">
        <f t="shared" si="10"/>
        <v>-147</v>
      </c>
      <c r="AH34" s="66">
        <f t="shared" si="11"/>
        <v>145</v>
      </c>
      <c r="AI34" s="66">
        <f t="shared" si="12"/>
        <v>93</v>
      </c>
    </row>
    <row r="35" spans="1:35" x14ac:dyDescent="0.25">
      <c r="A35" s="46">
        <f t="shared" si="13"/>
        <v>36980</v>
      </c>
      <c r="B35" s="31">
        <v>4764</v>
      </c>
      <c r="C35" s="31">
        <v>260</v>
      </c>
      <c r="D35" s="32">
        <f t="shared" si="0"/>
        <v>5024</v>
      </c>
      <c r="E35" s="33"/>
      <c r="F35" s="31">
        <v>2275</v>
      </c>
      <c r="G35" s="33"/>
      <c r="H35" s="31">
        <v>164</v>
      </c>
      <c r="I35" s="33"/>
      <c r="J35" s="31">
        <v>-10</v>
      </c>
      <c r="K35" s="33"/>
      <c r="L35" s="31">
        <v>801</v>
      </c>
      <c r="M35" s="33"/>
      <c r="N35" s="31">
        <v>2405</v>
      </c>
      <c r="O35" s="33"/>
      <c r="P35" s="31">
        <v>-147</v>
      </c>
      <c r="Q35" s="33"/>
      <c r="R35" s="31">
        <v>145</v>
      </c>
      <c r="S35" s="33"/>
      <c r="T35" s="31">
        <v>93</v>
      </c>
      <c r="U35" s="33"/>
      <c r="V35" s="34">
        <f t="shared" si="14"/>
        <v>10750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>
        <f t="shared" si="13"/>
        <v>36981</v>
      </c>
      <c r="B36" s="31">
        <v>-6041</v>
      </c>
      <c r="C36" s="31">
        <v>-2293</v>
      </c>
      <c r="D36" s="35">
        <f t="shared" si="0"/>
        <v>-8334</v>
      </c>
      <c r="E36" s="36"/>
      <c r="F36" s="31">
        <v>3756</v>
      </c>
      <c r="G36" s="36"/>
      <c r="H36" s="31">
        <v>146</v>
      </c>
      <c r="I36" s="36"/>
      <c r="J36" s="31">
        <v>-138</v>
      </c>
      <c r="K36" s="36"/>
      <c r="L36" s="31">
        <v>0</v>
      </c>
      <c r="M36" s="36"/>
      <c r="N36" s="31">
        <v>1902</v>
      </c>
      <c r="O36" s="36"/>
      <c r="P36" s="31">
        <v>-290</v>
      </c>
      <c r="Q36" s="36"/>
      <c r="R36" s="31">
        <v>108</v>
      </c>
      <c r="S36" s="36"/>
      <c r="T36" s="31">
        <v>-313</v>
      </c>
      <c r="U36" s="36"/>
      <c r="V36" s="34">
        <f t="shared" si="14"/>
        <v>-3163</v>
      </c>
    </row>
    <row r="37" spans="1:35" ht="13.8" thickBot="1" x14ac:dyDescent="0.3">
      <c r="A37" s="47" t="s">
        <v>21</v>
      </c>
      <c r="B37" s="43">
        <v>2806</v>
      </c>
      <c r="C37" s="43">
        <v>-1167</v>
      </c>
      <c r="D37" s="37">
        <f>+B37+C37</f>
        <v>1639</v>
      </c>
      <c r="E37" s="36"/>
      <c r="F37" s="43">
        <v>-24</v>
      </c>
      <c r="G37" s="36"/>
      <c r="H37" s="43">
        <v>4</v>
      </c>
      <c r="I37" s="36"/>
      <c r="J37" s="43">
        <v>-26</v>
      </c>
      <c r="K37" s="36"/>
      <c r="L37" s="43"/>
      <c r="M37" s="36"/>
      <c r="N37" s="43">
        <v>129</v>
      </c>
      <c r="O37" s="36"/>
      <c r="P37" s="43">
        <v>-40</v>
      </c>
      <c r="Q37" s="36"/>
      <c r="R37" s="43"/>
      <c r="S37" s="36"/>
      <c r="T37" s="43">
        <v>4</v>
      </c>
      <c r="U37" s="36"/>
      <c r="V37" s="41">
        <f>SUM(D37:T37)</f>
        <v>1686</v>
      </c>
    </row>
    <row r="38" spans="1:35" ht="13.8" thickBot="1" x14ac:dyDescent="0.3">
      <c r="A38" s="48" t="s">
        <v>28</v>
      </c>
      <c r="B38" s="37">
        <f>SUM(B6:B36)+B37</f>
        <v>37201</v>
      </c>
      <c r="C38" s="37">
        <f>SUM(C6:C36)+C37</f>
        <v>-14335</v>
      </c>
      <c r="D38" s="37">
        <f>SUM(D6:D36)+D37</f>
        <v>22866</v>
      </c>
      <c r="E38" s="37"/>
      <c r="F38" s="37">
        <f>SUM(F6:F36)+F37</f>
        <v>-1737</v>
      </c>
      <c r="G38" s="37"/>
      <c r="H38" s="37">
        <f>SUM(H6:H36)+H37</f>
        <v>-694</v>
      </c>
      <c r="I38" s="37"/>
      <c r="J38" s="37">
        <f>SUM(J6:J36)+J37</f>
        <v>1070</v>
      </c>
      <c r="K38" s="37"/>
      <c r="L38" s="37">
        <f>SUM(L6:L36)+L37</f>
        <v>5789</v>
      </c>
      <c r="M38" s="37"/>
      <c r="N38" s="37">
        <f>SUM(N6:N36)+N37</f>
        <v>-1247</v>
      </c>
      <c r="O38" s="37"/>
      <c r="P38" s="37">
        <f>SUM(P6:P36)+P37</f>
        <v>3847</v>
      </c>
      <c r="Q38" s="37"/>
      <c r="R38" s="37">
        <f>SUM(R6:R36)+R37</f>
        <v>-3136</v>
      </c>
      <c r="S38" s="37"/>
      <c r="T38" s="37">
        <f>SUM(T6:T36)+T37</f>
        <v>-500</v>
      </c>
      <c r="U38" s="37"/>
      <c r="V38" s="38">
        <f>SUM(D38:T38)</f>
        <v>26258</v>
      </c>
    </row>
    <row r="39" spans="1:35" x14ac:dyDescent="0.25">
      <c r="A39" s="28" t="s">
        <v>6</v>
      </c>
      <c r="B39" s="39">
        <f>B5+B38</f>
        <v>-129083</v>
      </c>
      <c r="C39" s="39">
        <f>C5+C38</f>
        <v>-113852</v>
      </c>
      <c r="D39" s="39">
        <f>D5+D38</f>
        <v>-242935</v>
      </c>
      <c r="E39" s="40"/>
      <c r="F39" s="39">
        <f>F5+F38</f>
        <v>-1153600</v>
      </c>
      <c r="G39" s="40"/>
      <c r="H39" s="39">
        <f>H5+H38</f>
        <v>-20017</v>
      </c>
      <c r="I39" s="40"/>
      <c r="J39" s="39">
        <f>J5+J38</f>
        <v>7009</v>
      </c>
      <c r="K39" s="40"/>
      <c r="L39" s="39">
        <f>L5+L38</f>
        <v>22755</v>
      </c>
      <c r="M39" s="40"/>
      <c r="N39" s="39">
        <f>N5+N38</f>
        <v>-28992</v>
      </c>
      <c r="O39" s="40"/>
      <c r="P39" s="39">
        <f>P5+P38</f>
        <v>-26024</v>
      </c>
      <c r="Q39" s="40"/>
      <c r="R39" s="39">
        <f>R5+R38</f>
        <v>-1129</v>
      </c>
      <c r="S39" s="40"/>
      <c r="T39" s="39">
        <f>T5+T38</f>
        <v>205122</v>
      </c>
      <c r="U39" s="40"/>
      <c r="V39" s="39">
        <f>SUM(D39:T39)</f>
        <v>-1237811</v>
      </c>
      <c r="X39" t="s">
        <v>5</v>
      </c>
    </row>
    <row r="40" spans="1:35" x14ac:dyDescent="0.2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&amp;T&amp;R&amp;F  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zoomScale="75" zoomScaleNormal="75" workbookViewId="0">
      <pane ySplit="3" topLeftCell="A4" activePane="bottomLeft" state="frozen"/>
      <selection pane="bottomLeft" activeCell="W35" sqref="W3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46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36951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-132660</v>
      </c>
      <c r="C5" s="43">
        <v>-98953</v>
      </c>
      <c r="D5" s="43">
        <f t="shared" ref="D5:D36" si="0">B5+C5</f>
        <v>-231613</v>
      </c>
      <c r="E5" s="57"/>
      <c r="F5" s="43">
        <v>-1123356</v>
      </c>
      <c r="G5" s="57"/>
      <c r="H5" s="43">
        <v>-19970</v>
      </c>
      <c r="I5" s="57"/>
      <c r="J5" s="43">
        <v>7039</v>
      </c>
      <c r="K5" s="57"/>
      <c r="L5" s="43">
        <v>19394</v>
      </c>
      <c r="M5" s="57"/>
      <c r="N5" s="43">
        <v>-34403</v>
      </c>
      <c r="O5" s="57"/>
      <c r="P5" s="43">
        <v>-26024</v>
      </c>
      <c r="Q5" s="57"/>
      <c r="R5" s="43">
        <v>-1129</v>
      </c>
      <c r="S5" s="57"/>
      <c r="T5" s="43">
        <v>205150</v>
      </c>
      <c r="U5" s="57"/>
      <c r="V5" s="43">
        <f t="shared" ref="V5:V39" si="1">SUM(D5:T5)</f>
        <v>-1204912</v>
      </c>
      <c r="X5" s="4">
        <f>+A6</f>
        <v>36982</v>
      </c>
      <c r="Y5" s="65">
        <f>+B6</f>
        <v>1603</v>
      </c>
      <c r="Z5" s="65">
        <f>+C6</f>
        <v>-329</v>
      </c>
      <c r="AA5" s="65">
        <f t="shared" ref="AA5:AA33" si="2">+F6</f>
        <v>5563</v>
      </c>
      <c r="AB5" s="65">
        <f t="shared" ref="AB5:AB34" si="3">+F6</f>
        <v>5563</v>
      </c>
      <c r="AC5" s="65">
        <f t="shared" ref="AC5:AC34" si="4">+H6</f>
        <v>164</v>
      </c>
      <c r="AD5" s="65">
        <f t="shared" ref="AD5:AD34" si="5">+J6</f>
        <v>-119</v>
      </c>
      <c r="AE5" s="65">
        <f t="shared" ref="AE5:AE34" si="6">+L6</f>
        <v>919</v>
      </c>
      <c r="AF5" s="66">
        <f t="shared" ref="AF5:AF34" si="7">+N6</f>
        <v>1759</v>
      </c>
      <c r="AG5" s="66">
        <f t="shared" ref="AG5:AG34" si="8">+P6</f>
        <v>-203</v>
      </c>
      <c r="AH5" s="66">
        <f t="shared" ref="AH5:AH34" si="9">+R6</f>
        <v>136</v>
      </c>
      <c r="AI5" s="66">
        <f t="shared" ref="AI5:AI34" si="10">+T6</f>
        <v>-155</v>
      </c>
    </row>
    <row r="6" spans="1:45" x14ac:dyDescent="0.25">
      <c r="A6" s="68">
        <v>36982</v>
      </c>
      <c r="B6" s="69">
        <v>1603</v>
      </c>
      <c r="C6" s="73">
        <v>-329</v>
      </c>
      <c r="D6" s="32">
        <f t="shared" si="0"/>
        <v>1274</v>
      </c>
      <c r="E6" s="33"/>
      <c r="F6" s="31">
        <v>5563</v>
      </c>
      <c r="G6" s="33"/>
      <c r="H6" s="31">
        <v>164</v>
      </c>
      <c r="I6" s="33"/>
      <c r="J6" s="31">
        <v>-119</v>
      </c>
      <c r="K6" s="33"/>
      <c r="L6" s="74">
        <v>919</v>
      </c>
      <c r="M6" s="33"/>
      <c r="N6" s="31">
        <v>1759</v>
      </c>
      <c r="O6" s="33"/>
      <c r="P6" s="31">
        <v>-203</v>
      </c>
      <c r="Q6" s="33"/>
      <c r="R6" s="31">
        <v>136</v>
      </c>
      <c r="S6" s="33"/>
      <c r="T6" s="31">
        <v>-155</v>
      </c>
      <c r="U6" s="33" t="s">
        <v>5</v>
      </c>
      <c r="V6" s="34">
        <f t="shared" si="1"/>
        <v>9338</v>
      </c>
      <c r="X6" s="4">
        <f t="shared" ref="X6:X34" si="11">X5+1</f>
        <v>36983</v>
      </c>
      <c r="Y6" s="30">
        <f t="shared" ref="Y6:Y33" si="12">+B7</f>
        <v>1730</v>
      </c>
      <c r="Z6" s="30">
        <f t="shared" ref="Z6:Z33" si="13">+C7</f>
        <v>513</v>
      </c>
      <c r="AA6" s="30">
        <f t="shared" si="2"/>
        <v>4740</v>
      </c>
      <c r="AB6" s="65">
        <f t="shared" si="3"/>
        <v>4740</v>
      </c>
      <c r="AC6" s="65">
        <f t="shared" si="4"/>
        <v>84</v>
      </c>
      <c r="AD6" s="65">
        <f t="shared" si="5"/>
        <v>-66</v>
      </c>
      <c r="AE6" s="65">
        <f t="shared" si="6"/>
        <v>1085</v>
      </c>
      <c r="AF6" s="66">
        <f t="shared" si="7"/>
        <v>1667</v>
      </c>
      <c r="AG6" s="66">
        <f t="shared" si="8"/>
        <v>-344</v>
      </c>
      <c r="AH6" s="66">
        <f t="shared" si="9"/>
        <v>179</v>
      </c>
      <c r="AI6" s="66">
        <f t="shared" si="10"/>
        <v>-288</v>
      </c>
    </row>
    <row r="7" spans="1:45" x14ac:dyDescent="0.25">
      <c r="A7" s="68">
        <f t="shared" ref="A7:A35" si="14">A6+1</f>
        <v>36983</v>
      </c>
      <c r="B7" s="69">
        <v>1730</v>
      </c>
      <c r="C7" s="73">
        <v>513</v>
      </c>
      <c r="D7" s="32">
        <f t="shared" si="0"/>
        <v>2243</v>
      </c>
      <c r="E7" s="33"/>
      <c r="F7" s="31">
        <v>4740</v>
      </c>
      <c r="G7" s="33"/>
      <c r="H7" s="31">
        <v>84</v>
      </c>
      <c r="I7" s="33"/>
      <c r="J7" s="31">
        <v>-66</v>
      </c>
      <c r="K7" s="33"/>
      <c r="L7" s="74">
        <v>1085</v>
      </c>
      <c r="M7" s="33"/>
      <c r="N7" s="31">
        <v>1667</v>
      </c>
      <c r="O7" s="33"/>
      <c r="P7" s="31">
        <v>-344</v>
      </c>
      <c r="Q7" s="33"/>
      <c r="R7" s="31">
        <v>179</v>
      </c>
      <c r="S7" s="33"/>
      <c r="T7" s="31">
        <v>-288</v>
      </c>
      <c r="U7" s="33"/>
      <c r="V7" s="34">
        <f t="shared" si="1"/>
        <v>9300</v>
      </c>
      <c r="X7" s="4">
        <f t="shared" si="11"/>
        <v>36984</v>
      </c>
      <c r="Y7" s="30">
        <f t="shared" si="12"/>
        <v>4111</v>
      </c>
      <c r="Z7" s="30">
        <f t="shared" si="13"/>
        <v>-985</v>
      </c>
      <c r="AA7" s="30">
        <f t="shared" si="2"/>
        <v>6225</v>
      </c>
      <c r="AB7" s="65">
        <f t="shared" si="3"/>
        <v>6225</v>
      </c>
      <c r="AC7" s="65">
        <f t="shared" si="4"/>
        <v>405</v>
      </c>
      <c r="AD7" s="65">
        <f t="shared" si="5"/>
        <v>56</v>
      </c>
      <c r="AE7" s="65">
        <f t="shared" si="6"/>
        <v>731</v>
      </c>
      <c r="AF7" s="66">
        <f t="shared" si="7"/>
        <v>1416</v>
      </c>
      <c r="AG7" s="66">
        <f t="shared" si="8"/>
        <v>-344</v>
      </c>
      <c r="AH7" s="66">
        <f t="shared" si="9"/>
        <v>104</v>
      </c>
      <c r="AI7" s="66">
        <f t="shared" si="10"/>
        <v>-679</v>
      </c>
    </row>
    <row r="8" spans="1:45" ht="13.8" thickBot="1" x14ac:dyDescent="0.3">
      <c r="A8" s="68">
        <f t="shared" si="14"/>
        <v>36984</v>
      </c>
      <c r="B8" s="69">
        <v>4111</v>
      </c>
      <c r="C8" s="73">
        <v>-985</v>
      </c>
      <c r="D8" s="32">
        <f t="shared" si="0"/>
        <v>3126</v>
      </c>
      <c r="E8" s="33"/>
      <c r="F8" s="31">
        <v>6225</v>
      </c>
      <c r="G8" s="33"/>
      <c r="H8" s="31">
        <v>405</v>
      </c>
      <c r="I8" s="33"/>
      <c r="J8" s="31">
        <v>56</v>
      </c>
      <c r="K8" s="33"/>
      <c r="L8" s="74">
        <v>731</v>
      </c>
      <c r="M8" s="33"/>
      <c r="N8" s="31">
        <v>1416</v>
      </c>
      <c r="O8" s="33"/>
      <c r="P8" s="31">
        <v>-344</v>
      </c>
      <c r="Q8" s="33"/>
      <c r="R8" s="31">
        <v>104</v>
      </c>
      <c r="S8" s="33"/>
      <c r="T8" s="31">
        <v>-679</v>
      </c>
      <c r="U8" s="33"/>
      <c r="V8" s="34">
        <f t="shared" si="1"/>
        <v>11040</v>
      </c>
      <c r="X8" s="4">
        <f t="shared" si="11"/>
        <v>36985</v>
      </c>
      <c r="Y8" s="30">
        <f t="shared" si="12"/>
        <v>4390</v>
      </c>
      <c r="Z8" s="30">
        <f t="shared" si="13"/>
        <v>-1289</v>
      </c>
      <c r="AA8" s="30">
        <f t="shared" si="2"/>
        <v>1795</v>
      </c>
      <c r="AB8" s="65">
        <f t="shared" si="3"/>
        <v>1795</v>
      </c>
      <c r="AC8" s="65">
        <f t="shared" si="4"/>
        <v>98</v>
      </c>
      <c r="AD8" s="65">
        <f t="shared" si="5"/>
        <v>127</v>
      </c>
      <c r="AE8" s="65">
        <f t="shared" si="6"/>
        <v>1013</v>
      </c>
      <c r="AF8" s="66">
        <f t="shared" si="7"/>
        <v>1615</v>
      </c>
      <c r="AG8" s="66">
        <f t="shared" si="8"/>
        <v>430</v>
      </c>
      <c r="AH8" s="66">
        <f t="shared" si="9"/>
        <v>129</v>
      </c>
      <c r="AI8" s="66">
        <f t="shared" si="10"/>
        <v>-269</v>
      </c>
    </row>
    <row r="9" spans="1:45" ht="13.8" thickBot="1" x14ac:dyDescent="0.3">
      <c r="A9" s="68">
        <f t="shared" si="14"/>
        <v>36985</v>
      </c>
      <c r="B9" s="43">
        <v>4390</v>
      </c>
      <c r="C9" s="73">
        <v>-1289</v>
      </c>
      <c r="D9" s="32">
        <f t="shared" si="0"/>
        <v>3101</v>
      </c>
      <c r="E9" s="33"/>
      <c r="F9" s="31">
        <v>1795</v>
      </c>
      <c r="G9" s="33"/>
      <c r="H9" s="31">
        <v>98</v>
      </c>
      <c r="I9" s="33"/>
      <c r="J9" s="31">
        <v>127</v>
      </c>
      <c r="K9" s="33"/>
      <c r="L9" s="74">
        <v>1013</v>
      </c>
      <c r="M9" s="33"/>
      <c r="N9" s="31">
        <v>1615</v>
      </c>
      <c r="O9" s="33"/>
      <c r="P9" s="31">
        <v>430</v>
      </c>
      <c r="Q9" s="33"/>
      <c r="R9" s="31">
        <v>129</v>
      </c>
      <c r="S9" s="33"/>
      <c r="T9" s="31">
        <v>-269</v>
      </c>
      <c r="U9" s="33"/>
      <c r="V9" s="34">
        <f t="shared" si="1"/>
        <v>8039</v>
      </c>
      <c r="X9" s="4">
        <f t="shared" si="11"/>
        <v>36986</v>
      </c>
      <c r="Y9" s="30">
        <f t="shared" si="12"/>
        <v>3924</v>
      </c>
      <c r="Z9" s="30">
        <f t="shared" si="13"/>
        <v>441</v>
      </c>
      <c r="AA9" s="30">
        <f t="shared" si="2"/>
        <v>875</v>
      </c>
      <c r="AB9" s="65">
        <f t="shared" si="3"/>
        <v>875</v>
      </c>
      <c r="AC9" s="65">
        <f t="shared" si="4"/>
        <v>126</v>
      </c>
      <c r="AD9" s="65">
        <f t="shared" si="5"/>
        <v>107</v>
      </c>
      <c r="AE9" s="65">
        <f t="shared" si="6"/>
        <v>876</v>
      </c>
      <c r="AF9" s="66">
        <f t="shared" si="7"/>
        <v>1202</v>
      </c>
      <c r="AG9" s="66">
        <f t="shared" si="8"/>
        <v>-210</v>
      </c>
      <c r="AH9" s="66">
        <f t="shared" si="9"/>
        <v>147</v>
      </c>
      <c r="AI9" s="66">
        <f t="shared" si="10"/>
        <v>-355</v>
      </c>
    </row>
    <row r="10" spans="1:45" ht="13.8" thickBot="1" x14ac:dyDescent="0.3">
      <c r="A10" s="68">
        <f t="shared" si="14"/>
        <v>36986</v>
      </c>
      <c r="B10" s="43">
        <v>3924</v>
      </c>
      <c r="C10" s="73">
        <v>441</v>
      </c>
      <c r="D10" s="32">
        <f t="shared" si="0"/>
        <v>4365</v>
      </c>
      <c r="E10" s="33"/>
      <c r="F10" s="31">
        <v>875</v>
      </c>
      <c r="G10" s="33"/>
      <c r="H10" s="31">
        <v>126</v>
      </c>
      <c r="I10" s="33"/>
      <c r="J10" s="31">
        <v>107</v>
      </c>
      <c r="K10" s="33"/>
      <c r="L10" s="74">
        <v>876</v>
      </c>
      <c r="M10" s="33"/>
      <c r="N10" s="31">
        <v>1202</v>
      </c>
      <c r="O10" s="33"/>
      <c r="P10" s="31">
        <v>-210</v>
      </c>
      <c r="Q10" s="33"/>
      <c r="R10" s="31">
        <v>147</v>
      </c>
      <c r="S10" s="33"/>
      <c r="T10" s="31">
        <v>-355</v>
      </c>
      <c r="U10" s="33"/>
      <c r="V10" s="34">
        <f t="shared" si="1"/>
        <v>7133</v>
      </c>
      <c r="X10" s="4">
        <f t="shared" si="11"/>
        <v>36987</v>
      </c>
      <c r="Y10" s="30">
        <f t="shared" si="12"/>
        <v>-13172</v>
      </c>
      <c r="Z10" s="30">
        <f t="shared" si="13"/>
        <v>934</v>
      </c>
      <c r="AA10" s="30">
        <f t="shared" si="2"/>
        <v>481</v>
      </c>
      <c r="AB10" s="65">
        <f t="shared" si="3"/>
        <v>481</v>
      </c>
      <c r="AC10" s="65">
        <f t="shared" si="4"/>
        <v>120</v>
      </c>
      <c r="AD10" s="65">
        <f t="shared" si="5"/>
        <v>116</v>
      </c>
      <c r="AE10" s="65">
        <f t="shared" si="6"/>
        <v>764</v>
      </c>
      <c r="AF10" s="66">
        <f t="shared" si="7"/>
        <v>1022</v>
      </c>
      <c r="AG10" s="66">
        <f t="shared" si="8"/>
        <v>-106</v>
      </c>
      <c r="AH10" s="66">
        <f t="shared" si="9"/>
        <v>104</v>
      </c>
      <c r="AI10" s="66">
        <f t="shared" si="10"/>
        <v>-466</v>
      </c>
    </row>
    <row r="11" spans="1:45" ht="13.8" thickBot="1" x14ac:dyDescent="0.3">
      <c r="A11" s="47">
        <f t="shared" si="14"/>
        <v>36987</v>
      </c>
      <c r="B11" s="43">
        <v>-13172</v>
      </c>
      <c r="C11" s="73">
        <v>934</v>
      </c>
      <c r="D11" s="32">
        <f t="shared" si="0"/>
        <v>-12238</v>
      </c>
      <c r="E11" s="33"/>
      <c r="F11" s="31">
        <v>481</v>
      </c>
      <c r="G11" s="33"/>
      <c r="H11" s="31">
        <v>120</v>
      </c>
      <c r="I11" s="33"/>
      <c r="J11" s="31">
        <v>116</v>
      </c>
      <c r="K11" s="33"/>
      <c r="L11" s="74">
        <v>764</v>
      </c>
      <c r="M11" s="33"/>
      <c r="N11" s="31">
        <v>1022</v>
      </c>
      <c r="O11" s="33"/>
      <c r="P11" s="31">
        <v>-106</v>
      </c>
      <c r="Q11" s="33"/>
      <c r="R11" s="31">
        <v>104</v>
      </c>
      <c r="S11" s="33"/>
      <c r="T11" s="31">
        <v>-466</v>
      </c>
      <c r="U11" s="33"/>
      <c r="V11" s="34">
        <f t="shared" si="1"/>
        <v>-10203</v>
      </c>
      <c r="X11" s="4">
        <f t="shared" si="11"/>
        <v>36988</v>
      </c>
      <c r="Y11" s="30">
        <f t="shared" si="12"/>
        <v>-5695</v>
      </c>
      <c r="Z11" s="30">
        <f t="shared" si="13"/>
        <v>-527</v>
      </c>
      <c r="AA11" s="30">
        <f t="shared" si="2"/>
        <v>1253</v>
      </c>
      <c r="AB11" s="65">
        <f t="shared" si="3"/>
        <v>1253</v>
      </c>
      <c r="AC11" s="65">
        <f t="shared" si="4"/>
        <v>121</v>
      </c>
      <c r="AD11" s="65">
        <f t="shared" si="5"/>
        <v>109</v>
      </c>
      <c r="AE11" s="65">
        <f t="shared" si="6"/>
        <v>1522</v>
      </c>
      <c r="AF11" s="66">
        <f t="shared" si="7"/>
        <v>727</v>
      </c>
      <c r="AG11" s="66">
        <f t="shared" si="8"/>
        <v>-98</v>
      </c>
      <c r="AH11" s="66">
        <f t="shared" si="9"/>
        <v>242</v>
      </c>
      <c r="AI11" s="66">
        <f t="shared" si="10"/>
        <v>-540</v>
      </c>
    </row>
    <row r="12" spans="1:45" ht="13.8" thickBot="1" x14ac:dyDescent="0.3">
      <c r="A12" s="68">
        <f t="shared" si="14"/>
        <v>36988</v>
      </c>
      <c r="B12" s="43">
        <v>-5695</v>
      </c>
      <c r="C12" s="73">
        <v>-527</v>
      </c>
      <c r="D12" s="32">
        <f t="shared" si="0"/>
        <v>-6222</v>
      </c>
      <c r="E12" s="33"/>
      <c r="F12" s="31">
        <v>1253</v>
      </c>
      <c r="G12" s="33"/>
      <c r="H12" s="31">
        <v>121</v>
      </c>
      <c r="I12" s="33"/>
      <c r="J12" s="31">
        <v>109</v>
      </c>
      <c r="K12" s="33"/>
      <c r="L12" s="74">
        <v>1522</v>
      </c>
      <c r="M12" s="33"/>
      <c r="N12" s="31">
        <v>727</v>
      </c>
      <c r="O12" s="33"/>
      <c r="P12" s="31">
        <v>-98</v>
      </c>
      <c r="Q12" s="33"/>
      <c r="R12" s="31">
        <v>242</v>
      </c>
      <c r="S12" s="33"/>
      <c r="T12" s="31">
        <v>-540</v>
      </c>
      <c r="U12" s="33"/>
      <c r="V12" s="34">
        <f t="shared" si="1"/>
        <v>-2886</v>
      </c>
      <c r="X12" s="4">
        <f t="shared" si="11"/>
        <v>36989</v>
      </c>
      <c r="Y12" s="30">
        <f t="shared" si="12"/>
        <v>-3281</v>
      </c>
      <c r="Z12" s="30">
        <f t="shared" si="13"/>
        <v>-464</v>
      </c>
      <c r="AA12" s="30">
        <f t="shared" si="2"/>
        <v>991</v>
      </c>
      <c r="AB12" s="65">
        <f t="shared" si="3"/>
        <v>991</v>
      </c>
      <c r="AC12" s="65">
        <f t="shared" si="4"/>
        <v>122</v>
      </c>
      <c r="AD12" s="65">
        <f t="shared" si="5"/>
        <v>101</v>
      </c>
      <c r="AE12" s="65">
        <f t="shared" si="6"/>
        <v>1850</v>
      </c>
      <c r="AF12" s="66">
        <f t="shared" si="7"/>
        <v>602</v>
      </c>
      <c r="AG12" s="66">
        <f t="shared" si="8"/>
        <v>-103</v>
      </c>
      <c r="AH12" s="66">
        <f t="shared" si="9"/>
        <v>218</v>
      </c>
      <c r="AI12" s="66">
        <f t="shared" si="10"/>
        <v>-606</v>
      </c>
    </row>
    <row r="13" spans="1:45" ht="13.8" thickBot="1" x14ac:dyDescent="0.3">
      <c r="A13" s="68">
        <f t="shared" si="14"/>
        <v>36989</v>
      </c>
      <c r="B13" s="43">
        <v>-3281</v>
      </c>
      <c r="C13" s="73">
        <v>-464</v>
      </c>
      <c r="D13" s="32">
        <f t="shared" si="0"/>
        <v>-3745</v>
      </c>
      <c r="E13" s="33"/>
      <c r="F13" s="31">
        <v>991</v>
      </c>
      <c r="G13" s="33"/>
      <c r="H13" s="31">
        <v>122</v>
      </c>
      <c r="I13" s="33"/>
      <c r="J13" s="31">
        <v>101</v>
      </c>
      <c r="K13" s="33"/>
      <c r="L13" s="74">
        <v>1850</v>
      </c>
      <c r="M13" s="33"/>
      <c r="N13" s="31">
        <v>602</v>
      </c>
      <c r="O13" s="33"/>
      <c r="P13" s="31">
        <v>-103</v>
      </c>
      <c r="Q13" s="33"/>
      <c r="R13" s="31">
        <v>218</v>
      </c>
      <c r="S13" s="33"/>
      <c r="T13" s="31">
        <v>-606</v>
      </c>
      <c r="U13" s="33"/>
      <c r="V13" s="34">
        <f t="shared" si="1"/>
        <v>-570</v>
      </c>
      <c r="X13" s="4">
        <f t="shared" si="11"/>
        <v>36990</v>
      </c>
      <c r="Y13" s="30">
        <f t="shared" si="12"/>
        <v>-3877</v>
      </c>
      <c r="Z13" s="30">
        <f t="shared" si="13"/>
        <v>354</v>
      </c>
      <c r="AA13" s="30">
        <f t="shared" si="2"/>
        <v>1723</v>
      </c>
      <c r="AB13" s="65">
        <f t="shared" si="3"/>
        <v>1723</v>
      </c>
      <c r="AC13" s="65">
        <f t="shared" si="4"/>
        <v>112</v>
      </c>
      <c r="AD13" s="65">
        <f t="shared" si="5"/>
        <v>92</v>
      </c>
      <c r="AE13" s="65">
        <f t="shared" si="6"/>
        <v>1485</v>
      </c>
      <c r="AF13" s="66">
        <f t="shared" si="7"/>
        <v>895</v>
      </c>
      <c r="AG13" s="66">
        <f t="shared" si="8"/>
        <v>-91</v>
      </c>
      <c r="AH13" s="66">
        <f t="shared" si="9"/>
        <v>262</v>
      </c>
      <c r="AI13" s="66">
        <f t="shared" si="10"/>
        <v>-1339</v>
      </c>
    </row>
    <row r="14" spans="1:45" ht="13.8" thickBot="1" x14ac:dyDescent="0.3">
      <c r="A14" s="68">
        <f t="shared" si="14"/>
        <v>36990</v>
      </c>
      <c r="B14" s="43">
        <v>-3877</v>
      </c>
      <c r="C14" s="73">
        <v>354</v>
      </c>
      <c r="D14" s="32">
        <f t="shared" si="0"/>
        <v>-3523</v>
      </c>
      <c r="E14" s="33"/>
      <c r="F14" s="31">
        <v>1723</v>
      </c>
      <c r="G14" s="33"/>
      <c r="H14" s="31">
        <v>112</v>
      </c>
      <c r="I14" s="33"/>
      <c r="J14" s="31">
        <v>92</v>
      </c>
      <c r="K14" s="33"/>
      <c r="L14" s="74">
        <v>1485</v>
      </c>
      <c r="M14" s="33"/>
      <c r="N14" s="31">
        <v>895</v>
      </c>
      <c r="O14" s="33"/>
      <c r="P14" s="31">
        <v>-91</v>
      </c>
      <c r="Q14" s="33"/>
      <c r="R14" s="31">
        <v>262</v>
      </c>
      <c r="S14" s="33"/>
      <c r="T14" s="31">
        <v>-1339</v>
      </c>
      <c r="U14" s="33"/>
      <c r="V14" s="34">
        <f t="shared" si="1"/>
        <v>-384</v>
      </c>
      <c r="X14" s="4">
        <f t="shared" si="11"/>
        <v>36991</v>
      </c>
      <c r="Y14" s="30">
        <f t="shared" si="12"/>
        <v>-8043</v>
      </c>
      <c r="Z14" s="30">
        <f t="shared" si="13"/>
        <v>1622</v>
      </c>
      <c r="AA14" s="30">
        <f t="shared" si="2"/>
        <v>1270</v>
      </c>
      <c r="AB14" s="65">
        <f t="shared" si="3"/>
        <v>1270</v>
      </c>
      <c r="AC14" s="65">
        <f t="shared" si="4"/>
        <v>141</v>
      </c>
      <c r="AD14" s="65">
        <f t="shared" si="5"/>
        <v>75</v>
      </c>
      <c r="AE14" s="65">
        <f t="shared" si="6"/>
        <v>1273</v>
      </c>
      <c r="AF14" s="66">
        <f t="shared" si="7"/>
        <v>125</v>
      </c>
      <c r="AG14" s="66">
        <f t="shared" si="8"/>
        <v>-195</v>
      </c>
      <c r="AH14" s="66">
        <f t="shared" si="9"/>
        <v>-15</v>
      </c>
      <c r="AI14" s="66">
        <f t="shared" si="10"/>
        <v>-1003</v>
      </c>
    </row>
    <row r="15" spans="1:45" ht="13.8" thickBot="1" x14ac:dyDescent="0.3">
      <c r="A15" s="68">
        <f t="shared" si="14"/>
        <v>36991</v>
      </c>
      <c r="B15" s="43">
        <v>-8043</v>
      </c>
      <c r="C15" s="73">
        <v>1622</v>
      </c>
      <c r="D15" s="32">
        <f t="shared" si="0"/>
        <v>-6421</v>
      </c>
      <c r="E15" s="33"/>
      <c r="F15" s="31">
        <v>1270</v>
      </c>
      <c r="G15" s="33"/>
      <c r="H15" s="31">
        <v>141</v>
      </c>
      <c r="I15" s="33"/>
      <c r="J15" s="31">
        <v>75</v>
      </c>
      <c r="K15" s="33"/>
      <c r="L15" s="74">
        <v>1273</v>
      </c>
      <c r="M15" s="33"/>
      <c r="N15" s="31">
        <v>125</v>
      </c>
      <c r="O15" s="33"/>
      <c r="P15" s="31">
        <v>-195</v>
      </c>
      <c r="Q15" s="33"/>
      <c r="R15" s="31">
        <v>-15</v>
      </c>
      <c r="S15" s="33"/>
      <c r="T15" s="31">
        <v>-1003</v>
      </c>
      <c r="U15" s="33"/>
      <c r="V15" s="34">
        <f t="shared" si="1"/>
        <v>-4750</v>
      </c>
      <c r="X15" s="4">
        <f t="shared" si="11"/>
        <v>36992</v>
      </c>
      <c r="Y15" s="30">
        <f t="shared" si="12"/>
        <v>8240</v>
      </c>
      <c r="Z15" s="30">
        <f t="shared" si="13"/>
        <v>-524</v>
      </c>
      <c r="AA15" s="30">
        <f t="shared" si="2"/>
        <v>2902</v>
      </c>
      <c r="AB15" s="65">
        <f t="shared" si="3"/>
        <v>2902</v>
      </c>
      <c r="AC15" s="65">
        <f t="shared" si="4"/>
        <v>141</v>
      </c>
      <c r="AD15" s="65">
        <f t="shared" si="5"/>
        <v>96</v>
      </c>
      <c r="AE15" s="65">
        <f t="shared" si="6"/>
        <v>6262</v>
      </c>
      <c r="AF15" s="66">
        <f t="shared" si="7"/>
        <v>791</v>
      </c>
      <c r="AG15" s="66">
        <f t="shared" si="8"/>
        <v>-324</v>
      </c>
      <c r="AH15" s="66">
        <f t="shared" si="9"/>
        <v>97</v>
      </c>
      <c r="AI15" s="66">
        <f t="shared" si="10"/>
        <v>-1826</v>
      </c>
    </row>
    <row r="16" spans="1:45" ht="13.8" thickBot="1" x14ac:dyDescent="0.3">
      <c r="A16" s="68">
        <f t="shared" si="14"/>
        <v>36992</v>
      </c>
      <c r="B16" s="43">
        <v>8240</v>
      </c>
      <c r="C16" s="73">
        <v>-524</v>
      </c>
      <c r="D16" s="32">
        <f t="shared" si="0"/>
        <v>7716</v>
      </c>
      <c r="E16" s="33"/>
      <c r="F16" s="31">
        <v>2902</v>
      </c>
      <c r="G16" s="33"/>
      <c r="H16" s="31">
        <v>141</v>
      </c>
      <c r="I16" s="33"/>
      <c r="J16" s="31">
        <v>96</v>
      </c>
      <c r="K16" s="33"/>
      <c r="L16" s="74">
        <v>6262</v>
      </c>
      <c r="M16" s="33"/>
      <c r="N16" s="31">
        <v>791</v>
      </c>
      <c r="O16" s="33"/>
      <c r="P16" s="31">
        <v>-324</v>
      </c>
      <c r="Q16" s="33"/>
      <c r="R16" s="31">
        <v>97</v>
      </c>
      <c r="S16" s="33"/>
      <c r="T16" s="31">
        <v>-1826</v>
      </c>
      <c r="U16" s="33"/>
      <c r="V16" s="34">
        <f t="shared" si="1"/>
        <v>15855</v>
      </c>
      <c r="X16" s="4">
        <f t="shared" si="11"/>
        <v>36993</v>
      </c>
      <c r="Y16" s="30">
        <f t="shared" si="12"/>
        <v>-7073</v>
      </c>
      <c r="Z16" s="30">
        <f t="shared" si="13"/>
        <v>-19</v>
      </c>
      <c r="AA16" s="30">
        <f t="shared" si="2"/>
        <v>1853</v>
      </c>
      <c r="AB16" s="65">
        <f t="shared" si="3"/>
        <v>1853</v>
      </c>
      <c r="AC16" s="65">
        <f t="shared" si="4"/>
        <v>137</v>
      </c>
      <c r="AD16" s="65">
        <f t="shared" si="5"/>
        <v>66</v>
      </c>
      <c r="AE16" s="65">
        <f t="shared" si="6"/>
        <v>-4237</v>
      </c>
      <c r="AF16" s="66">
        <f t="shared" si="7"/>
        <v>603</v>
      </c>
      <c r="AG16" s="66">
        <f t="shared" si="8"/>
        <v>-436</v>
      </c>
      <c r="AH16" s="66">
        <f t="shared" si="9"/>
        <v>16</v>
      </c>
      <c r="AI16" s="66">
        <f t="shared" si="10"/>
        <v>-505</v>
      </c>
    </row>
    <row r="17" spans="1:35" ht="13.8" thickBot="1" x14ac:dyDescent="0.3">
      <c r="A17" s="68">
        <f t="shared" si="14"/>
        <v>36993</v>
      </c>
      <c r="B17" s="43">
        <v>-7073</v>
      </c>
      <c r="C17" s="73">
        <v>-19</v>
      </c>
      <c r="D17" s="32">
        <f t="shared" si="0"/>
        <v>-7092</v>
      </c>
      <c r="E17" s="33"/>
      <c r="F17" s="31">
        <v>1853</v>
      </c>
      <c r="G17" s="33"/>
      <c r="H17" s="31">
        <v>137</v>
      </c>
      <c r="I17" s="33"/>
      <c r="J17" s="31">
        <v>66</v>
      </c>
      <c r="K17" s="33"/>
      <c r="L17" s="74">
        <v>-4237</v>
      </c>
      <c r="M17" s="33"/>
      <c r="N17" s="31">
        <v>603</v>
      </c>
      <c r="O17" s="33"/>
      <c r="P17" s="31">
        <v>-436</v>
      </c>
      <c r="Q17" s="33"/>
      <c r="R17" s="31">
        <v>16</v>
      </c>
      <c r="S17" s="33"/>
      <c r="T17" s="31">
        <v>-505</v>
      </c>
      <c r="U17" s="33"/>
      <c r="V17" s="34">
        <f t="shared" si="1"/>
        <v>-9595</v>
      </c>
      <c r="X17" s="4">
        <f t="shared" si="11"/>
        <v>36994</v>
      </c>
      <c r="Y17" s="30">
        <f t="shared" si="12"/>
        <v>-4955</v>
      </c>
      <c r="Z17" s="30">
        <f t="shared" si="13"/>
        <v>-1463</v>
      </c>
      <c r="AA17" s="30">
        <f t="shared" si="2"/>
        <v>-2801</v>
      </c>
      <c r="AB17" s="65">
        <f t="shared" si="3"/>
        <v>-2801</v>
      </c>
      <c r="AC17" s="65">
        <f t="shared" si="4"/>
        <v>137</v>
      </c>
      <c r="AD17" s="65">
        <f t="shared" si="5"/>
        <v>92</v>
      </c>
      <c r="AE17" s="65">
        <f t="shared" si="6"/>
        <v>1013</v>
      </c>
      <c r="AF17" s="66">
        <f t="shared" si="7"/>
        <v>578</v>
      </c>
      <c r="AG17" s="66">
        <f t="shared" si="8"/>
        <v>-245</v>
      </c>
      <c r="AH17" s="66">
        <f t="shared" si="9"/>
        <v>-26</v>
      </c>
      <c r="AI17" s="66">
        <f t="shared" si="10"/>
        <v>395</v>
      </c>
    </row>
    <row r="18" spans="1:35" x14ac:dyDescent="0.25">
      <c r="A18" s="68">
        <f t="shared" si="14"/>
        <v>36994</v>
      </c>
      <c r="B18" s="69">
        <v>-4955</v>
      </c>
      <c r="C18" s="73">
        <v>-1463</v>
      </c>
      <c r="D18" s="32">
        <f t="shared" si="0"/>
        <v>-6418</v>
      </c>
      <c r="E18" s="33"/>
      <c r="F18" s="31">
        <v>-2801</v>
      </c>
      <c r="G18" s="33"/>
      <c r="H18" s="31">
        <v>137</v>
      </c>
      <c r="I18" s="33"/>
      <c r="J18" s="31">
        <v>92</v>
      </c>
      <c r="K18" s="33"/>
      <c r="L18" s="74">
        <v>1013</v>
      </c>
      <c r="M18" s="33"/>
      <c r="N18" s="31">
        <v>578</v>
      </c>
      <c r="O18" s="33"/>
      <c r="P18" s="31">
        <v>-245</v>
      </c>
      <c r="Q18" s="33"/>
      <c r="R18" s="31">
        <v>-26</v>
      </c>
      <c r="S18" s="33"/>
      <c r="T18" s="31">
        <v>395</v>
      </c>
      <c r="U18" s="33"/>
      <c r="V18" s="34">
        <f t="shared" si="1"/>
        <v>-7275</v>
      </c>
      <c r="X18" s="4">
        <f t="shared" si="11"/>
        <v>36995</v>
      </c>
      <c r="Y18" s="30">
        <f t="shared" si="12"/>
        <v>-3473</v>
      </c>
      <c r="Z18" s="30">
        <f t="shared" si="13"/>
        <v>-868</v>
      </c>
      <c r="AA18" s="30">
        <f t="shared" si="2"/>
        <v>1900</v>
      </c>
      <c r="AB18" s="65">
        <f t="shared" si="3"/>
        <v>1900</v>
      </c>
      <c r="AC18" s="65">
        <f t="shared" si="4"/>
        <v>140</v>
      </c>
      <c r="AD18" s="65">
        <f t="shared" si="5"/>
        <v>49</v>
      </c>
      <c r="AE18" s="65">
        <f t="shared" si="6"/>
        <v>732</v>
      </c>
      <c r="AF18" s="66">
        <f t="shared" si="7"/>
        <v>889</v>
      </c>
      <c r="AG18" s="66">
        <f t="shared" si="8"/>
        <v>-272</v>
      </c>
      <c r="AH18" s="66">
        <f t="shared" si="9"/>
        <v>2</v>
      </c>
      <c r="AI18" s="66">
        <f t="shared" si="10"/>
        <v>211</v>
      </c>
    </row>
    <row r="19" spans="1:35" x14ac:dyDescent="0.25">
      <c r="A19" s="68">
        <f t="shared" si="14"/>
        <v>36995</v>
      </c>
      <c r="B19" s="69">
        <v>-3473</v>
      </c>
      <c r="C19" s="73">
        <v>-868</v>
      </c>
      <c r="D19" s="32">
        <f t="shared" si="0"/>
        <v>-4341</v>
      </c>
      <c r="E19" s="33"/>
      <c r="F19" s="31">
        <v>1900</v>
      </c>
      <c r="G19" s="33"/>
      <c r="H19" s="31">
        <v>140</v>
      </c>
      <c r="I19" s="33"/>
      <c r="J19" s="31">
        <v>49</v>
      </c>
      <c r="K19" s="33"/>
      <c r="L19" s="74">
        <v>732</v>
      </c>
      <c r="M19" s="33"/>
      <c r="N19" s="31">
        <v>889</v>
      </c>
      <c r="O19" s="33"/>
      <c r="P19" s="31">
        <v>-272</v>
      </c>
      <c r="Q19" s="33"/>
      <c r="R19" s="31">
        <v>2</v>
      </c>
      <c r="S19" s="33"/>
      <c r="T19" s="31">
        <v>211</v>
      </c>
      <c r="U19" s="33"/>
      <c r="V19" s="34">
        <f t="shared" si="1"/>
        <v>-690</v>
      </c>
      <c r="X19" s="4">
        <f t="shared" si="11"/>
        <v>36996</v>
      </c>
      <c r="Y19" s="30">
        <f t="shared" si="12"/>
        <v>-1603</v>
      </c>
      <c r="Z19" s="30">
        <f t="shared" si="13"/>
        <v>-1308</v>
      </c>
      <c r="AA19" s="30">
        <f t="shared" si="2"/>
        <v>1346</v>
      </c>
      <c r="AB19" s="65">
        <f t="shared" si="3"/>
        <v>1346</v>
      </c>
      <c r="AC19" s="65">
        <f t="shared" si="4"/>
        <v>125</v>
      </c>
      <c r="AD19" s="65">
        <f t="shared" si="5"/>
        <v>142</v>
      </c>
      <c r="AE19" s="65">
        <f t="shared" si="6"/>
        <v>905</v>
      </c>
      <c r="AF19" s="66">
        <f t="shared" si="7"/>
        <v>936</v>
      </c>
      <c r="AG19" s="66">
        <f t="shared" si="8"/>
        <v>-275</v>
      </c>
      <c r="AH19" s="66">
        <f t="shared" si="9"/>
        <v>-35</v>
      </c>
      <c r="AI19" s="66">
        <f t="shared" si="10"/>
        <v>295</v>
      </c>
    </row>
    <row r="20" spans="1:35" x14ac:dyDescent="0.25">
      <c r="A20" s="68">
        <f t="shared" si="14"/>
        <v>36996</v>
      </c>
      <c r="B20" s="69">
        <v>-1603</v>
      </c>
      <c r="C20" s="73">
        <v>-1308</v>
      </c>
      <c r="D20" s="32">
        <f t="shared" si="0"/>
        <v>-2911</v>
      </c>
      <c r="E20" s="33"/>
      <c r="F20" s="31">
        <v>1346</v>
      </c>
      <c r="G20" s="33"/>
      <c r="H20" s="31">
        <v>125</v>
      </c>
      <c r="I20" s="33"/>
      <c r="J20" s="31">
        <v>142</v>
      </c>
      <c r="K20" s="33"/>
      <c r="L20" s="74">
        <v>905</v>
      </c>
      <c r="M20" s="33"/>
      <c r="N20" s="31">
        <v>936</v>
      </c>
      <c r="O20" s="33"/>
      <c r="P20" s="31">
        <v>-275</v>
      </c>
      <c r="Q20" s="33"/>
      <c r="R20" s="31">
        <v>-35</v>
      </c>
      <c r="S20" s="33"/>
      <c r="T20" s="31">
        <v>295</v>
      </c>
      <c r="U20" s="33"/>
      <c r="V20" s="34">
        <f t="shared" si="1"/>
        <v>528</v>
      </c>
      <c r="X20" s="4">
        <f t="shared" si="11"/>
        <v>36997</v>
      </c>
      <c r="Y20" s="30">
        <f t="shared" si="12"/>
        <v>-8229</v>
      </c>
      <c r="Z20" s="30">
        <f t="shared" si="13"/>
        <v>480</v>
      </c>
      <c r="AA20" s="30">
        <f t="shared" si="2"/>
        <v>-679</v>
      </c>
      <c r="AB20" s="65">
        <f t="shared" si="3"/>
        <v>-679</v>
      </c>
      <c r="AC20" s="65">
        <f t="shared" si="4"/>
        <v>134</v>
      </c>
      <c r="AD20" s="65">
        <f t="shared" si="5"/>
        <v>147</v>
      </c>
      <c r="AE20" s="65">
        <f t="shared" si="6"/>
        <v>201</v>
      </c>
      <c r="AF20" s="66">
        <f t="shared" si="7"/>
        <v>528</v>
      </c>
      <c r="AG20" s="66">
        <f t="shared" si="8"/>
        <v>-170</v>
      </c>
      <c r="AH20" s="66">
        <f t="shared" si="9"/>
        <v>-18</v>
      </c>
      <c r="AI20" s="66">
        <f t="shared" si="10"/>
        <v>238</v>
      </c>
    </row>
    <row r="21" spans="1:35" x14ac:dyDescent="0.25">
      <c r="A21" s="68">
        <f t="shared" si="14"/>
        <v>36997</v>
      </c>
      <c r="B21" s="69">
        <v>-8229</v>
      </c>
      <c r="C21" s="73">
        <v>480</v>
      </c>
      <c r="D21" s="32">
        <f t="shared" si="0"/>
        <v>-7749</v>
      </c>
      <c r="E21" s="33"/>
      <c r="F21" s="31">
        <v>-679</v>
      </c>
      <c r="G21" s="33"/>
      <c r="H21" s="31">
        <v>134</v>
      </c>
      <c r="I21" s="33"/>
      <c r="J21" s="31">
        <v>147</v>
      </c>
      <c r="K21" s="33"/>
      <c r="L21" s="74">
        <v>201</v>
      </c>
      <c r="M21" s="33"/>
      <c r="N21" s="31">
        <v>528</v>
      </c>
      <c r="O21" s="33"/>
      <c r="P21" s="31">
        <v>-170</v>
      </c>
      <c r="Q21" s="33"/>
      <c r="R21" s="31">
        <v>-18</v>
      </c>
      <c r="S21" s="33"/>
      <c r="T21" s="31">
        <v>238</v>
      </c>
      <c r="U21" s="33"/>
      <c r="V21" s="34">
        <f t="shared" si="1"/>
        <v>-7368</v>
      </c>
      <c r="X21" s="4">
        <f t="shared" si="11"/>
        <v>36998</v>
      </c>
      <c r="Y21" s="30">
        <f t="shared" si="12"/>
        <v>-7139</v>
      </c>
      <c r="Z21" s="30">
        <f t="shared" si="13"/>
        <v>-275</v>
      </c>
      <c r="AA21" s="30">
        <f t="shared" si="2"/>
        <v>-3869</v>
      </c>
      <c r="AB21" s="65">
        <f t="shared" si="3"/>
        <v>-3869</v>
      </c>
      <c r="AC21" s="65">
        <f t="shared" si="4"/>
        <v>124</v>
      </c>
      <c r="AD21" s="65">
        <f t="shared" si="5"/>
        <v>135</v>
      </c>
      <c r="AE21" s="65">
        <f t="shared" si="6"/>
        <v>788</v>
      </c>
      <c r="AF21" s="66">
        <f t="shared" si="7"/>
        <v>257</v>
      </c>
      <c r="AG21" s="66">
        <f t="shared" si="8"/>
        <v>-178</v>
      </c>
      <c r="AH21" s="66">
        <f t="shared" si="9"/>
        <v>-64</v>
      </c>
      <c r="AI21" s="66">
        <f t="shared" si="10"/>
        <v>-20</v>
      </c>
    </row>
    <row r="22" spans="1:35" ht="13.8" thickBot="1" x14ac:dyDescent="0.3">
      <c r="A22" s="68">
        <f t="shared" si="14"/>
        <v>36998</v>
      </c>
      <c r="B22" s="69">
        <v>-7139</v>
      </c>
      <c r="C22" s="73">
        <v>-275</v>
      </c>
      <c r="D22" s="32">
        <f t="shared" si="0"/>
        <v>-7414</v>
      </c>
      <c r="E22" s="33"/>
      <c r="F22" s="31">
        <v>-3869</v>
      </c>
      <c r="G22" s="33"/>
      <c r="H22" s="31">
        <v>124</v>
      </c>
      <c r="I22" s="33"/>
      <c r="J22" s="31">
        <v>135</v>
      </c>
      <c r="K22" s="33"/>
      <c r="L22" s="74">
        <v>788</v>
      </c>
      <c r="M22" s="33"/>
      <c r="N22" s="31">
        <v>257</v>
      </c>
      <c r="O22" s="33"/>
      <c r="P22" s="31">
        <v>-178</v>
      </c>
      <c r="Q22" s="33"/>
      <c r="R22" s="31">
        <v>-64</v>
      </c>
      <c r="S22" s="33"/>
      <c r="T22" s="31">
        <v>-20</v>
      </c>
      <c r="U22" s="33"/>
      <c r="V22" s="34">
        <f t="shared" si="1"/>
        <v>-10241</v>
      </c>
      <c r="X22" s="4">
        <f t="shared" si="11"/>
        <v>36999</v>
      </c>
      <c r="Y22" s="30">
        <f t="shared" si="12"/>
        <v>-3853</v>
      </c>
      <c r="Z22" s="30">
        <f t="shared" si="13"/>
        <v>-54</v>
      </c>
      <c r="AA22" s="30">
        <f t="shared" si="2"/>
        <v>-822</v>
      </c>
      <c r="AB22" s="65">
        <f t="shared" si="3"/>
        <v>-822</v>
      </c>
      <c r="AC22" s="65">
        <f t="shared" si="4"/>
        <v>129</v>
      </c>
      <c r="AD22" s="65">
        <f t="shared" si="5"/>
        <v>105</v>
      </c>
      <c r="AE22" s="65">
        <f t="shared" si="6"/>
        <v>983</v>
      </c>
      <c r="AF22" s="66">
        <f t="shared" si="7"/>
        <v>97</v>
      </c>
      <c r="AG22" s="66">
        <f t="shared" si="8"/>
        <v>-224</v>
      </c>
      <c r="AH22" s="66">
        <f t="shared" si="9"/>
        <v>-87</v>
      </c>
      <c r="AI22" s="66">
        <f t="shared" si="10"/>
        <v>-196</v>
      </c>
    </row>
    <row r="23" spans="1:35" ht="13.8" thickBot="1" x14ac:dyDescent="0.3">
      <c r="A23" s="68">
        <f t="shared" si="14"/>
        <v>36999</v>
      </c>
      <c r="B23" s="43">
        <v>-3853</v>
      </c>
      <c r="C23" s="73">
        <v>-54</v>
      </c>
      <c r="D23" s="32">
        <f t="shared" si="0"/>
        <v>-3907</v>
      </c>
      <c r="E23" s="33"/>
      <c r="F23" s="31">
        <v>-822</v>
      </c>
      <c r="G23" s="33"/>
      <c r="H23" s="31">
        <v>129</v>
      </c>
      <c r="I23" s="33"/>
      <c r="J23" s="31">
        <v>105</v>
      </c>
      <c r="K23" s="33"/>
      <c r="L23" s="74">
        <v>983</v>
      </c>
      <c r="M23" s="33"/>
      <c r="N23" s="31">
        <v>97</v>
      </c>
      <c r="O23" s="33"/>
      <c r="P23" s="31">
        <v>-224</v>
      </c>
      <c r="Q23" s="33"/>
      <c r="R23" s="31">
        <v>-87</v>
      </c>
      <c r="S23" s="33"/>
      <c r="T23" s="31">
        <v>-196</v>
      </c>
      <c r="U23" s="33"/>
      <c r="V23" s="34">
        <f t="shared" si="1"/>
        <v>-3922</v>
      </c>
      <c r="X23" s="4">
        <f t="shared" si="11"/>
        <v>37000</v>
      </c>
      <c r="Y23" s="30">
        <f t="shared" si="12"/>
        <v>-6909</v>
      </c>
      <c r="Z23" s="30">
        <f t="shared" si="13"/>
        <v>-253</v>
      </c>
      <c r="AA23" s="30">
        <f t="shared" si="2"/>
        <v>-2353</v>
      </c>
      <c r="AB23" s="65">
        <f t="shared" si="3"/>
        <v>-2353</v>
      </c>
      <c r="AC23" s="65">
        <f t="shared" si="4"/>
        <v>-115</v>
      </c>
      <c r="AD23" s="65">
        <f t="shared" si="5"/>
        <v>108</v>
      </c>
      <c r="AE23" s="65">
        <f t="shared" si="6"/>
        <v>991</v>
      </c>
      <c r="AF23" s="66">
        <f t="shared" si="7"/>
        <v>167</v>
      </c>
      <c r="AG23" s="66">
        <f t="shared" si="8"/>
        <v>-218</v>
      </c>
      <c r="AH23" s="66">
        <f t="shared" si="9"/>
        <v>-87</v>
      </c>
      <c r="AI23" s="66">
        <f t="shared" si="10"/>
        <v>-357</v>
      </c>
    </row>
    <row r="24" spans="1:35" ht="13.8" thickBot="1" x14ac:dyDescent="0.3">
      <c r="A24" s="68">
        <f t="shared" si="14"/>
        <v>37000</v>
      </c>
      <c r="B24" s="69">
        <v>-6909</v>
      </c>
      <c r="C24" s="73">
        <v>-253</v>
      </c>
      <c r="D24" s="32">
        <f t="shared" si="0"/>
        <v>-7162</v>
      </c>
      <c r="E24" s="33"/>
      <c r="F24" s="31">
        <v>-2353</v>
      </c>
      <c r="G24" s="33"/>
      <c r="H24" s="31">
        <v>-115</v>
      </c>
      <c r="I24" s="33"/>
      <c r="J24" s="31">
        <v>108</v>
      </c>
      <c r="K24" s="33"/>
      <c r="L24" s="74">
        <v>991</v>
      </c>
      <c r="M24" s="33"/>
      <c r="N24" s="31">
        <v>167</v>
      </c>
      <c r="O24" s="33"/>
      <c r="P24" s="31">
        <v>-218</v>
      </c>
      <c r="Q24" s="33"/>
      <c r="R24" s="31">
        <v>-87</v>
      </c>
      <c r="S24" s="33"/>
      <c r="T24" s="31">
        <v>-357</v>
      </c>
      <c r="U24" s="33"/>
      <c r="V24" s="34">
        <f t="shared" si="1"/>
        <v>-9026</v>
      </c>
      <c r="X24" s="4">
        <f t="shared" si="11"/>
        <v>37001</v>
      </c>
      <c r="Y24" s="30">
        <f t="shared" si="12"/>
        <v>-3138</v>
      </c>
      <c r="Z24" s="30">
        <f t="shared" si="13"/>
        <v>-2870</v>
      </c>
      <c r="AA24" s="30">
        <f t="shared" si="2"/>
        <v>-11712</v>
      </c>
      <c r="AB24" s="65">
        <f t="shared" si="3"/>
        <v>-11712</v>
      </c>
      <c r="AC24" s="65">
        <f t="shared" si="4"/>
        <v>140</v>
      </c>
      <c r="AD24" s="65">
        <f t="shared" si="5"/>
        <v>-610</v>
      </c>
      <c r="AE24" s="65">
        <f t="shared" si="6"/>
        <v>805</v>
      </c>
      <c r="AF24" s="66">
        <f t="shared" si="7"/>
        <v>-175</v>
      </c>
      <c r="AG24" s="66">
        <f t="shared" si="8"/>
        <v>-172</v>
      </c>
      <c r="AH24" s="66">
        <f t="shared" si="9"/>
        <v>-89</v>
      </c>
      <c r="AI24" s="66">
        <f t="shared" si="10"/>
        <v>-680</v>
      </c>
    </row>
    <row r="25" spans="1:35" ht="13.8" thickBot="1" x14ac:dyDescent="0.3">
      <c r="A25" s="68">
        <f t="shared" si="14"/>
        <v>37001</v>
      </c>
      <c r="B25" s="43">
        <v>-3138</v>
      </c>
      <c r="C25" s="73">
        <v>-2870</v>
      </c>
      <c r="D25" s="32">
        <f t="shared" si="0"/>
        <v>-6008</v>
      </c>
      <c r="E25" s="33"/>
      <c r="F25" s="31">
        <v>-11712</v>
      </c>
      <c r="G25" s="33"/>
      <c r="H25" s="31">
        <v>140</v>
      </c>
      <c r="I25" s="33"/>
      <c r="J25" s="31">
        <v>-610</v>
      </c>
      <c r="K25" s="33"/>
      <c r="L25" s="74">
        <v>805</v>
      </c>
      <c r="M25" s="33"/>
      <c r="N25" s="31">
        <v>-175</v>
      </c>
      <c r="O25" s="33"/>
      <c r="P25" s="31">
        <v>-172</v>
      </c>
      <c r="Q25" s="33"/>
      <c r="R25" s="31">
        <v>-89</v>
      </c>
      <c r="S25" s="33"/>
      <c r="T25" s="31">
        <v>-680</v>
      </c>
      <c r="U25" s="33"/>
      <c r="V25" s="34">
        <f t="shared" si="1"/>
        <v>-18501</v>
      </c>
      <c r="X25" s="4">
        <f t="shared" si="11"/>
        <v>37002</v>
      </c>
      <c r="Y25" s="30">
        <f t="shared" si="12"/>
        <v>-11698</v>
      </c>
      <c r="Z25" s="30">
        <f t="shared" si="13"/>
        <v>-3705</v>
      </c>
      <c r="AA25" s="30">
        <f t="shared" si="2"/>
        <v>-4049</v>
      </c>
      <c r="AB25" s="65">
        <f t="shared" si="3"/>
        <v>-4049</v>
      </c>
      <c r="AC25" s="65">
        <f t="shared" si="4"/>
        <v>97</v>
      </c>
      <c r="AD25" s="65">
        <f t="shared" si="5"/>
        <v>95</v>
      </c>
      <c r="AE25" s="65">
        <f t="shared" si="6"/>
        <v>765</v>
      </c>
      <c r="AF25" s="66">
        <f t="shared" si="7"/>
        <v>-346</v>
      </c>
      <c r="AG25" s="66">
        <f t="shared" si="8"/>
        <v>-163</v>
      </c>
      <c r="AH25" s="66">
        <f t="shared" si="9"/>
        <v>-551</v>
      </c>
      <c r="AI25" s="66">
        <f t="shared" si="10"/>
        <v>-1283</v>
      </c>
    </row>
    <row r="26" spans="1:35" x14ac:dyDescent="0.25">
      <c r="A26" s="68">
        <f t="shared" si="14"/>
        <v>37002</v>
      </c>
      <c r="B26" s="69">
        <v>-11698</v>
      </c>
      <c r="C26" s="73">
        <v>-3705</v>
      </c>
      <c r="D26" s="32">
        <f t="shared" si="0"/>
        <v>-15403</v>
      </c>
      <c r="E26" s="33"/>
      <c r="F26" s="31">
        <v>-4049</v>
      </c>
      <c r="G26" s="33"/>
      <c r="H26" s="31">
        <v>97</v>
      </c>
      <c r="I26" s="33"/>
      <c r="J26" s="31">
        <v>95</v>
      </c>
      <c r="K26" s="33"/>
      <c r="L26" s="74">
        <v>765</v>
      </c>
      <c r="M26" s="33"/>
      <c r="N26" s="31">
        <v>-346</v>
      </c>
      <c r="O26" s="33"/>
      <c r="P26" s="31">
        <v>-163</v>
      </c>
      <c r="Q26" s="33"/>
      <c r="R26" s="31">
        <v>-551</v>
      </c>
      <c r="S26" s="33"/>
      <c r="T26" s="31">
        <v>-1283</v>
      </c>
      <c r="U26" s="33"/>
      <c r="V26" s="34">
        <f t="shared" si="1"/>
        <v>-20838</v>
      </c>
      <c r="X26" s="4">
        <f t="shared" si="11"/>
        <v>37003</v>
      </c>
      <c r="Y26" s="30">
        <f t="shared" si="12"/>
        <v>-1312</v>
      </c>
      <c r="Z26" s="30">
        <f t="shared" si="13"/>
        <v>-2457</v>
      </c>
      <c r="AA26" s="30">
        <f t="shared" si="2"/>
        <v>-9</v>
      </c>
      <c r="AB26" s="65">
        <f t="shared" si="3"/>
        <v>-9</v>
      </c>
      <c r="AC26" s="65">
        <f t="shared" si="4"/>
        <v>50</v>
      </c>
      <c r="AD26" s="65">
        <f t="shared" si="5"/>
        <v>72</v>
      </c>
      <c r="AE26" s="65">
        <f t="shared" si="6"/>
        <v>440</v>
      </c>
      <c r="AF26" s="66">
        <f t="shared" si="7"/>
        <v>-319</v>
      </c>
      <c r="AG26" s="66">
        <f t="shared" si="8"/>
        <v>-210</v>
      </c>
      <c r="AH26" s="66">
        <f t="shared" si="9"/>
        <v>-551</v>
      </c>
      <c r="AI26" s="66">
        <f t="shared" si="10"/>
        <v>-1991</v>
      </c>
    </row>
    <row r="27" spans="1:35" x14ac:dyDescent="0.25">
      <c r="A27" s="68">
        <f t="shared" si="14"/>
        <v>37003</v>
      </c>
      <c r="B27" s="69">
        <v>-1312</v>
      </c>
      <c r="C27" s="73">
        <v>-2457</v>
      </c>
      <c r="D27" s="32">
        <f t="shared" si="0"/>
        <v>-3769</v>
      </c>
      <c r="E27" s="33"/>
      <c r="F27" s="31">
        <v>-9</v>
      </c>
      <c r="G27" s="33"/>
      <c r="H27" s="31">
        <v>50</v>
      </c>
      <c r="I27" s="33"/>
      <c r="J27" s="31">
        <v>72</v>
      </c>
      <c r="K27" s="33"/>
      <c r="L27" s="74">
        <v>440</v>
      </c>
      <c r="M27" s="33"/>
      <c r="N27" s="31">
        <v>-319</v>
      </c>
      <c r="O27" s="33"/>
      <c r="P27" s="31">
        <v>-210</v>
      </c>
      <c r="Q27" s="33"/>
      <c r="R27" s="73">
        <v>-551</v>
      </c>
      <c r="S27" s="33"/>
      <c r="T27" s="31">
        <v>-1991</v>
      </c>
      <c r="U27" s="33"/>
      <c r="V27" s="34">
        <f t="shared" si="1"/>
        <v>-6287</v>
      </c>
      <c r="X27" s="4">
        <f t="shared" si="11"/>
        <v>37004</v>
      </c>
      <c r="Y27" s="30">
        <f t="shared" si="12"/>
        <v>1426</v>
      </c>
      <c r="Z27" s="30">
        <f t="shared" si="13"/>
        <v>2939</v>
      </c>
      <c r="AA27" s="30">
        <f t="shared" si="2"/>
        <v>-3510</v>
      </c>
      <c r="AB27" s="65">
        <f t="shared" si="3"/>
        <v>-3510</v>
      </c>
      <c r="AC27" s="65">
        <f t="shared" si="4"/>
        <v>43</v>
      </c>
      <c r="AD27" s="65">
        <f t="shared" si="5"/>
        <v>35</v>
      </c>
      <c r="AE27" s="65">
        <f t="shared" si="6"/>
        <v>789</v>
      </c>
      <c r="AF27" s="66">
        <f t="shared" si="7"/>
        <v>-5</v>
      </c>
      <c r="AG27" s="66">
        <f t="shared" si="8"/>
        <v>127</v>
      </c>
      <c r="AH27" s="66">
        <f t="shared" si="9"/>
        <v>-130</v>
      </c>
      <c r="AI27" s="66">
        <f t="shared" si="10"/>
        <v>-1796</v>
      </c>
    </row>
    <row r="28" spans="1:35" x14ac:dyDescent="0.25">
      <c r="A28" s="68">
        <f t="shared" si="14"/>
        <v>37004</v>
      </c>
      <c r="B28" s="69">
        <v>1426</v>
      </c>
      <c r="C28" s="73">
        <v>2939</v>
      </c>
      <c r="D28" s="32">
        <f t="shared" si="0"/>
        <v>4365</v>
      </c>
      <c r="E28" s="33"/>
      <c r="F28" s="31">
        <v>-3510</v>
      </c>
      <c r="G28" s="33"/>
      <c r="H28" s="31">
        <v>43</v>
      </c>
      <c r="I28" s="33"/>
      <c r="J28" s="31">
        <v>35</v>
      </c>
      <c r="K28" s="33"/>
      <c r="L28" s="74">
        <v>789</v>
      </c>
      <c r="M28" s="33"/>
      <c r="N28" s="31">
        <v>-5</v>
      </c>
      <c r="O28" s="33"/>
      <c r="P28" s="31">
        <v>127</v>
      </c>
      <c r="Q28" s="33"/>
      <c r="R28" s="31">
        <v>-130</v>
      </c>
      <c r="S28" s="33"/>
      <c r="T28" s="31">
        <v>-1796</v>
      </c>
      <c r="U28" s="33"/>
      <c r="V28" s="34">
        <f t="shared" si="1"/>
        <v>-82</v>
      </c>
      <c r="X28" s="4">
        <f t="shared" si="11"/>
        <v>37005</v>
      </c>
      <c r="Y28" s="30">
        <f t="shared" si="12"/>
        <v>2092</v>
      </c>
      <c r="Z28" s="30">
        <f t="shared" si="13"/>
        <v>645</v>
      </c>
      <c r="AA28" s="30">
        <f t="shared" si="2"/>
        <v>-654</v>
      </c>
      <c r="AB28" s="65">
        <f t="shared" si="3"/>
        <v>-654</v>
      </c>
      <c r="AC28" s="65">
        <f t="shared" si="4"/>
        <v>33</v>
      </c>
      <c r="AD28" s="65">
        <f t="shared" si="5"/>
        <v>35</v>
      </c>
      <c r="AE28" s="65">
        <f t="shared" si="6"/>
        <v>1422</v>
      </c>
      <c r="AF28" s="66">
        <f t="shared" si="7"/>
        <v>214</v>
      </c>
      <c r="AG28" s="66">
        <f t="shared" si="8"/>
        <v>86</v>
      </c>
      <c r="AH28" s="66">
        <f t="shared" si="9"/>
        <v>-111</v>
      </c>
      <c r="AI28" s="66">
        <f t="shared" si="10"/>
        <v>308</v>
      </c>
    </row>
    <row r="29" spans="1:35" x14ac:dyDescent="0.25">
      <c r="A29" s="68">
        <f t="shared" si="14"/>
        <v>37005</v>
      </c>
      <c r="B29" s="69">
        <v>2092</v>
      </c>
      <c r="C29" s="73">
        <v>645</v>
      </c>
      <c r="D29" s="32">
        <f t="shared" si="0"/>
        <v>2737</v>
      </c>
      <c r="E29" s="33"/>
      <c r="F29" s="31">
        <v>-654</v>
      </c>
      <c r="G29" s="33"/>
      <c r="H29" s="31">
        <v>33</v>
      </c>
      <c r="I29" s="33"/>
      <c r="J29" s="31">
        <v>35</v>
      </c>
      <c r="K29" s="33"/>
      <c r="L29" s="74">
        <v>1422</v>
      </c>
      <c r="M29" s="33"/>
      <c r="N29" s="31">
        <v>214</v>
      </c>
      <c r="O29" s="33"/>
      <c r="P29" s="31">
        <v>86</v>
      </c>
      <c r="Q29" s="33"/>
      <c r="R29" s="31">
        <v>-111</v>
      </c>
      <c r="S29" s="33"/>
      <c r="T29" s="31">
        <v>308</v>
      </c>
      <c r="U29" s="33"/>
      <c r="V29" s="34">
        <f t="shared" si="1"/>
        <v>4070</v>
      </c>
      <c r="X29" s="4">
        <f t="shared" si="11"/>
        <v>37006</v>
      </c>
      <c r="Y29" s="30">
        <f t="shared" si="12"/>
        <v>4603</v>
      </c>
      <c r="Z29" s="30">
        <f t="shared" si="13"/>
        <v>4581</v>
      </c>
      <c r="AA29" s="30">
        <f t="shared" si="2"/>
        <v>1336</v>
      </c>
      <c r="AB29" s="65">
        <f t="shared" si="3"/>
        <v>1336</v>
      </c>
      <c r="AC29" s="65">
        <f t="shared" si="4"/>
        <v>61</v>
      </c>
      <c r="AD29" s="65">
        <f t="shared" si="5"/>
        <v>59</v>
      </c>
      <c r="AE29" s="65">
        <f t="shared" si="6"/>
        <v>6860</v>
      </c>
      <c r="AF29" s="66">
        <f t="shared" si="7"/>
        <v>-5387</v>
      </c>
      <c r="AG29" s="66">
        <f t="shared" si="8"/>
        <v>70</v>
      </c>
      <c r="AH29" s="66">
        <f t="shared" si="9"/>
        <v>-271</v>
      </c>
      <c r="AI29" s="66">
        <f t="shared" si="10"/>
        <v>495</v>
      </c>
    </row>
    <row r="30" spans="1:35" x14ac:dyDescent="0.25">
      <c r="A30" s="68">
        <f t="shared" si="14"/>
        <v>37006</v>
      </c>
      <c r="B30" s="69">
        <v>4603</v>
      </c>
      <c r="C30" s="73">
        <v>4581</v>
      </c>
      <c r="D30" s="32">
        <f t="shared" si="0"/>
        <v>9184</v>
      </c>
      <c r="E30" s="33"/>
      <c r="F30" s="31">
        <v>1336</v>
      </c>
      <c r="G30" s="33"/>
      <c r="H30" s="31">
        <v>61</v>
      </c>
      <c r="I30" s="33"/>
      <c r="J30" s="31">
        <v>59</v>
      </c>
      <c r="K30" s="33"/>
      <c r="L30" s="74">
        <v>6860</v>
      </c>
      <c r="M30" s="33"/>
      <c r="N30" s="31">
        <v>-5387</v>
      </c>
      <c r="O30" s="33"/>
      <c r="P30" s="31">
        <v>70</v>
      </c>
      <c r="Q30" s="33"/>
      <c r="R30" s="31">
        <v>-271</v>
      </c>
      <c r="S30" s="33"/>
      <c r="T30" s="31">
        <v>495</v>
      </c>
      <c r="U30" s="33"/>
      <c r="V30" s="34">
        <f t="shared" si="1"/>
        <v>12407</v>
      </c>
      <c r="X30" s="4">
        <f t="shared" si="11"/>
        <v>37007</v>
      </c>
      <c r="Y30" s="30">
        <f t="shared" si="12"/>
        <v>488</v>
      </c>
      <c r="Z30" s="30">
        <f t="shared" si="13"/>
        <v>2966</v>
      </c>
      <c r="AA30" s="30">
        <f t="shared" si="2"/>
        <v>4364</v>
      </c>
      <c r="AB30" s="65">
        <f t="shared" si="3"/>
        <v>4364</v>
      </c>
      <c r="AC30" s="65">
        <f t="shared" si="4"/>
        <v>53</v>
      </c>
      <c r="AD30" s="65">
        <f t="shared" si="5"/>
        <v>35</v>
      </c>
      <c r="AE30" s="65">
        <f t="shared" si="6"/>
        <v>-4470</v>
      </c>
      <c r="AF30" s="66">
        <f t="shared" si="7"/>
        <v>502</v>
      </c>
      <c r="AG30" s="66">
        <f t="shared" si="8"/>
        <v>131</v>
      </c>
      <c r="AH30" s="66">
        <f t="shared" si="9"/>
        <v>-295</v>
      </c>
      <c r="AI30" s="66">
        <f t="shared" si="10"/>
        <v>534</v>
      </c>
    </row>
    <row r="31" spans="1:35" x14ac:dyDescent="0.25">
      <c r="A31" s="68">
        <f t="shared" si="14"/>
        <v>37007</v>
      </c>
      <c r="B31" s="69">
        <v>488</v>
      </c>
      <c r="C31" s="73">
        <v>2966</v>
      </c>
      <c r="D31" s="32">
        <f t="shared" si="0"/>
        <v>3454</v>
      </c>
      <c r="E31" s="33"/>
      <c r="F31" s="31">
        <v>4364</v>
      </c>
      <c r="G31" s="33"/>
      <c r="H31" s="31">
        <v>53</v>
      </c>
      <c r="I31" s="33"/>
      <c r="J31" s="31">
        <v>35</v>
      </c>
      <c r="K31" s="33"/>
      <c r="L31" s="74">
        <v>-4470</v>
      </c>
      <c r="M31" s="33"/>
      <c r="N31" s="31">
        <v>502</v>
      </c>
      <c r="O31" s="33"/>
      <c r="P31" s="31">
        <v>131</v>
      </c>
      <c r="Q31" s="33"/>
      <c r="R31" s="31">
        <v>-295</v>
      </c>
      <c r="S31" s="33"/>
      <c r="T31" s="31">
        <v>534</v>
      </c>
      <c r="U31" s="33"/>
      <c r="V31" s="34">
        <f t="shared" si="1"/>
        <v>4308</v>
      </c>
      <c r="X31" s="4">
        <f t="shared" si="11"/>
        <v>37008</v>
      </c>
      <c r="Y31" s="30">
        <f t="shared" si="12"/>
        <v>3572</v>
      </c>
      <c r="Z31" s="30">
        <f t="shared" si="13"/>
        <v>780</v>
      </c>
      <c r="AA31" s="30">
        <f t="shared" si="2"/>
        <v>4992</v>
      </c>
      <c r="AB31" s="65">
        <f t="shared" si="3"/>
        <v>4992</v>
      </c>
      <c r="AC31" s="65">
        <f t="shared" si="4"/>
        <v>42</v>
      </c>
      <c r="AD31" s="65">
        <f t="shared" si="5"/>
        <v>-188</v>
      </c>
      <c r="AE31" s="65">
        <f t="shared" si="6"/>
        <v>1099</v>
      </c>
      <c r="AF31" s="66">
        <f t="shared" si="7"/>
        <v>616</v>
      </c>
      <c r="AG31" s="66">
        <f t="shared" si="8"/>
        <v>-8</v>
      </c>
      <c r="AH31" s="66">
        <f t="shared" si="9"/>
        <v>-309</v>
      </c>
      <c r="AI31" s="66">
        <f t="shared" si="10"/>
        <v>191</v>
      </c>
    </row>
    <row r="32" spans="1:35" x14ac:dyDescent="0.25">
      <c r="A32" s="68">
        <f t="shared" si="14"/>
        <v>37008</v>
      </c>
      <c r="B32" s="69">
        <v>3572</v>
      </c>
      <c r="C32" s="73">
        <v>780</v>
      </c>
      <c r="D32" s="32">
        <f t="shared" si="0"/>
        <v>4352</v>
      </c>
      <c r="E32" s="33"/>
      <c r="F32" s="31">
        <v>4992</v>
      </c>
      <c r="G32" s="33"/>
      <c r="H32" s="31">
        <v>42</v>
      </c>
      <c r="I32" s="33"/>
      <c r="J32" s="31">
        <v>-188</v>
      </c>
      <c r="K32" s="33"/>
      <c r="L32" s="74">
        <v>1099</v>
      </c>
      <c r="M32" s="33"/>
      <c r="N32" s="31">
        <v>616</v>
      </c>
      <c r="O32" s="33"/>
      <c r="P32" s="31">
        <v>-8</v>
      </c>
      <c r="Q32" s="33"/>
      <c r="R32" s="31">
        <v>-309</v>
      </c>
      <c r="S32" s="33"/>
      <c r="T32" s="31">
        <v>191</v>
      </c>
      <c r="U32" s="33"/>
      <c r="V32" s="34">
        <f t="shared" si="1"/>
        <v>10787</v>
      </c>
      <c r="X32" s="4">
        <f t="shared" si="11"/>
        <v>37009</v>
      </c>
      <c r="Y32" s="30">
        <f t="shared" si="12"/>
        <v>8018</v>
      </c>
      <c r="Z32" s="30">
        <f t="shared" si="13"/>
        <v>-1025</v>
      </c>
      <c r="AA32" s="30">
        <f t="shared" si="2"/>
        <v>5928</v>
      </c>
      <c r="AB32" s="65">
        <f t="shared" si="3"/>
        <v>5928</v>
      </c>
      <c r="AC32" s="65">
        <f t="shared" si="4"/>
        <v>37</v>
      </c>
      <c r="AD32" s="65">
        <f t="shared" si="5"/>
        <v>-549</v>
      </c>
      <c r="AE32" s="65">
        <f t="shared" si="6"/>
        <v>0</v>
      </c>
      <c r="AF32" s="66">
        <f t="shared" si="7"/>
        <v>-2787</v>
      </c>
      <c r="AG32" s="66">
        <f t="shared" si="8"/>
        <v>149</v>
      </c>
      <c r="AH32" s="66">
        <f t="shared" si="9"/>
        <v>-327</v>
      </c>
      <c r="AI32" s="66">
        <f t="shared" si="10"/>
        <v>268</v>
      </c>
    </row>
    <row r="33" spans="1:35" x14ac:dyDescent="0.25">
      <c r="A33" s="68">
        <f t="shared" si="14"/>
        <v>37009</v>
      </c>
      <c r="B33" s="69">
        <v>8018</v>
      </c>
      <c r="C33" s="73">
        <v>-1025</v>
      </c>
      <c r="D33" s="32">
        <f t="shared" si="0"/>
        <v>6993</v>
      </c>
      <c r="E33" s="33"/>
      <c r="F33" s="31">
        <v>5928</v>
      </c>
      <c r="G33" s="33"/>
      <c r="H33" s="31">
        <v>37</v>
      </c>
      <c r="I33" s="33"/>
      <c r="J33" s="31">
        <v>-549</v>
      </c>
      <c r="K33" s="33"/>
      <c r="L33" s="74">
        <v>0</v>
      </c>
      <c r="M33" s="33"/>
      <c r="N33" s="31">
        <v>-2787</v>
      </c>
      <c r="O33" s="33"/>
      <c r="P33" s="31">
        <v>149</v>
      </c>
      <c r="Q33" s="33"/>
      <c r="R33" s="31">
        <v>-327</v>
      </c>
      <c r="S33" s="33"/>
      <c r="T33" s="31">
        <v>268</v>
      </c>
      <c r="U33" s="33"/>
      <c r="V33" s="34">
        <f t="shared" si="1"/>
        <v>9712</v>
      </c>
      <c r="X33" s="4">
        <f t="shared" si="11"/>
        <v>37010</v>
      </c>
      <c r="Y33" s="30">
        <f t="shared" si="12"/>
        <v>-8170</v>
      </c>
      <c r="Z33" s="30">
        <f t="shared" si="13"/>
        <v>-1186</v>
      </c>
      <c r="AA33" s="30">
        <f t="shared" si="2"/>
        <v>8206</v>
      </c>
      <c r="AB33" s="65">
        <f t="shared" si="3"/>
        <v>8206</v>
      </c>
      <c r="AC33" s="65">
        <f t="shared" si="4"/>
        <v>27</v>
      </c>
      <c r="AD33" s="65">
        <f t="shared" si="5"/>
        <v>-588</v>
      </c>
      <c r="AE33" s="65">
        <f t="shared" si="6"/>
        <v>0</v>
      </c>
      <c r="AF33" s="66">
        <f t="shared" si="7"/>
        <v>-2954</v>
      </c>
      <c r="AG33" s="66">
        <f t="shared" si="8"/>
        <v>174</v>
      </c>
      <c r="AH33" s="66">
        <f t="shared" si="9"/>
        <v>-422</v>
      </c>
      <c r="AI33" s="66">
        <f t="shared" si="10"/>
        <v>-219</v>
      </c>
    </row>
    <row r="34" spans="1:35" x14ac:dyDescent="0.25">
      <c r="A34" s="68">
        <f t="shared" si="14"/>
        <v>37010</v>
      </c>
      <c r="B34" s="69">
        <v>-8170</v>
      </c>
      <c r="C34" s="73">
        <v>-1186</v>
      </c>
      <c r="D34" s="32">
        <f t="shared" si="0"/>
        <v>-9356</v>
      </c>
      <c r="E34" s="33"/>
      <c r="F34" s="31">
        <v>8206</v>
      </c>
      <c r="G34" s="33"/>
      <c r="H34" s="31">
        <v>27</v>
      </c>
      <c r="I34" s="33"/>
      <c r="J34" s="31">
        <v>-588</v>
      </c>
      <c r="K34" s="33"/>
      <c r="L34" s="74">
        <v>0</v>
      </c>
      <c r="M34" s="33"/>
      <c r="N34" s="31">
        <v>-2954</v>
      </c>
      <c r="O34" s="33"/>
      <c r="P34" s="31">
        <v>174</v>
      </c>
      <c r="Q34" s="33"/>
      <c r="R34" s="31">
        <v>-422</v>
      </c>
      <c r="S34" s="33"/>
      <c r="T34" s="31">
        <v>-219</v>
      </c>
      <c r="U34" s="33"/>
      <c r="V34" s="34">
        <f t="shared" si="1"/>
        <v>-5132</v>
      </c>
      <c r="X34" s="4">
        <f t="shared" si="11"/>
        <v>37011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3"/>
        <v>5517</v>
      </c>
      <c r="AC34" s="65">
        <f t="shared" si="4"/>
        <v>36</v>
      </c>
      <c r="AD34" s="65">
        <f t="shared" si="5"/>
        <v>-604</v>
      </c>
      <c r="AE34" s="65">
        <f t="shared" si="6"/>
        <v>0</v>
      </c>
      <c r="AF34" s="66">
        <f t="shared" si="7"/>
        <v>-3173</v>
      </c>
      <c r="AG34" s="66">
        <f t="shared" si="8"/>
        <v>188</v>
      </c>
      <c r="AH34" s="66">
        <f t="shared" si="9"/>
        <v>-628</v>
      </c>
      <c r="AI34" s="66">
        <f t="shared" si="10"/>
        <v>-143</v>
      </c>
    </row>
    <row r="35" spans="1:35" x14ac:dyDescent="0.25">
      <c r="A35" s="68">
        <f t="shared" si="14"/>
        <v>37011</v>
      </c>
      <c r="B35" s="69">
        <v>-33634</v>
      </c>
      <c r="C35" s="73">
        <v>1431</v>
      </c>
      <c r="D35" s="32">
        <f t="shared" si="0"/>
        <v>-32203</v>
      </c>
      <c r="E35" s="33"/>
      <c r="F35" s="31">
        <v>5517</v>
      </c>
      <c r="G35" s="33"/>
      <c r="H35" s="31">
        <v>36</v>
      </c>
      <c r="I35" s="33"/>
      <c r="J35" s="31">
        <v>-604</v>
      </c>
      <c r="K35" s="33"/>
      <c r="L35" s="74">
        <v>0</v>
      </c>
      <c r="M35" s="33"/>
      <c r="N35" s="31">
        <v>-3173</v>
      </c>
      <c r="O35" s="33"/>
      <c r="P35" s="31">
        <v>188</v>
      </c>
      <c r="Q35" s="33"/>
      <c r="R35" s="31">
        <v>-628</v>
      </c>
      <c r="S35" s="33"/>
      <c r="T35" s="31">
        <v>-143</v>
      </c>
      <c r="U35" s="33"/>
      <c r="V35" s="34">
        <f t="shared" si="1"/>
        <v>-31010</v>
      </c>
      <c r="X35" s="1"/>
      <c r="Y35" s="30"/>
      <c r="Z35" s="30"/>
      <c r="AA35" s="30"/>
      <c r="AB35" s="30"/>
      <c r="AC35" s="30"/>
      <c r="AD35" s="30"/>
      <c r="AE35" s="30"/>
    </row>
    <row r="36" spans="1:35" ht="13.8" thickBot="1" x14ac:dyDescent="0.3">
      <c r="A36" s="46"/>
      <c r="B36" s="31"/>
      <c r="C36" s="74"/>
      <c r="D36" s="35">
        <f t="shared" si="0"/>
        <v>0</v>
      </c>
      <c r="E36" s="36"/>
      <c r="F36" s="31"/>
      <c r="G36" s="36"/>
      <c r="H36" s="31"/>
      <c r="I36" s="36"/>
      <c r="J36" s="31"/>
      <c r="K36" s="36"/>
      <c r="L36" s="74"/>
      <c r="M36" s="36"/>
      <c r="N36" s="31"/>
      <c r="O36" s="36"/>
      <c r="P36" s="31"/>
      <c r="Q36" s="36"/>
      <c r="R36" s="31"/>
      <c r="S36" s="36"/>
      <c r="T36" s="31"/>
      <c r="U36" s="36"/>
      <c r="V36" s="34">
        <f t="shared" si="1"/>
        <v>0</v>
      </c>
    </row>
    <row r="37" spans="1:35" ht="13.8" thickBot="1" x14ac:dyDescent="0.3">
      <c r="A37" s="47" t="s">
        <v>21</v>
      </c>
      <c r="B37" s="43">
        <v>9301</v>
      </c>
      <c r="C37" s="75">
        <v>-1982</v>
      </c>
      <c r="D37" s="37">
        <f>+B37+C37</f>
        <v>7319</v>
      </c>
      <c r="E37" s="36"/>
      <c r="F37" s="43">
        <v>107</v>
      </c>
      <c r="G37" s="36"/>
      <c r="H37" s="43">
        <v>-416</v>
      </c>
      <c r="I37" s="36"/>
      <c r="J37" s="43">
        <v>1</v>
      </c>
      <c r="K37" s="36"/>
      <c r="L37" s="43">
        <v>-17691</v>
      </c>
      <c r="M37" s="36"/>
      <c r="N37" s="43">
        <v>263</v>
      </c>
      <c r="O37" s="36"/>
      <c r="P37" s="43">
        <v>-506</v>
      </c>
      <c r="Q37" s="36"/>
      <c r="R37" s="43">
        <v>-678</v>
      </c>
      <c r="S37" s="36"/>
      <c r="T37" s="43">
        <v>182</v>
      </c>
      <c r="U37" s="36"/>
      <c r="V37" s="41">
        <f t="shared" si="1"/>
        <v>-11419</v>
      </c>
    </row>
    <row r="38" spans="1:35" ht="13.8" thickBot="1" x14ac:dyDescent="0.3">
      <c r="A38" s="48" t="s">
        <v>48</v>
      </c>
      <c r="B38" s="37">
        <f>SUM(B6:B36)+B37</f>
        <v>-81756</v>
      </c>
      <c r="C38" s="37">
        <f>SUM(C6:C36)+C37</f>
        <v>-3897</v>
      </c>
      <c r="D38" s="37">
        <f>SUM(D6:D36)+D37</f>
        <v>-85653</v>
      </c>
      <c r="E38" s="37"/>
      <c r="F38" s="37">
        <f>SUM(F6:F36)+F37</f>
        <v>32909</v>
      </c>
      <c r="G38" s="37"/>
      <c r="H38" s="37">
        <f>SUM(H6:H36)+H37</f>
        <v>2648</v>
      </c>
      <c r="I38" s="37"/>
      <c r="J38" s="37">
        <f>SUM(J6:J36)+J37</f>
        <v>-669</v>
      </c>
      <c r="K38" s="37"/>
      <c r="L38" s="37">
        <f>SUM(L6:L36)+L37</f>
        <v>9175</v>
      </c>
      <c r="M38" s="37"/>
      <c r="N38" s="37">
        <f>SUM(N6:N36)+N37</f>
        <v>2325</v>
      </c>
      <c r="O38" s="37"/>
      <c r="P38" s="37">
        <f>SUM(P6:P36)+P37</f>
        <v>-3740</v>
      </c>
      <c r="Q38" s="37"/>
      <c r="R38" s="37">
        <f>SUM(R6:R36)+R37</f>
        <v>-3058</v>
      </c>
      <c r="S38" s="37"/>
      <c r="T38" s="37">
        <f>SUM(T6:T36)+T37</f>
        <v>-11599</v>
      </c>
      <c r="U38" s="37"/>
      <c r="V38" s="38">
        <f t="shared" si="1"/>
        <v>-57662</v>
      </c>
    </row>
    <row r="39" spans="1:35" ht="13.8" thickBot="1" x14ac:dyDescent="0.3">
      <c r="A39" s="28" t="s">
        <v>6</v>
      </c>
      <c r="B39" s="39">
        <f>B5+B38</f>
        <v>-214416</v>
      </c>
      <c r="C39" s="39">
        <f>C5+C38</f>
        <v>-102850</v>
      </c>
      <c r="D39" s="39">
        <f>D5+D38</f>
        <v>-317266</v>
      </c>
      <c r="E39" s="40"/>
      <c r="F39" s="39">
        <f>F5+F38</f>
        <v>-1090447</v>
      </c>
      <c r="G39" s="40"/>
      <c r="H39" s="39">
        <f>H5+H38</f>
        <v>-17322</v>
      </c>
      <c r="I39" s="40"/>
      <c r="J39" s="39">
        <f>J5+J38</f>
        <v>6370</v>
      </c>
      <c r="K39" s="40"/>
      <c r="L39" s="70">
        <f>L5+L38</f>
        <v>28569</v>
      </c>
      <c r="M39" s="40"/>
      <c r="N39" s="39">
        <f>N5+N38</f>
        <v>-32078</v>
      </c>
      <c r="O39" s="40"/>
      <c r="P39" s="39">
        <f>P5+P38</f>
        <v>-29764</v>
      </c>
      <c r="Q39" s="40"/>
      <c r="R39" s="39">
        <f>R5+R38</f>
        <v>-4187</v>
      </c>
      <c r="S39" s="40"/>
      <c r="T39" s="39">
        <f>T5+T38</f>
        <v>193551</v>
      </c>
      <c r="U39" s="40"/>
      <c r="V39" s="39">
        <f t="shared" si="1"/>
        <v>-1262574</v>
      </c>
      <c r="X39" t="s">
        <v>5</v>
      </c>
    </row>
    <row r="40" spans="1:35" ht="16.2" thickBot="1" x14ac:dyDescent="0.35">
      <c r="A40" s="49"/>
      <c r="B40" s="8"/>
      <c r="C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1"/>
  <sheetViews>
    <sheetView topLeftCell="I1" zoomScale="75" zoomScaleNormal="75" workbookViewId="0">
      <pane ySplit="3" topLeftCell="A4" activePane="bottomLeft" state="frozen"/>
      <selection pane="bottomLeft" activeCell="B5" sqref="B5:V5"/>
    </sheetView>
  </sheetViews>
  <sheetFormatPr defaultRowHeight="13.2" x14ac:dyDescent="0.25"/>
  <cols>
    <col min="1" max="1" width="14.66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49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37012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 t="shared" ref="D5:D36" si="0"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 t="shared" ref="V5:V39" si="1">SUM(D5:T5)</f>
        <v>-1235717</v>
      </c>
      <c r="X5" s="4">
        <f>+A6</f>
        <v>37012</v>
      </c>
      <c r="Y5" s="65">
        <f>+B6</f>
        <v>-9685</v>
      </c>
      <c r="Z5" s="65">
        <f>+C6</f>
        <v>1041</v>
      </c>
      <c r="AA5" s="65">
        <f t="shared" ref="AA5:AA33" si="2">+F6</f>
        <v>4663</v>
      </c>
      <c r="AB5" s="65">
        <f t="shared" ref="AB5:AB35" si="3">+F6</f>
        <v>4663</v>
      </c>
      <c r="AC5" s="65">
        <f t="shared" ref="AC5:AC35" si="4">+H6</f>
        <v>-60</v>
      </c>
      <c r="AD5" s="65">
        <f t="shared" ref="AD5:AD35" si="5">+J6</f>
        <v>308</v>
      </c>
      <c r="AE5" s="65">
        <f t="shared" ref="AE5:AE35" si="6">+L6</f>
        <v>0</v>
      </c>
      <c r="AF5" s="66">
        <f t="shared" ref="AF5:AF35" si="7">+N6</f>
        <v>-426</v>
      </c>
      <c r="AG5" s="66">
        <f t="shared" ref="AG5:AG35" si="8">+P6</f>
        <v>-262</v>
      </c>
      <c r="AH5" s="66">
        <f t="shared" ref="AH5:AH35" si="9">+R6</f>
        <v>-384</v>
      </c>
      <c r="AI5" s="66">
        <f t="shared" ref="AI5:AI35" si="10">+T6</f>
        <v>2424</v>
      </c>
    </row>
    <row r="6" spans="1:45" x14ac:dyDescent="0.25">
      <c r="A6" s="68">
        <v>37012</v>
      </c>
      <c r="B6" s="69">
        <v>-9685</v>
      </c>
      <c r="C6" s="73">
        <v>1041</v>
      </c>
      <c r="D6" s="32">
        <f t="shared" si="0"/>
        <v>-8644</v>
      </c>
      <c r="E6" s="33"/>
      <c r="F6" s="31">
        <v>4663</v>
      </c>
      <c r="G6" s="33"/>
      <c r="H6" s="31">
        <v>-60</v>
      </c>
      <c r="I6" s="33"/>
      <c r="J6" s="31">
        <v>308</v>
      </c>
      <c r="K6" s="33"/>
      <c r="L6" s="74">
        <v>0</v>
      </c>
      <c r="M6" s="33"/>
      <c r="N6" s="31">
        <v>-426</v>
      </c>
      <c r="O6" s="33"/>
      <c r="P6" s="31">
        <v>-262</v>
      </c>
      <c r="Q6" s="33"/>
      <c r="R6" s="31">
        <v>-384</v>
      </c>
      <c r="S6" s="33"/>
      <c r="T6" s="31">
        <v>2424</v>
      </c>
      <c r="U6" s="33" t="s">
        <v>5</v>
      </c>
      <c r="V6" s="34">
        <f t="shared" si="1"/>
        <v>-2381</v>
      </c>
      <c r="X6" s="4">
        <f t="shared" ref="X6:X35" si="11">X5+1</f>
        <v>37013</v>
      </c>
      <c r="Y6" s="30">
        <f t="shared" ref="Y6:Y33" si="12">+B7</f>
        <v>19785</v>
      </c>
      <c r="Z6" s="30">
        <f t="shared" ref="Z6:Z33" si="13">+C7</f>
        <v>-844</v>
      </c>
      <c r="AA6" s="30">
        <f t="shared" si="2"/>
        <v>5604</v>
      </c>
      <c r="AB6" s="65">
        <f t="shared" si="3"/>
        <v>5604</v>
      </c>
      <c r="AC6" s="65">
        <f t="shared" si="4"/>
        <v>30</v>
      </c>
      <c r="AD6" s="65">
        <f t="shared" si="5"/>
        <v>324</v>
      </c>
      <c r="AE6" s="65">
        <f t="shared" si="6"/>
        <v>0</v>
      </c>
      <c r="AF6" s="66">
        <f t="shared" si="7"/>
        <v>118</v>
      </c>
      <c r="AG6" s="66">
        <f t="shared" si="8"/>
        <v>-155</v>
      </c>
      <c r="AH6" s="66">
        <f t="shared" si="9"/>
        <v>118</v>
      </c>
      <c r="AI6" s="66">
        <f t="shared" si="10"/>
        <v>-379</v>
      </c>
    </row>
    <row r="7" spans="1:45" ht="13.8" thickBot="1" x14ac:dyDescent="0.3">
      <c r="A7" s="68">
        <f t="shared" ref="A7:A36" si="14">A6+1</f>
        <v>37013</v>
      </c>
      <c r="B7" s="69">
        <v>19785</v>
      </c>
      <c r="C7" s="73">
        <v>-844</v>
      </c>
      <c r="D7" s="32">
        <f t="shared" si="0"/>
        <v>18941</v>
      </c>
      <c r="E7" s="33"/>
      <c r="F7" s="31">
        <v>5604</v>
      </c>
      <c r="G7" s="33"/>
      <c r="H7" s="31">
        <v>30</v>
      </c>
      <c r="I7" s="33"/>
      <c r="J7" s="31">
        <v>324</v>
      </c>
      <c r="K7" s="33"/>
      <c r="L7" s="74">
        <v>0</v>
      </c>
      <c r="M7" s="33"/>
      <c r="N7" s="31">
        <v>118</v>
      </c>
      <c r="O7" s="33"/>
      <c r="P7" s="31">
        <v>-155</v>
      </c>
      <c r="Q7" s="33"/>
      <c r="R7" s="31">
        <v>118</v>
      </c>
      <c r="S7" s="33"/>
      <c r="T7" s="31">
        <v>-379</v>
      </c>
      <c r="U7" s="33"/>
      <c r="V7" s="34">
        <f t="shared" si="1"/>
        <v>24601</v>
      </c>
      <c r="X7" s="4">
        <f t="shared" si="11"/>
        <v>37014</v>
      </c>
      <c r="Y7" s="30">
        <f t="shared" si="12"/>
        <v>33831</v>
      </c>
      <c r="Z7" s="30">
        <f t="shared" si="13"/>
        <v>-823</v>
      </c>
      <c r="AA7" s="30">
        <f t="shared" si="2"/>
        <v>3227</v>
      </c>
      <c r="AB7" s="65">
        <f t="shared" si="3"/>
        <v>3227</v>
      </c>
      <c r="AC7" s="65">
        <f t="shared" si="4"/>
        <v>-72</v>
      </c>
      <c r="AD7" s="65">
        <f t="shared" si="5"/>
        <v>379</v>
      </c>
      <c r="AE7" s="65">
        <f t="shared" si="6"/>
        <v>0</v>
      </c>
      <c r="AF7" s="66">
        <f t="shared" si="7"/>
        <v>45</v>
      </c>
      <c r="AG7" s="66">
        <f t="shared" si="8"/>
        <v>256</v>
      </c>
      <c r="AH7" s="66">
        <f t="shared" si="9"/>
        <v>231</v>
      </c>
      <c r="AI7" s="66">
        <f t="shared" si="10"/>
        <v>570</v>
      </c>
    </row>
    <row r="8" spans="1:45" ht="13.8" thickBot="1" x14ac:dyDescent="0.3">
      <c r="A8" s="68">
        <f t="shared" si="14"/>
        <v>37014</v>
      </c>
      <c r="B8" s="43">
        <v>33831</v>
      </c>
      <c r="C8" s="73">
        <v>-823</v>
      </c>
      <c r="D8" s="32">
        <f t="shared" si="0"/>
        <v>33008</v>
      </c>
      <c r="E8" s="33"/>
      <c r="F8" s="31">
        <v>3227</v>
      </c>
      <c r="G8" s="33"/>
      <c r="H8" s="31">
        <v>-72</v>
      </c>
      <c r="I8" s="33"/>
      <c r="J8" s="31">
        <v>379</v>
      </c>
      <c r="K8" s="33"/>
      <c r="L8" s="74">
        <v>0</v>
      </c>
      <c r="M8" s="33"/>
      <c r="N8" s="31">
        <v>45</v>
      </c>
      <c r="O8" s="33"/>
      <c r="P8" s="31">
        <v>256</v>
      </c>
      <c r="Q8" s="33"/>
      <c r="R8" s="31">
        <v>231</v>
      </c>
      <c r="S8" s="33"/>
      <c r="T8" s="31">
        <v>570</v>
      </c>
      <c r="U8" s="33"/>
      <c r="V8" s="34">
        <f t="shared" si="1"/>
        <v>37644</v>
      </c>
      <c r="X8" s="4">
        <f t="shared" si="11"/>
        <v>37015</v>
      </c>
      <c r="Y8" s="30">
        <f t="shared" si="12"/>
        <v>58172</v>
      </c>
      <c r="Z8" s="30">
        <f t="shared" si="13"/>
        <v>-596</v>
      </c>
      <c r="AA8" s="30">
        <f t="shared" si="2"/>
        <v>16195</v>
      </c>
      <c r="AB8" s="65">
        <f t="shared" si="3"/>
        <v>16195</v>
      </c>
      <c r="AC8" s="65">
        <f t="shared" si="4"/>
        <v>-103</v>
      </c>
      <c r="AD8" s="65">
        <f t="shared" si="5"/>
        <v>30</v>
      </c>
      <c r="AE8" s="65">
        <f t="shared" si="6"/>
        <v>0</v>
      </c>
      <c r="AF8" s="66">
        <f t="shared" si="7"/>
        <v>-564</v>
      </c>
      <c r="AG8" s="66">
        <f t="shared" si="8"/>
        <v>190</v>
      </c>
      <c r="AH8" s="66">
        <f t="shared" si="9"/>
        <v>119</v>
      </c>
      <c r="AI8" s="66">
        <f t="shared" si="10"/>
        <v>1413</v>
      </c>
    </row>
    <row r="9" spans="1:45" ht="13.8" thickBot="1" x14ac:dyDescent="0.3">
      <c r="A9" s="68">
        <f t="shared" si="14"/>
        <v>37015</v>
      </c>
      <c r="B9" s="43">
        <v>58172</v>
      </c>
      <c r="C9" s="73">
        <v>-596</v>
      </c>
      <c r="D9" s="32">
        <f t="shared" si="0"/>
        <v>57576</v>
      </c>
      <c r="E9" s="33"/>
      <c r="F9" s="31">
        <v>16195</v>
      </c>
      <c r="G9" s="33"/>
      <c r="H9" s="31">
        <v>-103</v>
      </c>
      <c r="I9" s="33"/>
      <c r="J9" s="31">
        <v>30</v>
      </c>
      <c r="K9" s="33"/>
      <c r="L9" s="74">
        <v>0</v>
      </c>
      <c r="M9" s="33"/>
      <c r="N9" s="31">
        <v>-564</v>
      </c>
      <c r="O9" s="33"/>
      <c r="P9" s="31">
        <v>190</v>
      </c>
      <c r="Q9" s="33"/>
      <c r="R9" s="31">
        <v>119</v>
      </c>
      <c r="S9" s="33"/>
      <c r="T9" s="31">
        <v>1413</v>
      </c>
      <c r="U9" s="33"/>
      <c r="V9" s="34">
        <f t="shared" si="1"/>
        <v>74856</v>
      </c>
      <c r="X9" s="4">
        <f t="shared" si="11"/>
        <v>37016</v>
      </c>
      <c r="Y9" s="30">
        <f t="shared" si="12"/>
        <v>4877</v>
      </c>
      <c r="Z9" s="30">
        <f t="shared" si="13"/>
        <v>82</v>
      </c>
      <c r="AA9" s="30">
        <f t="shared" si="2"/>
        <v>5364</v>
      </c>
      <c r="AB9" s="65">
        <f t="shared" si="3"/>
        <v>5364</v>
      </c>
      <c r="AC9" s="65">
        <f t="shared" si="4"/>
        <v>-74</v>
      </c>
      <c r="AD9" s="65">
        <f t="shared" si="5"/>
        <v>23</v>
      </c>
      <c r="AE9" s="65">
        <f t="shared" si="6"/>
        <v>0</v>
      </c>
      <c r="AF9" s="66">
        <f t="shared" si="7"/>
        <v>194</v>
      </c>
      <c r="AG9" s="66">
        <f t="shared" si="8"/>
        <v>262</v>
      </c>
      <c r="AH9" s="66">
        <f t="shared" si="9"/>
        <v>461</v>
      </c>
      <c r="AI9" s="66">
        <f t="shared" si="10"/>
        <v>1338</v>
      </c>
    </row>
    <row r="10" spans="1:45" x14ac:dyDescent="0.25">
      <c r="A10" s="68">
        <f t="shared" si="14"/>
        <v>37016</v>
      </c>
      <c r="B10" s="78">
        <v>4877</v>
      </c>
      <c r="C10" s="73">
        <v>82</v>
      </c>
      <c r="D10" s="32">
        <f t="shared" si="0"/>
        <v>4959</v>
      </c>
      <c r="E10" s="33"/>
      <c r="F10" s="31">
        <v>5364</v>
      </c>
      <c r="G10" s="33"/>
      <c r="H10" s="31">
        <v>-74</v>
      </c>
      <c r="I10" s="33"/>
      <c r="J10" s="31">
        <v>23</v>
      </c>
      <c r="K10" s="33"/>
      <c r="L10" s="74">
        <v>0</v>
      </c>
      <c r="M10" s="33"/>
      <c r="N10" s="31">
        <v>194</v>
      </c>
      <c r="O10" s="33"/>
      <c r="P10" s="31">
        <v>262</v>
      </c>
      <c r="Q10" s="33"/>
      <c r="R10" s="31">
        <v>461</v>
      </c>
      <c r="S10" s="33"/>
      <c r="T10" s="31">
        <v>1338</v>
      </c>
      <c r="U10" s="33"/>
      <c r="V10" s="34">
        <f t="shared" si="1"/>
        <v>12527</v>
      </c>
      <c r="X10" s="4">
        <f t="shared" si="11"/>
        <v>37017</v>
      </c>
      <c r="Y10" s="30">
        <f t="shared" si="12"/>
        <v>-2811</v>
      </c>
      <c r="Z10" s="30">
        <f t="shared" si="13"/>
        <v>386</v>
      </c>
      <c r="AA10" s="30">
        <f t="shared" si="2"/>
        <v>3638</v>
      </c>
      <c r="AB10" s="65">
        <f t="shared" si="3"/>
        <v>3638</v>
      </c>
      <c r="AC10" s="65">
        <f t="shared" si="4"/>
        <v>-135</v>
      </c>
      <c r="AD10" s="65">
        <f t="shared" si="5"/>
        <v>4</v>
      </c>
      <c r="AE10" s="65">
        <f t="shared" si="6"/>
        <v>0</v>
      </c>
      <c r="AF10" s="66">
        <f t="shared" si="7"/>
        <v>48</v>
      </c>
      <c r="AG10" s="66">
        <f t="shared" si="8"/>
        <v>159</v>
      </c>
      <c r="AH10" s="66">
        <f t="shared" si="9"/>
        <v>423</v>
      </c>
      <c r="AI10" s="66">
        <f t="shared" si="10"/>
        <v>1098</v>
      </c>
    </row>
    <row r="11" spans="1:45" x14ac:dyDescent="0.25">
      <c r="A11" s="49">
        <f t="shared" si="14"/>
        <v>37017</v>
      </c>
      <c r="B11" s="78">
        <v>-2811</v>
      </c>
      <c r="C11" s="73">
        <v>386</v>
      </c>
      <c r="D11" s="32">
        <f t="shared" si="0"/>
        <v>-2425</v>
      </c>
      <c r="E11" s="33"/>
      <c r="F11" s="31">
        <v>3638</v>
      </c>
      <c r="G11" s="33"/>
      <c r="H11" s="31">
        <v>-135</v>
      </c>
      <c r="I11" s="33"/>
      <c r="J11" s="31">
        <v>4</v>
      </c>
      <c r="K11" s="33"/>
      <c r="L11" s="74">
        <v>0</v>
      </c>
      <c r="M11" s="33"/>
      <c r="N11" s="31">
        <v>48</v>
      </c>
      <c r="O11" s="33"/>
      <c r="P11" s="31">
        <v>159</v>
      </c>
      <c r="Q11" s="33"/>
      <c r="R11" s="31">
        <v>423</v>
      </c>
      <c r="S11" s="33"/>
      <c r="T11" s="31">
        <v>1098</v>
      </c>
      <c r="U11" s="33"/>
      <c r="V11" s="34">
        <f t="shared" si="1"/>
        <v>2810</v>
      </c>
      <c r="X11" s="4">
        <f t="shared" si="11"/>
        <v>37018</v>
      </c>
      <c r="Y11" s="30">
        <f t="shared" si="12"/>
        <v>-3646</v>
      </c>
      <c r="Z11" s="30">
        <f t="shared" si="13"/>
        <v>1157</v>
      </c>
      <c r="AA11" s="30">
        <f t="shared" si="2"/>
        <v>1766</v>
      </c>
      <c r="AB11" s="65">
        <f t="shared" si="3"/>
        <v>1766</v>
      </c>
      <c r="AC11" s="65">
        <f t="shared" si="4"/>
        <v>-198</v>
      </c>
      <c r="AD11" s="65">
        <f t="shared" si="5"/>
        <v>13</v>
      </c>
      <c r="AE11" s="65">
        <f t="shared" si="6"/>
        <v>0</v>
      </c>
      <c r="AF11" s="66">
        <f t="shared" si="7"/>
        <v>87</v>
      </c>
      <c r="AG11" s="66">
        <f t="shared" si="8"/>
        <v>240</v>
      </c>
      <c r="AH11" s="66">
        <f t="shared" si="9"/>
        <v>277</v>
      </c>
      <c r="AI11" s="66">
        <f t="shared" si="10"/>
        <v>557</v>
      </c>
    </row>
    <row r="12" spans="1:45" x14ac:dyDescent="0.25">
      <c r="A12" s="68">
        <f t="shared" si="14"/>
        <v>37018</v>
      </c>
      <c r="B12" s="78">
        <v>-3646</v>
      </c>
      <c r="C12" s="73">
        <v>1157</v>
      </c>
      <c r="D12" s="32">
        <f t="shared" si="0"/>
        <v>-2489</v>
      </c>
      <c r="E12" s="33"/>
      <c r="F12" s="31">
        <v>1766</v>
      </c>
      <c r="G12" s="33"/>
      <c r="H12" s="31">
        <v>-198</v>
      </c>
      <c r="I12" s="33"/>
      <c r="J12" s="31">
        <v>13</v>
      </c>
      <c r="K12" s="33"/>
      <c r="L12" s="74">
        <v>0</v>
      </c>
      <c r="M12" s="33"/>
      <c r="N12" s="31">
        <v>87</v>
      </c>
      <c r="O12" s="33"/>
      <c r="P12" s="31">
        <v>240</v>
      </c>
      <c r="Q12" s="33"/>
      <c r="R12" s="31">
        <v>277</v>
      </c>
      <c r="S12" s="33"/>
      <c r="T12" s="31">
        <v>557</v>
      </c>
      <c r="U12" s="33"/>
      <c r="V12" s="34">
        <f t="shared" si="1"/>
        <v>253</v>
      </c>
      <c r="X12" s="4">
        <f t="shared" si="11"/>
        <v>37019</v>
      </c>
      <c r="Y12" s="30">
        <f t="shared" si="12"/>
        <v>-12691</v>
      </c>
      <c r="Z12" s="30">
        <f t="shared" si="13"/>
        <v>794</v>
      </c>
      <c r="AA12" s="30">
        <f t="shared" si="2"/>
        <v>-8596</v>
      </c>
      <c r="AB12" s="65">
        <f t="shared" si="3"/>
        <v>-8596</v>
      </c>
      <c r="AC12" s="65">
        <f t="shared" si="4"/>
        <v>-119</v>
      </c>
      <c r="AD12" s="65">
        <f t="shared" si="5"/>
        <v>4</v>
      </c>
      <c r="AE12" s="65">
        <f t="shared" si="6"/>
        <v>0</v>
      </c>
      <c r="AF12" s="66">
        <f t="shared" si="7"/>
        <v>-135</v>
      </c>
      <c r="AG12" s="66">
        <f t="shared" si="8"/>
        <v>72</v>
      </c>
      <c r="AH12" s="66">
        <f t="shared" si="9"/>
        <v>-280</v>
      </c>
      <c r="AI12" s="66">
        <f t="shared" si="10"/>
        <v>-629</v>
      </c>
    </row>
    <row r="13" spans="1:45" x14ac:dyDescent="0.25">
      <c r="A13" s="68">
        <f t="shared" si="14"/>
        <v>37019</v>
      </c>
      <c r="B13" s="78">
        <v>-12691</v>
      </c>
      <c r="C13" s="73">
        <v>794</v>
      </c>
      <c r="D13" s="32">
        <f t="shared" si="0"/>
        <v>-11897</v>
      </c>
      <c r="E13" s="33"/>
      <c r="F13" s="31">
        <v>-8596</v>
      </c>
      <c r="G13" s="33"/>
      <c r="H13" s="31">
        <v>-119</v>
      </c>
      <c r="I13" s="33"/>
      <c r="J13" s="31">
        <v>4</v>
      </c>
      <c r="K13" s="33"/>
      <c r="L13" s="74">
        <v>0</v>
      </c>
      <c r="M13" s="33"/>
      <c r="N13" s="31">
        <v>-135</v>
      </c>
      <c r="O13" s="33"/>
      <c r="P13" s="31">
        <v>72</v>
      </c>
      <c r="Q13" s="33"/>
      <c r="R13" s="31">
        <v>-280</v>
      </c>
      <c r="S13" s="33"/>
      <c r="T13" s="31">
        <v>-629</v>
      </c>
      <c r="U13" s="33"/>
      <c r="V13" s="34">
        <f t="shared" si="1"/>
        <v>-21580</v>
      </c>
      <c r="X13" s="4">
        <f t="shared" si="11"/>
        <v>37020</v>
      </c>
      <c r="Y13" s="30">
        <f t="shared" si="12"/>
        <v>-9342</v>
      </c>
      <c r="Z13" s="30">
        <f t="shared" si="13"/>
        <v>639</v>
      </c>
      <c r="AA13" s="30">
        <f t="shared" si="2"/>
        <v>-9833</v>
      </c>
      <c r="AB13" s="65">
        <f t="shared" si="3"/>
        <v>-9833</v>
      </c>
      <c r="AC13" s="65">
        <f t="shared" si="4"/>
        <v>-101</v>
      </c>
      <c r="AD13" s="65">
        <f t="shared" si="5"/>
        <v>-9</v>
      </c>
      <c r="AE13" s="65">
        <f t="shared" si="6"/>
        <v>0</v>
      </c>
      <c r="AF13" s="66">
        <f t="shared" si="7"/>
        <v>120</v>
      </c>
      <c r="AG13" s="66">
        <f t="shared" si="8"/>
        <v>85</v>
      </c>
      <c r="AH13" s="66">
        <f t="shared" si="9"/>
        <v>193</v>
      </c>
      <c r="AI13" s="66">
        <f t="shared" si="10"/>
        <v>-1054</v>
      </c>
    </row>
    <row r="14" spans="1:45" x14ac:dyDescent="0.25">
      <c r="A14" s="68">
        <f t="shared" si="14"/>
        <v>37020</v>
      </c>
      <c r="B14" s="78">
        <v>-9342</v>
      </c>
      <c r="C14" s="73">
        <v>639</v>
      </c>
      <c r="D14" s="32">
        <f t="shared" si="0"/>
        <v>-8703</v>
      </c>
      <c r="E14" s="33"/>
      <c r="F14" s="31">
        <v>-9833</v>
      </c>
      <c r="G14" s="33"/>
      <c r="H14" s="31">
        <v>-101</v>
      </c>
      <c r="I14" s="33"/>
      <c r="J14" s="31">
        <v>-9</v>
      </c>
      <c r="K14" s="33"/>
      <c r="L14" s="74">
        <v>0</v>
      </c>
      <c r="M14" s="33"/>
      <c r="N14" s="31">
        <v>120</v>
      </c>
      <c r="O14" s="33"/>
      <c r="P14" s="31">
        <v>85</v>
      </c>
      <c r="Q14" s="33"/>
      <c r="R14" s="31">
        <v>193</v>
      </c>
      <c r="S14" s="33"/>
      <c r="T14" s="31">
        <v>-1054</v>
      </c>
      <c r="U14" s="33"/>
      <c r="V14" s="34">
        <f t="shared" si="1"/>
        <v>-19302</v>
      </c>
      <c r="X14" s="4">
        <f t="shared" si="11"/>
        <v>37021</v>
      </c>
      <c r="Y14" s="30">
        <f t="shared" si="12"/>
        <v>-7663</v>
      </c>
      <c r="Z14" s="30">
        <f t="shared" si="13"/>
        <v>-399</v>
      </c>
      <c r="AA14" s="30">
        <f t="shared" si="2"/>
        <v>-10153</v>
      </c>
      <c r="AB14" s="65">
        <f t="shared" si="3"/>
        <v>-10153</v>
      </c>
      <c r="AC14" s="65">
        <f t="shared" si="4"/>
        <v>-287</v>
      </c>
      <c r="AD14" s="65">
        <f t="shared" si="5"/>
        <v>-7</v>
      </c>
      <c r="AE14" s="65">
        <f t="shared" si="6"/>
        <v>0</v>
      </c>
      <c r="AF14" s="66">
        <f t="shared" si="7"/>
        <v>-71</v>
      </c>
      <c r="AG14" s="66">
        <f t="shared" si="8"/>
        <v>211</v>
      </c>
      <c r="AH14" s="66">
        <f t="shared" si="9"/>
        <v>543</v>
      </c>
      <c r="AI14" s="66">
        <f t="shared" si="10"/>
        <v>-872</v>
      </c>
    </row>
    <row r="15" spans="1:45" x14ac:dyDescent="0.25">
      <c r="A15" s="68">
        <f t="shared" si="14"/>
        <v>37021</v>
      </c>
      <c r="B15" s="78">
        <v>-7663</v>
      </c>
      <c r="C15" s="73">
        <v>-399</v>
      </c>
      <c r="D15" s="32">
        <f t="shared" si="0"/>
        <v>-8062</v>
      </c>
      <c r="E15" s="33"/>
      <c r="F15" s="31">
        <v>-10153</v>
      </c>
      <c r="G15" s="33"/>
      <c r="H15" s="31">
        <v>-287</v>
      </c>
      <c r="I15" s="33"/>
      <c r="J15" s="31">
        <v>-7</v>
      </c>
      <c r="K15" s="33"/>
      <c r="L15" s="74">
        <v>0</v>
      </c>
      <c r="M15" s="33"/>
      <c r="N15" s="31">
        <v>-71</v>
      </c>
      <c r="O15" s="33"/>
      <c r="P15" s="31">
        <v>211</v>
      </c>
      <c r="Q15" s="33"/>
      <c r="R15" s="31">
        <v>543</v>
      </c>
      <c r="S15" s="33"/>
      <c r="T15" s="31">
        <v>-872</v>
      </c>
      <c r="U15" s="33"/>
      <c r="V15" s="34">
        <f t="shared" si="1"/>
        <v>-18698</v>
      </c>
      <c r="X15" s="4">
        <f t="shared" si="11"/>
        <v>37022</v>
      </c>
      <c r="Y15" s="30">
        <f t="shared" si="12"/>
        <v>-2408</v>
      </c>
      <c r="Z15" s="30">
        <f t="shared" si="13"/>
        <v>-1500</v>
      </c>
      <c r="AA15" s="30">
        <f t="shared" si="2"/>
        <v>-14081</v>
      </c>
      <c r="AB15" s="65">
        <f t="shared" si="3"/>
        <v>-14081</v>
      </c>
      <c r="AC15" s="65">
        <f t="shared" si="4"/>
        <v>27</v>
      </c>
      <c r="AD15" s="65">
        <f t="shared" si="5"/>
        <v>-38</v>
      </c>
      <c r="AE15" s="65">
        <f t="shared" si="6"/>
        <v>0</v>
      </c>
      <c r="AF15" s="66">
        <f t="shared" si="7"/>
        <v>-302</v>
      </c>
      <c r="AG15" s="66">
        <f t="shared" si="8"/>
        <v>123</v>
      </c>
      <c r="AH15" s="66">
        <f t="shared" si="9"/>
        <v>-211</v>
      </c>
      <c r="AI15" s="66">
        <f t="shared" si="10"/>
        <v>-1161</v>
      </c>
    </row>
    <row r="16" spans="1:45" x14ac:dyDescent="0.25">
      <c r="A16" s="68">
        <f t="shared" si="14"/>
        <v>37022</v>
      </c>
      <c r="B16" s="78">
        <v>-2408</v>
      </c>
      <c r="C16" s="73">
        <v>-1500</v>
      </c>
      <c r="D16" s="32">
        <f t="shared" si="0"/>
        <v>-3908</v>
      </c>
      <c r="E16" s="33"/>
      <c r="F16" s="31">
        <v>-14081</v>
      </c>
      <c r="G16" s="33"/>
      <c r="H16" s="31">
        <v>27</v>
      </c>
      <c r="I16" s="33"/>
      <c r="J16" s="31">
        <v>-38</v>
      </c>
      <c r="K16" s="33"/>
      <c r="L16" s="74">
        <v>0</v>
      </c>
      <c r="M16" s="33"/>
      <c r="N16" s="31">
        <v>-302</v>
      </c>
      <c r="O16" s="33"/>
      <c r="P16" s="31">
        <v>123</v>
      </c>
      <c r="Q16" s="33"/>
      <c r="R16" s="31">
        <v>-211</v>
      </c>
      <c r="S16" s="33"/>
      <c r="T16" s="31">
        <v>-1161</v>
      </c>
      <c r="U16" s="33"/>
      <c r="V16" s="34">
        <f t="shared" si="1"/>
        <v>-19551</v>
      </c>
      <c r="X16" s="4">
        <f t="shared" si="11"/>
        <v>37023</v>
      </c>
      <c r="Y16" s="30">
        <f t="shared" si="12"/>
        <v>6777</v>
      </c>
      <c r="Z16" s="30">
        <f t="shared" si="13"/>
        <v>-1329</v>
      </c>
      <c r="AA16" s="30">
        <f t="shared" si="2"/>
        <v>1615</v>
      </c>
      <c r="AB16" s="65">
        <f t="shared" si="3"/>
        <v>1615</v>
      </c>
      <c r="AC16" s="65">
        <f t="shared" si="4"/>
        <v>-36</v>
      </c>
      <c r="AD16" s="65">
        <f t="shared" si="5"/>
        <v>-41</v>
      </c>
      <c r="AE16" s="65">
        <f t="shared" si="6"/>
        <v>0</v>
      </c>
      <c r="AF16" s="66">
        <f t="shared" si="7"/>
        <v>-173</v>
      </c>
      <c r="AG16" s="66">
        <f t="shared" si="8"/>
        <v>301</v>
      </c>
      <c r="AH16" s="66">
        <f t="shared" si="9"/>
        <v>364</v>
      </c>
      <c r="AI16" s="66">
        <f t="shared" si="10"/>
        <v>-991</v>
      </c>
    </row>
    <row r="17" spans="1:35" x14ac:dyDescent="0.25">
      <c r="A17" s="68">
        <f t="shared" si="14"/>
        <v>37023</v>
      </c>
      <c r="B17" s="78">
        <v>6777</v>
      </c>
      <c r="C17" s="73">
        <v>-1329</v>
      </c>
      <c r="D17" s="32">
        <f t="shared" si="0"/>
        <v>5448</v>
      </c>
      <c r="E17" s="33"/>
      <c r="F17" s="31">
        <v>1615</v>
      </c>
      <c r="G17" s="33"/>
      <c r="H17" s="31">
        <v>-36</v>
      </c>
      <c r="I17" s="33"/>
      <c r="J17" s="31">
        <v>-41</v>
      </c>
      <c r="K17" s="33"/>
      <c r="L17" s="74">
        <v>0</v>
      </c>
      <c r="M17" s="33"/>
      <c r="N17" s="31">
        <v>-173</v>
      </c>
      <c r="O17" s="33"/>
      <c r="P17" s="31">
        <v>301</v>
      </c>
      <c r="Q17" s="33"/>
      <c r="R17" s="31">
        <v>364</v>
      </c>
      <c r="S17" s="33"/>
      <c r="T17" s="31">
        <v>-991</v>
      </c>
      <c r="U17" s="33"/>
      <c r="V17" s="34">
        <f t="shared" si="1"/>
        <v>6487</v>
      </c>
      <c r="X17" s="4">
        <f t="shared" si="11"/>
        <v>37024</v>
      </c>
      <c r="Y17" s="30">
        <f t="shared" si="12"/>
        <v>6413</v>
      </c>
      <c r="Z17" s="30">
        <f t="shared" si="13"/>
        <v>-153</v>
      </c>
      <c r="AA17" s="30">
        <f t="shared" si="2"/>
        <v>3430</v>
      </c>
      <c r="AB17" s="65">
        <f t="shared" si="3"/>
        <v>3430</v>
      </c>
      <c r="AC17" s="65">
        <f t="shared" si="4"/>
        <v>-47</v>
      </c>
      <c r="AD17" s="65">
        <f t="shared" si="5"/>
        <v>-55</v>
      </c>
      <c r="AE17" s="65">
        <f t="shared" si="6"/>
        <v>0</v>
      </c>
      <c r="AF17" s="66">
        <f t="shared" si="7"/>
        <v>-163</v>
      </c>
      <c r="AG17" s="66">
        <f t="shared" si="8"/>
        <v>176</v>
      </c>
      <c r="AH17" s="66">
        <f t="shared" si="9"/>
        <v>329</v>
      </c>
      <c r="AI17" s="66">
        <f t="shared" si="10"/>
        <v>-1174</v>
      </c>
    </row>
    <row r="18" spans="1:35" x14ac:dyDescent="0.25">
      <c r="A18" s="68">
        <f t="shared" si="14"/>
        <v>37024</v>
      </c>
      <c r="B18" s="78">
        <v>6413</v>
      </c>
      <c r="C18" s="73">
        <v>-153</v>
      </c>
      <c r="D18" s="32">
        <f t="shared" si="0"/>
        <v>6260</v>
      </c>
      <c r="E18" s="33"/>
      <c r="F18" s="31">
        <v>3430</v>
      </c>
      <c r="G18" s="33"/>
      <c r="H18" s="31">
        <v>-47</v>
      </c>
      <c r="I18" s="33"/>
      <c r="J18" s="31">
        <v>-55</v>
      </c>
      <c r="K18" s="33"/>
      <c r="L18" s="74">
        <v>0</v>
      </c>
      <c r="M18" s="33"/>
      <c r="N18" s="31">
        <v>-163</v>
      </c>
      <c r="O18" s="33"/>
      <c r="P18" s="31">
        <v>176</v>
      </c>
      <c r="Q18" s="33"/>
      <c r="R18" s="31">
        <v>329</v>
      </c>
      <c r="S18" s="33"/>
      <c r="T18" s="31">
        <v>-1174</v>
      </c>
      <c r="U18" s="33"/>
      <c r="V18" s="34">
        <f t="shared" si="1"/>
        <v>8756</v>
      </c>
      <c r="X18" s="4">
        <f t="shared" si="11"/>
        <v>37025</v>
      </c>
      <c r="Y18" s="30">
        <f t="shared" si="12"/>
        <v>-2584</v>
      </c>
      <c r="Z18" s="30">
        <f t="shared" si="13"/>
        <v>-2231</v>
      </c>
      <c r="AA18" s="30">
        <f t="shared" si="2"/>
        <v>3127</v>
      </c>
      <c r="AB18" s="65">
        <f t="shared" si="3"/>
        <v>3127</v>
      </c>
      <c r="AC18" s="65">
        <f t="shared" si="4"/>
        <v>-49</v>
      </c>
      <c r="AD18" s="65">
        <f t="shared" si="5"/>
        <v>-31</v>
      </c>
      <c r="AE18" s="65">
        <f t="shared" si="6"/>
        <v>0</v>
      </c>
      <c r="AF18" s="66">
        <f t="shared" si="7"/>
        <v>-238</v>
      </c>
      <c r="AG18" s="66">
        <f t="shared" si="8"/>
        <v>239</v>
      </c>
      <c r="AH18" s="66">
        <f t="shared" si="9"/>
        <v>319</v>
      </c>
      <c r="AI18" s="66">
        <f t="shared" si="10"/>
        <v>-1525</v>
      </c>
    </row>
    <row r="19" spans="1:35" x14ac:dyDescent="0.25">
      <c r="A19" s="68">
        <f t="shared" si="14"/>
        <v>37025</v>
      </c>
      <c r="B19" s="69">
        <v>-2584</v>
      </c>
      <c r="C19" s="73">
        <v>-2231</v>
      </c>
      <c r="D19" s="32">
        <f t="shared" si="0"/>
        <v>-4815</v>
      </c>
      <c r="E19" s="33"/>
      <c r="F19" s="31">
        <v>3127</v>
      </c>
      <c r="G19" s="33"/>
      <c r="H19" s="31">
        <v>-49</v>
      </c>
      <c r="I19" s="33"/>
      <c r="J19" s="31">
        <v>-31</v>
      </c>
      <c r="K19" s="33"/>
      <c r="L19" s="74">
        <v>0</v>
      </c>
      <c r="M19" s="33"/>
      <c r="N19" s="31">
        <v>-238</v>
      </c>
      <c r="O19" s="33"/>
      <c r="P19" s="31">
        <v>239</v>
      </c>
      <c r="Q19" s="33"/>
      <c r="R19" s="31">
        <v>319</v>
      </c>
      <c r="S19" s="33"/>
      <c r="T19" s="31">
        <v>-1525</v>
      </c>
      <c r="U19" s="33"/>
      <c r="V19" s="34">
        <f t="shared" si="1"/>
        <v>-2973</v>
      </c>
      <c r="X19" s="4">
        <f t="shared" si="11"/>
        <v>37026</v>
      </c>
      <c r="Y19" s="30">
        <f t="shared" si="12"/>
        <v>-3405</v>
      </c>
      <c r="Z19" s="30">
        <f t="shared" si="13"/>
        <v>-5166</v>
      </c>
      <c r="AA19" s="30">
        <f t="shared" si="2"/>
        <v>5047</v>
      </c>
      <c r="AB19" s="65">
        <f t="shared" si="3"/>
        <v>5047</v>
      </c>
      <c r="AC19" s="65">
        <f t="shared" si="4"/>
        <v>-294</v>
      </c>
      <c r="AD19" s="65">
        <f t="shared" si="5"/>
        <v>6</v>
      </c>
      <c r="AE19" s="65">
        <f t="shared" si="6"/>
        <v>0</v>
      </c>
      <c r="AF19" s="66">
        <f t="shared" si="7"/>
        <v>-618</v>
      </c>
      <c r="AG19" s="66">
        <f t="shared" si="8"/>
        <v>198</v>
      </c>
      <c r="AH19" s="66">
        <f t="shared" si="9"/>
        <v>392</v>
      </c>
      <c r="AI19" s="66">
        <f t="shared" si="10"/>
        <v>-1618</v>
      </c>
    </row>
    <row r="20" spans="1:35" x14ac:dyDescent="0.25">
      <c r="A20" s="68">
        <f t="shared" si="14"/>
        <v>37026</v>
      </c>
      <c r="B20" s="69">
        <v>-3405</v>
      </c>
      <c r="C20" s="73">
        <v>-5166</v>
      </c>
      <c r="D20" s="32">
        <f t="shared" si="0"/>
        <v>-8571</v>
      </c>
      <c r="E20" s="33"/>
      <c r="F20" s="31">
        <v>5047</v>
      </c>
      <c r="G20" s="33"/>
      <c r="H20" s="31">
        <v>-294</v>
      </c>
      <c r="I20" s="33"/>
      <c r="J20" s="31">
        <v>6</v>
      </c>
      <c r="K20" s="33"/>
      <c r="L20" s="74">
        <v>0</v>
      </c>
      <c r="M20" s="33"/>
      <c r="N20" s="31">
        <v>-618</v>
      </c>
      <c r="O20" s="33"/>
      <c r="P20" s="31">
        <v>198</v>
      </c>
      <c r="Q20" s="33"/>
      <c r="R20" s="31">
        <v>392</v>
      </c>
      <c r="S20" s="33"/>
      <c r="T20" s="31">
        <v>-1618</v>
      </c>
      <c r="U20" s="33"/>
      <c r="V20" s="34">
        <f t="shared" si="1"/>
        <v>-5458</v>
      </c>
      <c r="X20" s="4">
        <f t="shared" si="11"/>
        <v>37027</v>
      </c>
      <c r="Y20" s="30">
        <f t="shared" si="12"/>
        <v>-1907</v>
      </c>
      <c r="Z20" s="30">
        <f t="shared" si="13"/>
        <v>-2995</v>
      </c>
      <c r="AA20" s="30">
        <f t="shared" si="2"/>
        <v>-301</v>
      </c>
      <c r="AB20" s="65">
        <f t="shared" si="3"/>
        <v>-301</v>
      </c>
      <c r="AC20" s="65">
        <f t="shared" si="4"/>
        <v>-132</v>
      </c>
      <c r="AD20" s="65">
        <f t="shared" si="5"/>
        <v>7</v>
      </c>
      <c r="AE20" s="65">
        <f t="shared" si="6"/>
        <v>0</v>
      </c>
      <c r="AF20" s="66">
        <f t="shared" si="7"/>
        <v>186</v>
      </c>
      <c r="AG20" s="66">
        <f t="shared" si="8"/>
        <v>-30</v>
      </c>
      <c r="AH20" s="66">
        <f t="shared" si="9"/>
        <v>272</v>
      </c>
      <c r="AI20" s="66">
        <f t="shared" si="10"/>
        <v>-969</v>
      </c>
    </row>
    <row r="21" spans="1:35" x14ac:dyDescent="0.25">
      <c r="A21" s="68">
        <f t="shared" si="14"/>
        <v>37027</v>
      </c>
      <c r="B21" s="69">
        <v>-1907</v>
      </c>
      <c r="C21" s="69">
        <v>-2995</v>
      </c>
      <c r="D21" s="32">
        <f t="shared" si="0"/>
        <v>-4902</v>
      </c>
      <c r="E21" s="33"/>
      <c r="F21" s="31">
        <v>-301</v>
      </c>
      <c r="G21" s="33"/>
      <c r="H21" s="31">
        <v>-132</v>
      </c>
      <c r="I21" s="33"/>
      <c r="J21" s="31">
        <v>7</v>
      </c>
      <c r="K21" s="33"/>
      <c r="L21" s="74">
        <v>0</v>
      </c>
      <c r="M21" s="33"/>
      <c r="N21" s="31">
        <v>186</v>
      </c>
      <c r="O21" s="33"/>
      <c r="P21" s="31">
        <v>-30</v>
      </c>
      <c r="Q21" s="33"/>
      <c r="R21" s="31">
        <v>272</v>
      </c>
      <c r="S21" s="33"/>
      <c r="T21" s="31">
        <v>-969</v>
      </c>
      <c r="U21" s="33"/>
      <c r="V21" s="34">
        <f t="shared" si="1"/>
        <v>-5869</v>
      </c>
      <c r="X21" s="4">
        <f t="shared" si="11"/>
        <v>37028</v>
      </c>
      <c r="Y21" s="30">
        <f t="shared" si="12"/>
        <v>-4410</v>
      </c>
      <c r="Z21" s="30">
        <f t="shared" si="13"/>
        <v>-1930</v>
      </c>
      <c r="AA21" s="30">
        <f t="shared" si="2"/>
        <v>-6</v>
      </c>
      <c r="AB21" s="65">
        <f t="shared" si="3"/>
        <v>-6</v>
      </c>
      <c r="AC21" s="65">
        <f t="shared" si="4"/>
        <v>-34</v>
      </c>
      <c r="AD21" s="65">
        <f t="shared" si="5"/>
        <v>-6</v>
      </c>
      <c r="AE21" s="65">
        <f t="shared" si="6"/>
        <v>0</v>
      </c>
      <c r="AF21" s="66">
        <f t="shared" si="7"/>
        <v>353</v>
      </c>
      <c r="AG21" s="66">
        <f t="shared" si="8"/>
        <v>193</v>
      </c>
      <c r="AH21" s="66">
        <f t="shared" si="9"/>
        <v>250</v>
      </c>
      <c r="AI21" s="66">
        <f t="shared" si="10"/>
        <v>-914</v>
      </c>
    </row>
    <row r="22" spans="1:35" x14ac:dyDescent="0.25">
      <c r="A22" s="68">
        <f t="shared" si="14"/>
        <v>37028</v>
      </c>
      <c r="B22" s="69">
        <v>-4410</v>
      </c>
      <c r="C22" s="73">
        <v>-1930</v>
      </c>
      <c r="D22" s="32">
        <f t="shared" si="0"/>
        <v>-6340</v>
      </c>
      <c r="E22" s="33"/>
      <c r="F22" s="31">
        <v>-6</v>
      </c>
      <c r="G22" s="33"/>
      <c r="H22" s="31">
        <v>-34</v>
      </c>
      <c r="I22" s="33"/>
      <c r="J22" s="31">
        <v>-6</v>
      </c>
      <c r="K22" s="33"/>
      <c r="L22" s="74">
        <v>0</v>
      </c>
      <c r="M22" s="33"/>
      <c r="N22" s="31">
        <v>353</v>
      </c>
      <c r="O22" s="33"/>
      <c r="P22" s="31">
        <v>193</v>
      </c>
      <c r="Q22" s="33"/>
      <c r="R22" s="31">
        <v>250</v>
      </c>
      <c r="S22" s="33"/>
      <c r="T22" s="31">
        <v>-914</v>
      </c>
      <c r="U22" s="33"/>
      <c r="V22" s="34">
        <f t="shared" si="1"/>
        <v>-6504</v>
      </c>
      <c r="X22" s="4">
        <f t="shared" si="11"/>
        <v>37029</v>
      </c>
      <c r="Y22" s="30">
        <f t="shared" si="12"/>
        <v>1796</v>
      </c>
      <c r="Z22" s="30">
        <f t="shared" si="13"/>
        <v>-430</v>
      </c>
      <c r="AA22" s="30">
        <f t="shared" si="2"/>
        <v>-7622</v>
      </c>
      <c r="AB22" s="65">
        <f t="shared" si="3"/>
        <v>-7622</v>
      </c>
      <c r="AC22" s="65">
        <f t="shared" si="4"/>
        <v>-76</v>
      </c>
      <c r="AD22" s="65">
        <f t="shared" si="5"/>
        <v>24</v>
      </c>
      <c r="AE22" s="65">
        <f t="shared" si="6"/>
        <v>0</v>
      </c>
      <c r="AF22" s="66">
        <f t="shared" si="7"/>
        <v>501</v>
      </c>
      <c r="AG22" s="66">
        <f t="shared" si="8"/>
        <v>321</v>
      </c>
      <c r="AH22" s="66">
        <f t="shared" si="9"/>
        <v>442</v>
      </c>
      <c r="AI22" s="66">
        <f t="shared" si="10"/>
        <v>-401</v>
      </c>
    </row>
    <row r="23" spans="1:35" x14ac:dyDescent="0.25">
      <c r="A23" s="68">
        <f t="shared" si="14"/>
        <v>37029</v>
      </c>
      <c r="B23" s="78">
        <v>1796</v>
      </c>
      <c r="C23" s="73">
        <v>-430</v>
      </c>
      <c r="D23" s="32">
        <f t="shared" si="0"/>
        <v>1366</v>
      </c>
      <c r="E23" s="33"/>
      <c r="F23" s="31">
        <v>-7622</v>
      </c>
      <c r="G23" s="33"/>
      <c r="H23" s="31">
        <v>-76</v>
      </c>
      <c r="I23" s="33"/>
      <c r="J23" s="31">
        <v>24</v>
      </c>
      <c r="K23" s="33"/>
      <c r="L23" s="74">
        <v>0</v>
      </c>
      <c r="M23" s="33"/>
      <c r="N23" s="31">
        <v>501</v>
      </c>
      <c r="O23" s="33"/>
      <c r="P23" s="31">
        <v>321</v>
      </c>
      <c r="Q23" s="33"/>
      <c r="R23" s="31">
        <v>442</v>
      </c>
      <c r="S23" s="33"/>
      <c r="T23" s="31">
        <v>-401</v>
      </c>
      <c r="U23" s="33"/>
      <c r="V23" s="34">
        <f t="shared" si="1"/>
        <v>-5445</v>
      </c>
      <c r="X23" s="4">
        <f t="shared" si="11"/>
        <v>37030</v>
      </c>
      <c r="Y23" s="30">
        <f t="shared" si="12"/>
        <v>-2701</v>
      </c>
      <c r="Z23" s="30">
        <f t="shared" si="13"/>
        <v>54</v>
      </c>
      <c r="AA23" s="30">
        <f t="shared" si="2"/>
        <v>-3815</v>
      </c>
      <c r="AB23" s="65">
        <f t="shared" si="3"/>
        <v>-3815</v>
      </c>
      <c r="AC23" s="65">
        <f t="shared" si="4"/>
        <v>-96</v>
      </c>
      <c r="AD23" s="65">
        <f t="shared" si="5"/>
        <v>50</v>
      </c>
      <c r="AE23" s="65">
        <f t="shared" si="6"/>
        <v>0</v>
      </c>
      <c r="AF23" s="66">
        <f t="shared" si="7"/>
        <v>997</v>
      </c>
      <c r="AG23" s="66">
        <f t="shared" si="8"/>
        <v>284</v>
      </c>
      <c r="AH23" s="66">
        <f t="shared" si="9"/>
        <v>-233</v>
      </c>
      <c r="AI23" s="66">
        <f t="shared" si="10"/>
        <v>-562</v>
      </c>
    </row>
    <row r="24" spans="1:35" x14ac:dyDescent="0.25">
      <c r="A24" s="68">
        <f t="shared" si="14"/>
        <v>37030</v>
      </c>
      <c r="B24" s="69">
        <v>-2701</v>
      </c>
      <c r="C24" s="73">
        <v>54</v>
      </c>
      <c r="D24" s="32">
        <f t="shared" si="0"/>
        <v>-2647</v>
      </c>
      <c r="E24" s="33"/>
      <c r="F24" s="31">
        <v>-3815</v>
      </c>
      <c r="G24" s="33"/>
      <c r="H24" s="31">
        <v>-96</v>
      </c>
      <c r="I24" s="33"/>
      <c r="J24" s="31">
        <v>50</v>
      </c>
      <c r="K24" s="33"/>
      <c r="L24" s="74">
        <v>0</v>
      </c>
      <c r="M24" s="33"/>
      <c r="N24" s="31">
        <v>997</v>
      </c>
      <c r="O24" s="33"/>
      <c r="P24" s="31">
        <v>284</v>
      </c>
      <c r="Q24" s="33"/>
      <c r="R24" s="31">
        <v>-233</v>
      </c>
      <c r="S24" s="33"/>
      <c r="T24" s="31">
        <v>-562</v>
      </c>
      <c r="U24" s="33"/>
      <c r="V24" s="34">
        <f t="shared" si="1"/>
        <v>-6022</v>
      </c>
      <c r="X24" s="4">
        <f t="shared" si="11"/>
        <v>37031</v>
      </c>
      <c r="Y24" s="30">
        <f t="shared" si="12"/>
        <v>-8041</v>
      </c>
      <c r="Z24" s="30">
        <f t="shared" si="13"/>
        <v>-616</v>
      </c>
      <c r="AA24" s="30">
        <f t="shared" si="2"/>
        <v>-5174</v>
      </c>
      <c r="AB24" s="65">
        <f t="shared" si="3"/>
        <v>-5174</v>
      </c>
      <c r="AC24" s="65">
        <f t="shared" si="4"/>
        <v>-125</v>
      </c>
      <c r="AD24" s="65">
        <f t="shared" si="5"/>
        <v>43</v>
      </c>
      <c r="AE24" s="65">
        <f t="shared" si="6"/>
        <v>0</v>
      </c>
      <c r="AF24" s="66">
        <f t="shared" si="7"/>
        <v>1118</v>
      </c>
      <c r="AG24" s="66">
        <f t="shared" si="8"/>
        <v>191</v>
      </c>
      <c r="AH24" s="66">
        <f t="shared" si="9"/>
        <v>-200</v>
      </c>
      <c r="AI24" s="66">
        <f t="shared" si="10"/>
        <v>-887</v>
      </c>
    </row>
    <row r="25" spans="1:35" x14ac:dyDescent="0.25">
      <c r="A25" s="68">
        <f t="shared" si="14"/>
        <v>37031</v>
      </c>
      <c r="B25" s="78">
        <v>-8041</v>
      </c>
      <c r="C25" s="73">
        <v>-616</v>
      </c>
      <c r="D25" s="32">
        <f t="shared" si="0"/>
        <v>-8657</v>
      </c>
      <c r="E25" s="33"/>
      <c r="F25" s="31">
        <v>-5174</v>
      </c>
      <c r="G25" s="33"/>
      <c r="H25" s="31">
        <v>-125</v>
      </c>
      <c r="I25" s="33"/>
      <c r="J25" s="31">
        <v>43</v>
      </c>
      <c r="K25" s="33"/>
      <c r="L25" s="74">
        <v>0</v>
      </c>
      <c r="M25" s="33"/>
      <c r="N25" s="31">
        <v>1118</v>
      </c>
      <c r="O25" s="33"/>
      <c r="P25" s="31">
        <v>191</v>
      </c>
      <c r="Q25" s="33"/>
      <c r="R25" s="31">
        <v>-200</v>
      </c>
      <c r="S25" s="33"/>
      <c r="T25" s="31">
        <v>-887</v>
      </c>
      <c r="U25" s="33"/>
      <c r="V25" s="34">
        <f t="shared" si="1"/>
        <v>-13691</v>
      </c>
      <c r="X25" s="4">
        <f t="shared" si="11"/>
        <v>37032</v>
      </c>
      <c r="Y25" s="30">
        <f t="shared" si="12"/>
        <v>1411</v>
      </c>
      <c r="Z25" s="30">
        <f t="shared" si="13"/>
        <v>-483</v>
      </c>
      <c r="AA25" s="30">
        <f t="shared" si="2"/>
        <v>-10492</v>
      </c>
      <c r="AB25" s="65">
        <f t="shared" si="3"/>
        <v>-10492</v>
      </c>
      <c r="AC25" s="65">
        <f t="shared" si="4"/>
        <v>-157</v>
      </c>
      <c r="AD25" s="65">
        <f t="shared" si="5"/>
        <v>4</v>
      </c>
      <c r="AE25" s="65">
        <f t="shared" si="6"/>
        <v>0</v>
      </c>
      <c r="AF25" s="66">
        <f t="shared" si="7"/>
        <v>1121</v>
      </c>
      <c r="AG25" s="66">
        <f t="shared" si="8"/>
        <v>133</v>
      </c>
      <c r="AH25" s="66">
        <f t="shared" si="9"/>
        <v>-298</v>
      </c>
      <c r="AI25" s="66">
        <f t="shared" si="10"/>
        <v>-1019</v>
      </c>
    </row>
    <row r="26" spans="1:35" x14ac:dyDescent="0.25">
      <c r="A26" s="68">
        <f t="shared" si="14"/>
        <v>37032</v>
      </c>
      <c r="B26" s="69">
        <v>1411</v>
      </c>
      <c r="C26" s="73">
        <v>-483</v>
      </c>
      <c r="D26" s="32">
        <f t="shared" si="0"/>
        <v>928</v>
      </c>
      <c r="E26" s="33"/>
      <c r="F26" s="31">
        <v>-10492</v>
      </c>
      <c r="G26" s="33"/>
      <c r="H26" s="31">
        <v>-157</v>
      </c>
      <c r="I26" s="33"/>
      <c r="J26" s="31">
        <v>4</v>
      </c>
      <c r="K26" s="33"/>
      <c r="L26" s="74">
        <v>0</v>
      </c>
      <c r="M26" s="33"/>
      <c r="N26" s="31">
        <v>1121</v>
      </c>
      <c r="O26" s="33"/>
      <c r="P26" s="31">
        <v>133</v>
      </c>
      <c r="Q26" s="33"/>
      <c r="R26" s="31">
        <v>-298</v>
      </c>
      <c r="S26" s="33"/>
      <c r="T26" s="31">
        <v>-1019</v>
      </c>
      <c r="U26" s="33"/>
      <c r="V26" s="34">
        <f t="shared" si="1"/>
        <v>-9780</v>
      </c>
      <c r="X26" s="4">
        <f t="shared" si="11"/>
        <v>37033</v>
      </c>
      <c r="Y26" s="30">
        <f t="shared" si="12"/>
        <v>-2044</v>
      </c>
      <c r="Z26" s="30">
        <f t="shared" si="13"/>
        <v>-872</v>
      </c>
      <c r="AA26" s="30">
        <f t="shared" si="2"/>
        <v>-9491</v>
      </c>
      <c r="AB26" s="65">
        <f t="shared" si="3"/>
        <v>-9491</v>
      </c>
      <c r="AC26" s="65">
        <f t="shared" si="4"/>
        <v>-159</v>
      </c>
      <c r="AD26" s="65">
        <f t="shared" si="5"/>
        <v>-97</v>
      </c>
      <c r="AE26" s="65">
        <f t="shared" si="6"/>
        <v>0</v>
      </c>
      <c r="AF26" s="66">
        <f t="shared" si="7"/>
        <v>910</v>
      </c>
      <c r="AG26" s="66">
        <f t="shared" si="8"/>
        <v>-81</v>
      </c>
      <c r="AH26" s="66">
        <f t="shared" si="9"/>
        <v>-82</v>
      </c>
      <c r="AI26" s="66">
        <f t="shared" si="10"/>
        <v>-734</v>
      </c>
    </row>
    <row r="27" spans="1:35" x14ac:dyDescent="0.25">
      <c r="A27" s="68">
        <f t="shared" si="14"/>
        <v>37033</v>
      </c>
      <c r="B27" s="69">
        <v>-2044</v>
      </c>
      <c r="C27" s="73">
        <v>-872</v>
      </c>
      <c r="D27" s="32">
        <f t="shared" si="0"/>
        <v>-2916</v>
      </c>
      <c r="E27" s="33"/>
      <c r="F27" s="31">
        <v>-9491</v>
      </c>
      <c r="G27" s="33"/>
      <c r="H27" s="31">
        <v>-159</v>
      </c>
      <c r="I27" s="33"/>
      <c r="J27" s="31">
        <v>-97</v>
      </c>
      <c r="K27" s="33"/>
      <c r="L27" s="74">
        <v>0</v>
      </c>
      <c r="M27" s="33"/>
      <c r="N27" s="31">
        <v>910</v>
      </c>
      <c r="O27" s="33"/>
      <c r="P27" s="31">
        <v>-81</v>
      </c>
      <c r="Q27" s="33"/>
      <c r="R27" s="73">
        <v>-82</v>
      </c>
      <c r="S27" s="33"/>
      <c r="T27" s="31">
        <v>-734</v>
      </c>
      <c r="U27" s="33"/>
      <c r="V27" s="34">
        <f t="shared" si="1"/>
        <v>-12650</v>
      </c>
      <c r="X27" s="4">
        <f t="shared" si="11"/>
        <v>37034</v>
      </c>
      <c r="Y27" s="30">
        <f t="shared" si="12"/>
        <v>6015</v>
      </c>
      <c r="Z27" s="30">
        <f t="shared" si="13"/>
        <v>5590</v>
      </c>
      <c r="AA27" s="30">
        <f t="shared" si="2"/>
        <v>-2066</v>
      </c>
      <c r="AB27" s="65">
        <f t="shared" si="3"/>
        <v>-2066</v>
      </c>
      <c r="AC27" s="65">
        <f t="shared" si="4"/>
        <v>-25</v>
      </c>
      <c r="AD27" s="65">
        <f t="shared" si="5"/>
        <v>-228</v>
      </c>
      <c r="AE27" s="65">
        <f t="shared" si="6"/>
        <v>0</v>
      </c>
      <c r="AF27" s="66">
        <f t="shared" si="7"/>
        <v>1212</v>
      </c>
      <c r="AG27" s="66">
        <f t="shared" si="8"/>
        <v>92</v>
      </c>
      <c r="AH27" s="66">
        <f t="shared" si="9"/>
        <v>-192</v>
      </c>
      <c r="AI27" s="66">
        <f t="shared" si="10"/>
        <v>-523</v>
      </c>
    </row>
    <row r="28" spans="1:35" x14ac:dyDescent="0.25">
      <c r="A28" s="68">
        <f t="shared" si="14"/>
        <v>37034</v>
      </c>
      <c r="B28" s="69">
        <v>6015</v>
      </c>
      <c r="C28" s="73">
        <v>5590</v>
      </c>
      <c r="D28" s="32">
        <f t="shared" si="0"/>
        <v>11605</v>
      </c>
      <c r="E28" s="33"/>
      <c r="F28" s="31">
        <v>-2066</v>
      </c>
      <c r="G28" s="33"/>
      <c r="H28" s="31">
        <v>-25</v>
      </c>
      <c r="I28" s="33"/>
      <c r="J28" s="31">
        <v>-228</v>
      </c>
      <c r="K28" s="33"/>
      <c r="L28" s="74">
        <v>0</v>
      </c>
      <c r="M28" s="33"/>
      <c r="N28" s="31">
        <v>1212</v>
      </c>
      <c r="O28" s="33"/>
      <c r="P28" s="31">
        <v>92</v>
      </c>
      <c r="Q28" s="33"/>
      <c r="R28" s="31">
        <v>-192</v>
      </c>
      <c r="S28" s="33"/>
      <c r="T28" s="31">
        <v>-523</v>
      </c>
      <c r="U28" s="33"/>
      <c r="V28" s="34">
        <f t="shared" si="1"/>
        <v>9875</v>
      </c>
      <c r="X28" s="4">
        <f t="shared" si="11"/>
        <v>37035</v>
      </c>
      <c r="Y28" s="30">
        <f t="shared" si="12"/>
        <v>755</v>
      </c>
      <c r="Z28" s="30">
        <f t="shared" si="13"/>
        <v>1977</v>
      </c>
      <c r="AA28" s="30">
        <f t="shared" si="2"/>
        <v>607</v>
      </c>
      <c r="AB28" s="65">
        <f t="shared" si="3"/>
        <v>607</v>
      </c>
      <c r="AC28" s="65">
        <f t="shared" si="4"/>
        <v>-212</v>
      </c>
      <c r="AD28" s="65">
        <f t="shared" si="5"/>
        <v>-68</v>
      </c>
      <c r="AE28" s="65">
        <f t="shared" si="6"/>
        <v>0</v>
      </c>
      <c r="AF28" s="66">
        <f t="shared" si="7"/>
        <v>645</v>
      </c>
      <c r="AG28" s="66">
        <f t="shared" si="8"/>
        <v>158</v>
      </c>
      <c r="AH28" s="66">
        <f t="shared" si="9"/>
        <v>-49</v>
      </c>
      <c r="AI28" s="66">
        <f t="shared" si="10"/>
        <v>-383</v>
      </c>
    </row>
    <row r="29" spans="1:35" x14ac:dyDescent="0.25">
      <c r="A29" s="68">
        <f t="shared" si="14"/>
        <v>37035</v>
      </c>
      <c r="B29" s="69">
        <v>755</v>
      </c>
      <c r="C29" s="73">
        <v>1977</v>
      </c>
      <c r="D29" s="32">
        <f t="shared" si="0"/>
        <v>2732</v>
      </c>
      <c r="E29" s="33"/>
      <c r="F29" s="31">
        <v>607</v>
      </c>
      <c r="G29" s="33"/>
      <c r="H29" s="31">
        <v>-212</v>
      </c>
      <c r="I29" s="33"/>
      <c r="J29" s="31">
        <v>-68</v>
      </c>
      <c r="K29" s="33"/>
      <c r="L29" s="74">
        <v>0</v>
      </c>
      <c r="M29" s="33"/>
      <c r="N29" s="31">
        <v>645</v>
      </c>
      <c r="O29" s="33"/>
      <c r="P29" s="31">
        <v>158</v>
      </c>
      <c r="Q29" s="33"/>
      <c r="R29" s="31">
        <v>-49</v>
      </c>
      <c r="S29" s="33"/>
      <c r="T29" s="31">
        <v>-383</v>
      </c>
      <c r="U29" s="33"/>
      <c r="V29" s="34">
        <f t="shared" si="1"/>
        <v>3430</v>
      </c>
      <c r="X29" s="4">
        <f t="shared" si="11"/>
        <v>37036</v>
      </c>
      <c r="Y29" s="30">
        <f t="shared" si="12"/>
        <v>8914</v>
      </c>
      <c r="Z29" s="30">
        <f t="shared" si="13"/>
        <v>1808</v>
      </c>
      <c r="AA29" s="30">
        <f t="shared" si="2"/>
        <v>7106</v>
      </c>
      <c r="AB29" s="65">
        <f t="shared" si="3"/>
        <v>7106</v>
      </c>
      <c r="AC29" s="65">
        <f t="shared" si="4"/>
        <v>-101</v>
      </c>
      <c r="AD29" s="65">
        <f t="shared" si="5"/>
        <v>32</v>
      </c>
      <c r="AE29" s="65">
        <f t="shared" si="6"/>
        <v>0</v>
      </c>
      <c r="AF29" s="66">
        <f t="shared" si="7"/>
        <v>717</v>
      </c>
      <c r="AG29" s="66">
        <f t="shared" si="8"/>
        <v>75</v>
      </c>
      <c r="AH29" s="66">
        <f t="shared" si="9"/>
        <v>-149</v>
      </c>
      <c r="AI29" s="66">
        <f t="shared" si="10"/>
        <v>-414</v>
      </c>
    </row>
    <row r="30" spans="1:35" x14ac:dyDescent="0.25">
      <c r="A30" s="68">
        <f t="shared" si="14"/>
        <v>37036</v>
      </c>
      <c r="B30" s="69">
        <v>8914</v>
      </c>
      <c r="C30" s="73">
        <v>1808</v>
      </c>
      <c r="D30" s="32">
        <f t="shared" si="0"/>
        <v>10722</v>
      </c>
      <c r="E30" s="33"/>
      <c r="F30" s="31">
        <v>7106</v>
      </c>
      <c r="G30" s="33"/>
      <c r="H30" s="31">
        <v>-101</v>
      </c>
      <c r="I30" s="33"/>
      <c r="J30" s="31">
        <v>32</v>
      </c>
      <c r="K30" s="33"/>
      <c r="L30" s="74">
        <v>0</v>
      </c>
      <c r="M30" s="33"/>
      <c r="N30" s="31">
        <v>717</v>
      </c>
      <c r="O30" s="33"/>
      <c r="P30" s="31">
        <v>75</v>
      </c>
      <c r="Q30" s="33"/>
      <c r="R30" s="31">
        <v>-149</v>
      </c>
      <c r="S30" s="33"/>
      <c r="T30" s="31">
        <v>-414</v>
      </c>
      <c r="U30" s="33"/>
      <c r="V30" s="34">
        <f t="shared" si="1"/>
        <v>17988</v>
      </c>
      <c r="X30" s="4">
        <f t="shared" si="11"/>
        <v>37037</v>
      </c>
      <c r="Y30" s="30">
        <f t="shared" si="12"/>
        <v>5463</v>
      </c>
      <c r="Z30" s="30">
        <f t="shared" si="13"/>
        <v>868</v>
      </c>
      <c r="AA30" s="30">
        <f t="shared" si="2"/>
        <v>67122</v>
      </c>
      <c r="AB30" s="65">
        <f t="shared" si="3"/>
        <v>67122</v>
      </c>
      <c r="AC30" s="65">
        <f t="shared" si="4"/>
        <v>-87</v>
      </c>
      <c r="AD30" s="65">
        <f t="shared" si="5"/>
        <v>24</v>
      </c>
      <c r="AE30" s="65">
        <f t="shared" si="6"/>
        <v>0</v>
      </c>
      <c r="AF30" s="66">
        <f t="shared" si="7"/>
        <v>555</v>
      </c>
      <c r="AG30" s="66">
        <f t="shared" si="8"/>
        <v>58</v>
      </c>
      <c r="AH30" s="66">
        <f t="shared" si="9"/>
        <v>-231</v>
      </c>
      <c r="AI30" s="66">
        <f t="shared" si="10"/>
        <v>-282</v>
      </c>
    </row>
    <row r="31" spans="1:35" x14ac:dyDescent="0.25">
      <c r="A31" s="68">
        <f t="shared" si="14"/>
        <v>37037</v>
      </c>
      <c r="B31" s="69">
        <v>5463</v>
      </c>
      <c r="C31" s="73">
        <v>868</v>
      </c>
      <c r="D31" s="32">
        <f t="shared" si="0"/>
        <v>6331</v>
      </c>
      <c r="E31" s="33"/>
      <c r="F31" s="31">
        <v>67122</v>
      </c>
      <c r="G31" s="33"/>
      <c r="H31" s="31">
        <v>-87</v>
      </c>
      <c r="I31" s="33"/>
      <c r="J31" s="31">
        <v>24</v>
      </c>
      <c r="K31" s="33"/>
      <c r="L31" s="74">
        <v>0</v>
      </c>
      <c r="M31" s="33"/>
      <c r="N31" s="31">
        <v>555</v>
      </c>
      <c r="O31" s="33"/>
      <c r="P31" s="31">
        <v>58</v>
      </c>
      <c r="Q31" s="33"/>
      <c r="R31" s="31">
        <v>-231</v>
      </c>
      <c r="S31" s="33"/>
      <c r="T31" s="31">
        <v>-282</v>
      </c>
      <c r="U31" s="33"/>
      <c r="V31" s="34">
        <f t="shared" si="1"/>
        <v>73490</v>
      </c>
      <c r="X31" s="4">
        <f t="shared" si="11"/>
        <v>37038</v>
      </c>
      <c r="Y31" s="30">
        <f t="shared" si="12"/>
        <v>-3766</v>
      </c>
      <c r="Z31" s="30">
        <f t="shared" si="13"/>
        <v>-1939</v>
      </c>
      <c r="AA31" s="30">
        <f t="shared" si="2"/>
        <v>9854</v>
      </c>
      <c r="AB31" s="65">
        <f t="shared" si="3"/>
        <v>9854</v>
      </c>
      <c r="AC31" s="65">
        <f t="shared" si="4"/>
        <v>-295</v>
      </c>
      <c r="AD31" s="65">
        <f t="shared" si="5"/>
        <v>36</v>
      </c>
      <c r="AE31" s="65">
        <f t="shared" si="6"/>
        <v>0</v>
      </c>
      <c r="AF31" s="66">
        <f t="shared" si="7"/>
        <v>103</v>
      </c>
      <c r="AG31" s="66">
        <f t="shared" si="8"/>
        <v>-85</v>
      </c>
      <c r="AH31" s="66">
        <f t="shared" si="9"/>
        <v>-451</v>
      </c>
      <c r="AI31" s="66">
        <f t="shared" si="10"/>
        <v>-406</v>
      </c>
    </row>
    <row r="32" spans="1:35" x14ac:dyDescent="0.25">
      <c r="A32" s="68">
        <f t="shared" si="14"/>
        <v>37038</v>
      </c>
      <c r="B32" s="69">
        <v>-3766</v>
      </c>
      <c r="C32" s="73">
        <v>-1939</v>
      </c>
      <c r="D32" s="32">
        <f t="shared" si="0"/>
        <v>-5705</v>
      </c>
      <c r="E32" s="33"/>
      <c r="F32" s="31">
        <v>9854</v>
      </c>
      <c r="G32" s="33"/>
      <c r="H32" s="31">
        <v>-295</v>
      </c>
      <c r="I32" s="33"/>
      <c r="J32" s="31">
        <v>36</v>
      </c>
      <c r="K32" s="33"/>
      <c r="L32" s="74">
        <v>0</v>
      </c>
      <c r="M32" s="33"/>
      <c r="N32" s="31">
        <v>103</v>
      </c>
      <c r="O32" s="33"/>
      <c r="P32" s="31">
        <v>-85</v>
      </c>
      <c r="Q32" s="33"/>
      <c r="R32" s="31">
        <v>-451</v>
      </c>
      <c r="S32" s="33"/>
      <c r="T32" s="31">
        <v>-406</v>
      </c>
      <c r="U32" s="33"/>
      <c r="V32" s="34">
        <f t="shared" si="1"/>
        <v>3051</v>
      </c>
      <c r="X32" s="4">
        <f t="shared" si="11"/>
        <v>37039</v>
      </c>
      <c r="Y32" s="30">
        <f t="shared" si="12"/>
        <v>-1246</v>
      </c>
      <c r="Z32" s="30">
        <f t="shared" si="13"/>
        <v>-85</v>
      </c>
      <c r="AA32" s="30">
        <f t="shared" si="2"/>
        <v>10003</v>
      </c>
      <c r="AB32" s="65">
        <f t="shared" si="3"/>
        <v>10003</v>
      </c>
      <c r="AC32" s="65">
        <f t="shared" si="4"/>
        <v>-345</v>
      </c>
      <c r="AD32" s="65">
        <f t="shared" si="5"/>
        <v>29</v>
      </c>
      <c r="AE32" s="65">
        <f t="shared" si="6"/>
        <v>425</v>
      </c>
      <c r="AF32" s="66">
        <f t="shared" si="7"/>
        <v>419</v>
      </c>
      <c r="AG32" s="66">
        <f t="shared" si="8"/>
        <v>-424</v>
      </c>
      <c r="AH32" s="66">
        <f t="shared" si="9"/>
        <v>-362</v>
      </c>
      <c r="AI32" s="66">
        <f t="shared" si="10"/>
        <v>-263</v>
      </c>
    </row>
    <row r="33" spans="1:35" x14ac:dyDescent="0.25">
      <c r="A33" s="68">
        <f t="shared" si="14"/>
        <v>37039</v>
      </c>
      <c r="B33" s="69">
        <v>-1246</v>
      </c>
      <c r="C33" s="73">
        <v>-85</v>
      </c>
      <c r="D33" s="32">
        <f t="shared" si="0"/>
        <v>-1331</v>
      </c>
      <c r="E33" s="33"/>
      <c r="F33" s="31">
        <v>10003</v>
      </c>
      <c r="G33" s="33"/>
      <c r="H33" s="31">
        <v>-345</v>
      </c>
      <c r="I33" s="33"/>
      <c r="J33" s="31">
        <v>29</v>
      </c>
      <c r="K33" s="33"/>
      <c r="L33" s="74">
        <v>425</v>
      </c>
      <c r="M33" s="33"/>
      <c r="N33" s="31">
        <v>419</v>
      </c>
      <c r="O33" s="33"/>
      <c r="P33" s="31">
        <v>-424</v>
      </c>
      <c r="Q33" s="33"/>
      <c r="R33" s="31">
        <v>-362</v>
      </c>
      <c r="S33" s="33"/>
      <c r="T33" s="31">
        <v>-263</v>
      </c>
      <c r="U33" s="33"/>
      <c r="V33" s="34">
        <f t="shared" si="1"/>
        <v>8151</v>
      </c>
      <c r="X33" s="4">
        <f t="shared" si="11"/>
        <v>37040</v>
      </c>
      <c r="Y33" s="30">
        <f t="shared" si="12"/>
        <v>-12705</v>
      </c>
      <c r="Z33" s="30">
        <f t="shared" si="13"/>
        <v>-2418</v>
      </c>
      <c r="AA33" s="30">
        <f t="shared" si="2"/>
        <v>16658</v>
      </c>
      <c r="AB33" s="65">
        <f t="shared" si="3"/>
        <v>16658</v>
      </c>
      <c r="AC33" s="65">
        <f t="shared" si="4"/>
        <v>-168</v>
      </c>
      <c r="AD33" s="65">
        <f t="shared" si="5"/>
        <v>17</v>
      </c>
      <c r="AE33" s="65">
        <f t="shared" si="6"/>
        <v>713</v>
      </c>
      <c r="AF33" s="66">
        <f t="shared" si="7"/>
        <v>-374</v>
      </c>
      <c r="AG33" s="66">
        <f t="shared" si="8"/>
        <v>153</v>
      </c>
      <c r="AH33" s="66">
        <f t="shared" si="9"/>
        <v>-284</v>
      </c>
      <c r="AI33" s="66">
        <f t="shared" si="10"/>
        <v>-136</v>
      </c>
    </row>
    <row r="34" spans="1:35" x14ac:dyDescent="0.25">
      <c r="A34" s="68">
        <f t="shared" si="14"/>
        <v>37040</v>
      </c>
      <c r="B34" s="69">
        <v>-12705</v>
      </c>
      <c r="C34" s="73">
        <v>-2418</v>
      </c>
      <c r="D34" s="32">
        <f t="shared" si="0"/>
        <v>-15123</v>
      </c>
      <c r="E34" s="33"/>
      <c r="F34" s="31">
        <v>16658</v>
      </c>
      <c r="G34" s="33"/>
      <c r="H34" s="31">
        <v>-168</v>
      </c>
      <c r="I34" s="33"/>
      <c r="J34" s="31">
        <v>17</v>
      </c>
      <c r="K34" s="33"/>
      <c r="L34" s="74">
        <v>713</v>
      </c>
      <c r="M34" s="33"/>
      <c r="N34" s="31">
        <v>-374</v>
      </c>
      <c r="O34" s="33"/>
      <c r="P34" s="31">
        <v>153</v>
      </c>
      <c r="Q34" s="33"/>
      <c r="R34" s="31">
        <v>-284</v>
      </c>
      <c r="S34" s="33"/>
      <c r="T34" s="31">
        <v>-136</v>
      </c>
      <c r="U34" s="33"/>
      <c r="V34" s="34">
        <f t="shared" si="1"/>
        <v>1456</v>
      </c>
      <c r="X34" s="4">
        <f t="shared" si="11"/>
        <v>37041</v>
      </c>
      <c r="Y34" s="30">
        <f>+B36</f>
        <v>13254</v>
      </c>
      <c r="Z34" s="30">
        <f>+C36</f>
        <v>-411</v>
      </c>
      <c r="AA34" s="30">
        <f>+F36</f>
        <v>7677</v>
      </c>
      <c r="AB34" s="65">
        <f t="shared" si="3"/>
        <v>3891</v>
      </c>
      <c r="AC34" s="65">
        <f t="shared" si="4"/>
        <v>-50</v>
      </c>
      <c r="AD34" s="65">
        <f t="shared" si="5"/>
        <v>-8</v>
      </c>
      <c r="AE34" s="65">
        <f t="shared" si="6"/>
        <v>0</v>
      </c>
      <c r="AF34" s="66">
        <f t="shared" si="7"/>
        <v>174</v>
      </c>
      <c r="AG34" s="66">
        <f t="shared" si="8"/>
        <v>-74</v>
      </c>
      <c r="AH34" s="66">
        <f t="shared" si="9"/>
        <v>-655</v>
      </c>
      <c r="AI34" s="66">
        <f t="shared" si="10"/>
        <v>-352</v>
      </c>
    </row>
    <row r="35" spans="1:35" x14ac:dyDescent="0.25">
      <c r="A35" s="68">
        <f t="shared" si="14"/>
        <v>37041</v>
      </c>
      <c r="B35" s="69">
        <v>5163</v>
      </c>
      <c r="C35" s="73">
        <v>47</v>
      </c>
      <c r="D35" s="32">
        <f t="shared" si="0"/>
        <v>5210</v>
      </c>
      <c r="E35" s="33"/>
      <c r="F35" s="31">
        <v>3891</v>
      </c>
      <c r="G35" s="33"/>
      <c r="H35" s="31">
        <v>-50</v>
      </c>
      <c r="I35" s="33"/>
      <c r="J35" s="31">
        <v>-8</v>
      </c>
      <c r="K35" s="33"/>
      <c r="L35" s="74"/>
      <c r="M35" s="33"/>
      <c r="N35" s="31">
        <v>174</v>
      </c>
      <c r="O35" s="33"/>
      <c r="P35" s="31">
        <v>-74</v>
      </c>
      <c r="Q35" s="33"/>
      <c r="R35" s="31">
        <v>-655</v>
      </c>
      <c r="S35" s="33"/>
      <c r="T35" s="31">
        <v>-352</v>
      </c>
      <c r="U35" s="33"/>
      <c r="V35" s="34">
        <f t="shared" si="1"/>
        <v>8136</v>
      </c>
      <c r="X35" s="4">
        <f t="shared" si="11"/>
        <v>37042</v>
      </c>
      <c r="Y35" s="30">
        <f>+B37</f>
        <v>13281</v>
      </c>
      <c r="Z35" s="30">
        <f>+C37</f>
        <v>-3132</v>
      </c>
      <c r="AA35" s="30">
        <f>+F37</f>
        <v>0</v>
      </c>
      <c r="AB35" s="65">
        <f t="shared" si="3"/>
        <v>7677</v>
      </c>
      <c r="AC35" s="65">
        <f t="shared" si="4"/>
        <v>0</v>
      </c>
      <c r="AD35" s="65">
        <f t="shared" si="5"/>
        <v>-715</v>
      </c>
      <c r="AE35" s="65">
        <f t="shared" si="6"/>
        <v>-5618</v>
      </c>
      <c r="AF35" s="66">
        <f t="shared" si="7"/>
        <v>61</v>
      </c>
      <c r="AG35" s="66">
        <f t="shared" si="8"/>
        <v>215</v>
      </c>
      <c r="AH35" s="66">
        <f t="shared" si="9"/>
        <v>-320</v>
      </c>
      <c r="AI35" s="66">
        <f t="shared" si="10"/>
        <v>-320</v>
      </c>
    </row>
    <row r="36" spans="1:35" ht="13.8" thickBot="1" x14ac:dyDescent="0.3">
      <c r="A36" s="68">
        <f t="shared" si="14"/>
        <v>37042</v>
      </c>
      <c r="B36" s="31">
        <v>13254</v>
      </c>
      <c r="C36" s="74">
        <v>-411</v>
      </c>
      <c r="D36" s="35">
        <f t="shared" si="0"/>
        <v>12843</v>
      </c>
      <c r="E36" s="36"/>
      <c r="F36" s="31">
        <v>7677</v>
      </c>
      <c r="G36" s="36"/>
      <c r="H36" s="31"/>
      <c r="I36" s="36"/>
      <c r="J36" s="31">
        <v>-715</v>
      </c>
      <c r="K36" s="36"/>
      <c r="L36" s="74">
        <v>-5618</v>
      </c>
      <c r="M36" s="36"/>
      <c r="N36" s="31">
        <v>61</v>
      </c>
      <c r="O36" s="36"/>
      <c r="P36" s="31">
        <v>215</v>
      </c>
      <c r="Q36" s="36"/>
      <c r="R36" s="31">
        <v>-320</v>
      </c>
      <c r="S36" s="36"/>
      <c r="T36" s="31">
        <v>-320</v>
      </c>
      <c r="U36" s="36"/>
      <c r="V36" s="34">
        <f t="shared" si="1"/>
        <v>13823</v>
      </c>
    </row>
    <row r="37" spans="1:35" ht="13.8" thickBot="1" x14ac:dyDescent="0.3">
      <c r="A37" s="47" t="s">
        <v>21</v>
      </c>
      <c r="B37" s="43">
        <v>13281</v>
      </c>
      <c r="C37" s="75">
        <v>-3132</v>
      </c>
      <c r="D37" s="37">
        <f>+B37+C37</f>
        <v>10149</v>
      </c>
      <c r="E37" s="36"/>
      <c r="F37" s="43"/>
      <c r="G37" s="36"/>
      <c r="H37" s="43"/>
      <c r="I37" s="36"/>
      <c r="J37" s="43"/>
      <c r="K37" s="36"/>
      <c r="L37" s="43">
        <v>20941</v>
      </c>
      <c r="M37" s="36"/>
      <c r="N37" s="43">
        <v>-352</v>
      </c>
      <c r="O37" s="36"/>
      <c r="P37" s="43">
        <v>268</v>
      </c>
      <c r="Q37" s="36"/>
      <c r="R37" s="43">
        <v>-10</v>
      </c>
      <c r="S37" s="36"/>
      <c r="T37" s="43">
        <v>-2709</v>
      </c>
      <c r="U37" s="36"/>
      <c r="V37" s="41">
        <f t="shared" si="1"/>
        <v>28287</v>
      </c>
    </row>
    <row r="38" spans="1:35" ht="13.8" thickBot="1" x14ac:dyDescent="0.3">
      <c r="A38" s="48" t="s">
        <v>48</v>
      </c>
      <c r="B38" s="37">
        <f>SUM(B6:B36)+B37</f>
        <v>94852</v>
      </c>
      <c r="C38" s="37">
        <f>SUM(C6:C36)+C37</f>
        <v>-13909</v>
      </c>
      <c r="D38" s="37">
        <f>SUM(D6:D36)+D37</f>
        <v>80943</v>
      </c>
      <c r="E38" s="37"/>
      <c r="F38" s="37">
        <f>SUM(F6:F36)+F37</f>
        <v>94964</v>
      </c>
      <c r="G38" s="37"/>
      <c r="H38" s="37">
        <f>SUM(H6:H36)+H37</f>
        <v>-3580</v>
      </c>
      <c r="I38" s="37"/>
      <c r="J38" s="37">
        <f>SUM(J6:J36)+J37</f>
        <v>54</v>
      </c>
      <c r="K38" s="37"/>
      <c r="L38" s="37">
        <f>SUM(L6:L36)+L37</f>
        <v>16461</v>
      </c>
      <c r="M38" s="37"/>
      <c r="N38" s="37">
        <f>SUM(N6:N36)+N37</f>
        <v>6268</v>
      </c>
      <c r="O38" s="37"/>
      <c r="P38" s="37">
        <f>SUM(P6:P36)+P37</f>
        <v>3542</v>
      </c>
      <c r="Q38" s="37"/>
      <c r="R38" s="37">
        <f>SUM(R6:R36)+R37</f>
        <v>342</v>
      </c>
      <c r="S38" s="37"/>
      <c r="T38" s="37">
        <f>SUM(T6:T36)+T37</f>
        <v>-13277</v>
      </c>
      <c r="U38" s="37"/>
      <c r="V38" s="38">
        <f t="shared" si="1"/>
        <v>185717</v>
      </c>
    </row>
    <row r="39" spans="1:35" ht="13.8" thickBot="1" x14ac:dyDescent="0.3">
      <c r="A39" s="28" t="s">
        <v>6</v>
      </c>
      <c r="B39" s="39">
        <f>B5+B38</f>
        <v>-53353</v>
      </c>
      <c r="C39" s="39">
        <f>C5+C38</f>
        <v>-165679</v>
      </c>
      <c r="D39" s="39">
        <f>D5+D38</f>
        <v>-219032</v>
      </c>
      <c r="E39" s="40"/>
      <c r="F39" s="39">
        <f>F5+F38</f>
        <v>-985125</v>
      </c>
      <c r="G39" s="40"/>
      <c r="H39" s="39">
        <f>H5+H38</f>
        <v>-20976</v>
      </c>
      <c r="I39" s="40"/>
      <c r="J39" s="39">
        <f>J5+J38</f>
        <v>6685</v>
      </c>
      <c r="K39" s="40"/>
      <c r="L39" s="70">
        <f>L5+L38</f>
        <v>37944</v>
      </c>
      <c r="M39" s="40"/>
      <c r="N39" s="39">
        <f>N5+N38</f>
        <v>-20346</v>
      </c>
      <c r="O39" s="40"/>
      <c r="P39" s="39">
        <f>P5+P38</f>
        <v>-25609</v>
      </c>
      <c r="Q39" s="40"/>
      <c r="R39" s="39">
        <f>R5+R38</f>
        <v>-3895</v>
      </c>
      <c r="S39" s="40"/>
      <c r="T39" s="39">
        <f>T5+T38</f>
        <v>180354</v>
      </c>
      <c r="U39" s="40"/>
      <c r="V39" s="39">
        <f t="shared" si="1"/>
        <v>-1050000</v>
      </c>
      <c r="X39" t="s">
        <v>5</v>
      </c>
    </row>
    <row r="40" spans="1:35" ht="16.2" thickBot="1" x14ac:dyDescent="0.35">
      <c r="A40" s="49"/>
      <c r="B40" s="8"/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x14ac:dyDescent="0.25">
      <c r="A41" s="49" t="s">
        <v>5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" x14ac:dyDescent="0.25">
      <c r="A42" s="50"/>
      <c r="B42" s="9"/>
      <c r="C42" s="10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ht="15" x14ac:dyDescent="0.25">
      <c r="A43" s="50"/>
      <c r="B43" s="9"/>
      <c r="C43" s="10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12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11"/>
      <c r="S44" s="8"/>
      <c r="T44" s="8"/>
      <c r="U44" s="8"/>
      <c r="V44" s="11"/>
      <c r="X44" s="7"/>
    </row>
    <row r="45" spans="1:35" x14ac:dyDescent="0.25">
      <c r="A45" s="49"/>
      <c r="B45" s="11"/>
      <c r="C45" s="11"/>
      <c r="D45" s="11"/>
      <c r="E45" s="8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1"/>
      <c r="Q45" s="11"/>
      <c r="R45" s="11"/>
      <c r="S45" s="11"/>
      <c r="T45" s="11"/>
      <c r="U45" s="12"/>
      <c r="V45" s="11"/>
      <c r="X45" s="5"/>
    </row>
    <row r="46" spans="1:35" x14ac:dyDescent="0.25">
      <c r="A46" s="49"/>
      <c r="B46" s="15"/>
      <c r="C46" s="15"/>
      <c r="D46" s="15"/>
      <c r="E46" s="14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/>
      <c r="Q46" s="15"/>
      <c r="R46" s="15"/>
      <c r="S46" s="15"/>
      <c r="T46" s="15"/>
      <c r="U46" s="12"/>
      <c r="V46" s="11"/>
      <c r="X46" s="5"/>
    </row>
    <row r="47" spans="1:35" x14ac:dyDescent="0.25">
      <c r="A47" s="5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X47" s="7"/>
    </row>
    <row r="48" spans="1:35" x14ac:dyDescent="0.25">
      <c r="A48" s="51"/>
      <c r="B48" s="18"/>
      <c r="C48" s="22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X48" s="7"/>
    </row>
    <row r="49" spans="1:22" x14ac:dyDescent="0.25">
      <c r="A49" s="52"/>
      <c r="B49" s="21"/>
      <c r="C49" s="22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5">
      <c r="A50" s="52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5">
      <c r="A51" s="52"/>
      <c r="B51" s="22"/>
      <c r="C51" s="22"/>
      <c r="D51" s="22"/>
      <c r="E51" s="18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18"/>
      <c r="R51" s="22"/>
      <c r="S51" s="18"/>
      <c r="T51" s="22"/>
      <c r="U51" s="18"/>
      <c r="V51" s="22"/>
    </row>
    <row r="52" spans="1:22" x14ac:dyDescent="0.25">
      <c r="A52" s="52"/>
      <c r="B52" s="21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5">
      <c r="A53" s="53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</row>
    <row r="54" spans="1:22" x14ac:dyDescent="0.25">
      <c r="A54" s="54"/>
      <c r="B54" s="25"/>
      <c r="C54" s="7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 t="s">
        <v>5</v>
      </c>
      <c r="S54" s="7"/>
      <c r="T54" s="23"/>
      <c r="U54" s="7"/>
      <c r="V54" s="7"/>
    </row>
    <row r="56" spans="1:22" x14ac:dyDescent="0.25">
      <c r="R56" t="s">
        <v>5</v>
      </c>
    </row>
    <row r="57" spans="1:22" x14ac:dyDescent="0.25">
      <c r="C57" s="72" t="s">
        <v>5</v>
      </c>
    </row>
    <row r="78" spans="4:4" x14ac:dyDescent="0.25">
      <c r="D78">
        <v>3161324</v>
      </c>
    </row>
    <row r="79" spans="4:4" x14ac:dyDescent="0.25">
      <c r="D79">
        <v>3162595</v>
      </c>
    </row>
    <row r="81" spans="4:4" x14ac:dyDescent="0.25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75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3"/>
  <sheetViews>
    <sheetView zoomScale="75" zoomScaleNormal="75" workbookViewId="0">
      <pane ySplit="3" topLeftCell="A4" activePane="bottomLeft" state="frozen"/>
      <selection pane="bottomLeft" activeCell="B12" sqref="B12"/>
    </sheetView>
  </sheetViews>
  <sheetFormatPr defaultRowHeight="13.2" x14ac:dyDescent="0.25"/>
  <cols>
    <col min="1" max="1" width="19.44140625" style="44" customWidth="1"/>
    <col min="2" max="2" width="10.44140625" customWidth="1"/>
    <col min="3" max="3" width="12.88671875" style="72" bestFit="1" customWidth="1"/>
    <col min="4" max="4" width="16.44140625" customWidth="1"/>
    <col min="5" max="5" width="3.109375" customWidth="1"/>
    <col min="6" max="6" width="14" customWidth="1"/>
    <col min="7" max="7" width="3.109375" customWidth="1"/>
    <col min="8" max="8" width="12.109375" customWidth="1"/>
    <col min="9" max="9" width="3.109375" customWidth="1"/>
    <col min="10" max="10" width="14.6640625" customWidth="1"/>
    <col min="11" max="11" width="3.109375" customWidth="1"/>
    <col min="12" max="12" width="14.6640625" customWidth="1"/>
    <col min="13" max="13" width="3.109375" customWidth="1"/>
    <col min="14" max="14" width="14.6640625" customWidth="1"/>
    <col min="15" max="15" width="3.109375" customWidth="1"/>
    <col min="16" max="16" width="14.33203125" customWidth="1"/>
    <col min="17" max="17" width="3" customWidth="1"/>
    <col min="18" max="18" width="16.33203125" customWidth="1"/>
    <col min="19" max="19" width="2.44140625" customWidth="1"/>
    <col min="20" max="20" width="17.44140625" bestFit="1" customWidth="1"/>
    <col min="21" max="21" width="2.44140625" customWidth="1"/>
    <col min="22" max="22" width="17" customWidth="1"/>
  </cols>
  <sheetData>
    <row r="1" spans="1:45" ht="15.6" x14ac:dyDescent="0.3">
      <c r="A1" s="55" t="s">
        <v>12</v>
      </c>
      <c r="B1" s="29"/>
      <c r="C1" s="29"/>
      <c r="D1" s="26" t="s">
        <v>51</v>
      </c>
      <c r="E1" s="26"/>
      <c r="F1" s="26"/>
      <c r="G1" s="26"/>
      <c r="H1" s="26"/>
      <c r="I1" s="61"/>
      <c r="J1" s="61"/>
      <c r="K1" s="61"/>
      <c r="L1" s="63" t="s">
        <v>32</v>
      </c>
      <c r="M1" s="63"/>
      <c r="N1" s="64" t="s">
        <v>44</v>
      </c>
      <c r="O1" s="63"/>
      <c r="P1" s="63" t="s">
        <v>33</v>
      </c>
      <c r="Q1" s="63"/>
      <c r="R1" s="63" t="s">
        <v>34</v>
      </c>
      <c r="S1" s="63"/>
      <c r="T1" s="64" t="s">
        <v>35</v>
      </c>
      <c r="V1" s="2"/>
    </row>
    <row r="2" spans="1:45" x14ac:dyDescent="0.25">
      <c r="B2" s="17" t="s">
        <v>0</v>
      </c>
      <c r="C2" s="17" t="s">
        <v>1</v>
      </c>
      <c r="D2" s="17" t="s">
        <v>2</v>
      </c>
      <c r="E2" s="5"/>
      <c r="F2" s="17" t="s">
        <v>9</v>
      </c>
      <c r="G2" s="5"/>
      <c r="H2" s="17" t="s">
        <v>16</v>
      </c>
      <c r="I2" s="5"/>
      <c r="J2" s="17" t="s">
        <v>11</v>
      </c>
      <c r="K2" s="5"/>
      <c r="L2" s="17" t="s">
        <v>29</v>
      </c>
      <c r="M2" s="5"/>
      <c r="N2" s="17" t="s">
        <v>45</v>
      </c>
      <c r="O2" s="5"/>
      <c r="P2" s="17" t="s">
        <v>30</v>
      </c>
      <c r="Q2" s="5"/>
      <c r="R2" s="17" t="s">
        <v>31</v>
      </c>
      <c r="S2" s="5"/>
      <c r="T2" s="62" t="s">
        <v>36</v>
      </c>
      <c r="U2" s="6"/>
      <c r="V2" s="17" t="s">
        <v>4</v>
      </c>
    </row>
    <row r="3" spans="1:45" x14ac:dyDescent="0.25">
      <c r="B3" s="16">
        <v>103132</v>
      </c>
      <c r="C3" s="16">
        <v>103134</v>
      </c>
      <c r="D3" s="16" t="s">
        <v>10</v>
      </c>
      <c r="E3" s="5"/>
      <c r="F3" s="16">
        <v>103135</v>
      </c>
      <c r="G3" s="5"/>
      <c r="H3" s="16">
        <v>103133</v>
      </c>
      <c r="I3" s="5"/>
      <c r="J3" s="16">
        <v>103138</v>
      </c>
      <c r="K3" s="5"/>
      <c r="L3" s="16">
        <v>106901</v>
      </c>
      <c r="M3" s="5"/>
      <c r="N3" s="16">
        <v>107444</v>
      </c>
      <c r="O3" s="5"/>
      <c r="P3" s="16">
        <v>107445</v>
      </c>
      <c r="Q3" s="5"/>
      <c r="R3" s="16">
        <v>107446</v>
      </c>
      <c r="S3" s="5"/>
      <c r="T3" s="16">
        <v>104307</v>
      </c>
      <c r="U3" s="6"/>
      <c r="V3" s="16" t="s">
        <v>10</v>
      </c>
      <c r="Y3" s="17" t="s">
        <v>0</v>
      </c>
      <c r="Z3" s="17" t="s">
        <v>1</v>
      </c>
      <c r="AA3" s="17" t="s">
        <v>38</v>
      </c>
      <c r="AB3" s="17" t="s">
        <v>37</v>
      </c>
      <c r="AC3" s="17" t="s">
        <v>15</v>
      </c>
      <c r="AD3" s="17" t="s">
        <v>18</v>
      </c>
      <c r="AE3" s="17" t="s">
        <v>39</v>
      </c>
      <c r="AF3" s="17" t="s">
        <v>40</v>
      </c>
      <c r="AG3" s="17" t="s">
        <v>41</v>
      </c>
      <c r="AH3" s="17" t="s">
        <v>42</v>
      </c>
      <c r="AI3" s="62" t="s">
        <v>43</v>
      </c>
      <c r="AJ3" s="5"/>
      <c r="AL3" s="5"/>
      <c r="AN3" s="5"/>
      <c r="AP3" s="5"/>
      <c r="AR3" s="6"/>
      <c r="AS3" s="17" t="s">
        <v>4</v>
      </c>
    </row>
    <row r="4" spans="1:45" ht="13.8" thickBot="1" x14ac:dyDescent="0.3">
      <c r="A4" s="77">
        <v>37043</v>
      </c>
      <c r="E4" s="13"/>
      <c r="G4" s="13"/>
      <c r="I4" s="13"/>
      <c r="K4" s="13"/>
      <c r="M4" s="13"/>
      <c r="O4" s="13"/>
      <c r="Q4" s="13"/>
      <c r="S4" s="13"/>
      <c r="U4" s="13"/>
      <c r="Y4" s="16">
        <v>103132</v>
      </c>
      <c r="Z4" s="16">
        <v>103134</v>
      </c>
      <c r="AA4" s="16" t="s">
        <v>6</v>
      </c>
      <c r="AB4" s="16">
        <v>103135</v>
      </c>
      <c r="AC4" s="16">
        <v>103133</v>
      </c>
      <c r="AD4" s="16">
        <v>103138</v>
      </c>
      <c r="AE4" s="16">
        <v>106901</v>
      </c>
      <c r="AF4" s="16">
        <v>107444</v>
      </c>
      <c r="AG4" s="16">
        <v>107445</v>
      </c>
      <c r="AH4" s="16">
        <v>107446</v>
      </c>
      <c r="AI4" s="16">
        <v>104307</v>
      </c>
      <c r="AJ4" s="5"/>
      <c r="AL4" s="5"/>
      <c r="AN4" s="5"/>
      <c r="AP4" s="5"/>
      <c r="AR4" s="6"/>
      <c r="AS4" s="16" t="s">
        <v>10</v>
      </c>
    </row>
    <row r="5" spans="1:45" s="58" customFormat="1" ht="13.8" thickBot="1" x14ac:dyDescent="0.3">
      <c r="A5" s="56" t="s">
        <v>7</v>
      </c>
      <c r="B5" s="43">
        <v>-148205</v>
      </c>
      <c r="C5" s="43">
        <v>-151770</v>
      </c>
      <c r="D5" s="43">
        <f>B5+C5</f>
        <v>-299975</v>
      </c>
      <c r="E5" s="57"/>
      <c r="F5" s="43">
        <v>-1080089</v>
      </c>
      <c r="G5" s="57"/>
      <c r="H5" s="43">
        <v>-17396</v>
      </c>
      <c r="I5" s="57"/>
      <c r="J5" s="43">
        <v>6631</v>
      </c>
      <c r="K5" s="57"/>
      <c r="L5" s="43">
        <v>21483</v>
      </c>
      <c r="M5" s="57"/>
      <c r="N5" s="43">
        <v>-26614</v>
      </c>
      <c r="O5" s="57"/>
      <c r="P5" s="43">
        <v>-29151</v>
      </c>
      <c r="Q5" s="57"/>
      <c r="R5" s="43">
        <v>-4237</v>
      </c>
      <c r="S5" s="57"/>
      <c r="T5" s="43">
        <v>193631</v>
      </c>
      <c r="U5" s="57"/>
      <c r="V5" s="43">
        <f>SUM(D5:T5)</f>
        <v>-1235717</v>
      </c>
      <c r="X5" s="4">
        <f>+A6</f>
        <v>37043</v>
      </c>
      <c r="Y5" s="65">
        <f>+B6</f>
        <v>15670</v>
      </c>
      <c r="Z5" s="65">
        <f>+C6</f>
        <v>1797</v>
      </c>
      <c r="AA5" s="65">
        <f t="shared" ref="AA5:AA33" si="0">+F6</f>
        <v>5186</v>
      </c>
      <c r="AB5" s="65">
        <f t="shared" ref="AB5:AB34" si="1">+F6</f>
        <v>5186</v>
      </c>
      <c r="AC5" s="65">
        <f t="shared" ref="AC5:AC34" si="2">+H6</f>
        <v>147</v>
      </c>
      <c r="AD5" s="65">
        <f t="shared" ref="AD5:AD34" si="3">+J6</f>
        <v>26</v>
      </c>
      <c r="AE5" s="65">
        <f t="shared" ref="AE5:AE34" si="4">+L6</f>
        <v>0</v>
      </c>
      <c r="AF5" s="66">
        <f t="shared" ref="AF5:AF34" si="5">+N6</f>
        <v>384</v>
      </c>
      <c r="AG5" s="66">
        <f t="shared" ref="AG5:AG34" si="6">+P6</f>
        <v>193</v>
      </c>
      <c r="AH5" s="66">
        <f t="shared" ref="AH5:AH34" si="7">+R6</f>
        <v>-53</v>
      </c>
      <c r="AI5" s="66">
        <f t="shared" ref="AI5:AI34" si="8">+T6</f>
        <v>-464</v>
      </c>
    </row>
    <row r="6" spans="1:45" x14ac:dyDescent="0.25">
      <c r="A6" s="68">
        <v>37043</v>
      </c>
      <c r="B6" s="69">
        <v>15670</v>
      </c>
      <c r="C6" s="69">
        <v>1797</v>
      </c>
      <c r="D6" s="32">
        <f t="shared" ref="D6:D35" si="9">B6+C6</f>
        <v>17467</v>
      </c>
      <c r="E6" s="33"/>
      <c r="F6" s="69">
        <v>5186</v>
      </c>
      <c r="G6" s="33"/>
      <c r="H6" s="69">
        <v>147</v>
      </c>
      <c r="I6" s="33"/>
      <c r="J6" s="73">
        <v>26</v>
      </c>
      <c r="K6" s="33"/>
      <c r="L6" s="69">
        <v>0</v>
      </c>
      <c r="M6" s="33"/>
      <c r="N6" s="73">
        <v>384</v>
      </c>
      <c r="O6" s="33"/>
      <c r="P6" s="69">
        <v>193</v>
      </c>
      <c r="Q6" s="33"/>
      <c r="R6" s="69">
        <v>-53</v>
      </c>
      <c r="S6" s="33"/>
      <c r="T6" s="69">
        <v>-464</v>
      </c>
      <c r="U6" s="33" t="s">
        <v>5</v>
      </c>
      <c r="V6" s="34">
        <f t="shared" ref="V6:V39" si="10">SUM(D6:T6)</f>
        <v>22886</v>
      </c>
      <c r="X6" s="4">
        <f t="shared" ref="X6:X34" si="11">X5+1</f>
        <v>37044</v>
      </c>
      <c r="Y6" s="30">
        <f t="shared" ref="Y6:Y33" si="12">+B7</f>
        <v>14772</v>
      </c>
      <c r="Z6" s="30">
        <f t="shared" ref="Z6:Z33" si="13">+C7</f>
        <v>468</v>
      </c>
      <c r="AA6" s="30">
        <f t="shared" si="0"/>
        <v>-7944</v>
      </c>
      <c r="AB6" s="65">
        <f t="shared" si="1"/>
        <v>-7944</v>
      </c>
      <c r="AC6" s="65">
        <f t="shared" si="2"/>
        <v>172</v>
      </c>
      <c r="AD6" s="65">
        <f t="shared" si="3"/>
        <v>81</v>
      </c>
      <c r="AE6" s="65">
        <f t="shared" si="4"/>
        <v>0</v>
      </c>
      <c r="AF6" s="66">
        <f t="shared" si="5"/>
        <v>276</v>
      </c>
      <c r="AG6" s="66">
        <f t="shared" si="6"/>
        <v>169</v>
      </c>
      <c r="AH6" s="66">
        <f t="shared" si="7"/>
        <v>-113</v>
      </c>
      <c r="AI6" s="66">
        <f t="shared" si="8"/>
        <v>-330</v>
      </c>
    </row>
    <row r="7" spans="1:45" x14ac:dyDescent="0.25">
      <c r="A7" s="68">
        <f t="shared" ref="A7:A35" si="14">A6+1</f>
        <v>37044</v>
      </c>
      <c r="B7" s="69">
        <v>14772</v>
      </c>
      <c r="C7" s="69">
        <v>468</v>
      </c>
      <c r="D7" s="32">
        <f t="shared" si="9"/>
        <v>15240</v>
      </c>
      <c r="E7" s="33"/>
      <c r="F7" s="69">
        <v>-7944</v>
      </c>
      <c r="G7" s="33"/>
      <c r="H7" s="69">
        <v>172</v>
      </c>
      <c r="I7" s="33"/>
      <c r="J7" s="73">
        <v>81</v>
      </c>
      <c r="K7" s="33"/>
      <c r="L7" s="69">
        <v>0</v>
      </c>
      <c r="M7" s="33"/>
      <c r="N7" s="73">
        <v>276</v>
      </c>
      <c r="O7" s="33"/>
      <c r="P7" s="69">
        <v>169</v>
      </c>
      <c r="Q7" s="33"/>
      <c r="R7" s="69">
        <v>-113</v>
      </c>
      <c r="S7" s="33"/>
      <c r="T7" s="69">
        <v>-330</v>
      </c>
      <c r="U7" s="33"/>
      <c r="V7" s="34">
        <f t="shared" si="10"/>
        <v>7551</v>
      </c>
      <c r="X7" s="4">
        <f t="shared" si="11"/>
        <v>37045</v>
      </c>
      <c r="Y7" s="30">
        <f t="shared" si="12"/>
        <v>8981</v>
      </c>
      <c r="Z7" s="30">
        <f t="shared" si="13"/>
        <v>1647</v>
      </c>
      <c r="AA7" s="30">
        <f t="shared" si="0"/>
        <v>-8472</v>
      </c>
      <c r="AB7" s="65">
        <f t="shared" si="1"/>
        <v>-8472</v>
      </c>
      <c r="AC7" s="65">
        <f t="shared" si="2"/>
        <v>176</v>
      </c>
      <c r="AD7" s="65">
        <f t="shared" si="3"/>
        <v>84</v>
      </c>
      <c r="AE7" s="65">
        <f t="shared" si="4"/>
        <v>0</v>
      </c>
      <c r="AF7" s="66">
        <f t="shared" si="5"/>
        <v>-3</v>
      </c>
      <c r="AG7" s="66">
        <f t="shared" si="6"/>
        <v>136</v>
      </c>
      <c r="AH7" s="66">
        <f t="shared" si="7"/>
        <v>-109</v>
      </c>
      <c r="AI7" s="66">
        <f t="shared" si="8"/>
        <v>-714</v>
      </c>
    </row>
    <row r="8" spans="1:45" x14ac:dyDescent="0.25">
      <c r="A8" s="68">
        <f t="shared" si="14"/>
        <v>37045</v>
      </c>
      <c r="B8" s="69">
        <v>8981</v>
      </c>
      <c r="C8" s="69">
        <v>1647</v>
      </c>
      <c r="D8" s="32">
        <f t="shared" si="9"/>
        <v>10628</v>
      </c>
      <c r="E8" s="33"/>
      <c r="F8" s="69">
        <v>-8472</v>
      </c>
      <c r="G8" s="33"/>
      <c r="H8" s="69">
        <v>176</v>
      </c>
      <c r="I8" s="33"/>
      <c r="J8" s="73">
        <v>84</v>
      </c>
      <c r="K8" s="33"/>
      <c r="L8" s="69">
        <v>0</v>
      </c>
      <c r="M8" s="33"/>
      <c r="N8" s="73">
        <v>-3</v>
      </c>
      <c r="O8" s="33"/>
      <c r="P8" s="69">
        <v>136</v>
      </c>
      <c r="Q8" s="33"/>
      <c r="R8" s="69">
        <v>-109</v>
      </c>
      <c r="S8" s="33"/>
      <c r="T8" s="69">
        <v>-714</v>
      </c>
      <c r="U8" s="33"/>
      <c r="V8" s="34">
        <f t="shared" si="10"/>
        <v>1726</v>
      </c>
      <c r="X8" s="4">
        <f t="shared" si="11"/>
        <v>37046</v>
      </c>
      <c r="Y8" s="30">
        <f t="shared" si="12"/>
        <v>4695</v>
      </c>
      <c r="Z8" s="30">
        <f t="shared" si="13"/>
        <v>2540</v>
      </c>
      <c r="AA8" s="30">
        <f t="shared" si="0"/>
        <v>-6874</v>
      </c>
      <c r="AB8" s="65">
        <f t="shared" si="1"/>
        <v>-6874</v>
      </c>
      <c r="AC8" s="65">
        <f t="shared" si="2"/>
        <v>193</v>
      </c>
      <c r="AD8" s="65">
        <f t="shared" si="3"/>
        <v>79</v>
      </c>
      <c r="AE8" s="65">
        <f t="shared" si="4"/>
        <v>0</v>
      </c>
      <c r="AF8" s="66">
        <f t="shared" si="5"/>
        <v>-523</v>
      </c>
      <c r="AG8" s="66">
        <f t="shared" si="6"/>
        <v>101</v>
      </c>
      <c r="AH8" s="66">
        <f t="shared" si="7"/>
        <v>-68</v>
      </c>
      <c r="AI8" s="66">
        <f t="shared" si="8"/>
        <v>-522</v>
      </c>
    </row>
    <row r="9" spans="1:45" x14ac:dyDescent="0.25">
      <c r="A9" s="68">
        <f t="shared" si="14"/>
        <v>37046</v>
      </c>
      <c r="B9" s="78">
        <v>4695</v>
      </c>
      <c r="C9" s="69">
        <v>2540</v>
      </c>
      <c r="D9" s="32">
        <f t="shared" si="9"/>
        <v>7235</v>
      </c>
      <c r="E9" s="33"/>
      <c r="F9" s="69">
        <v>-6874</v>
      </c>
      <c r="G9" s="33"/>
      <c r="H9" s="69">
        <v>193</v>
      </c>
      <c r="I9" s="33"/>
      <c r="J9" s="73">
        <v>79</v>
      </c>
      <c r="K9" s="33"/>
      <c r="L9" s="69">
        <v>0</v>
      </c>
      <c r="M9" s="33"/>
      <c r="N9" s="73">
        <v>-523</v>
      </c>
      <c r="O9" s="33"/>
      <c r="P9" s="69">
        <v>101</v>
      </c>
      <c r="Q9" s="33"/>
      <c r="R9" s="69">
        <v>-68</v>
      </c>
      <c r="S9" s="33"/>
      <c r="T9" s="69">
        <v>-522</v>
      </c>
      <c r="U9" s="33"/>
      <c r="V9" s="34">
        <f t="shared" si="10"/>
        <v>-379</v>
      </c>
      <c r="X9" s="4">
        <f t="shared" si="11"/>
        <v>37047</v>
      </c>
      <c r="Y9" s="30">
        <f t="shared" si="12"/>
        <v>2958</v>
      </c>
      <c r="Z9" s="30">
        <f t="shared" si="13"/>
        <v>2298</v>
      </c>
      <c r="AA9" s="30">
        <f t="shared" si="0"/>
        <v>1675</v>
      </c>
      <c r="AB9" s="65">
        <f t="shared" si="1"/>
        <v>1675</v>
      </c>
      <c r="AC9" s="65">
        <f t="shared" si="2"/>
        <v>56</v>
      </c>
      <c r="AD9" s="65">
        <f t="shared" si="3"/>
        <v>-92</v>
      </c>
      <c r="AE9" s="65">
        <f t="shared" si="4"/>
        <v>0</v>
      </c>
      <c r="AF9" s="66">
        <f t="shared" si="5"/>
        <v>-299</v>
      </c>
      <c r="AG9" s="66">
        <f t="shared" si="6"/>
        <v>28</v>
      </c>
      <c r="AH9" s="66">
        <f t="shared" si="7"/>
        <v>-37</v>
      </c>
      <c r="AI9" s="66">
        <f t="shared" si="8"/>
        <v>-541</v>
      </c>
    </row>
    <row r="10" spans="1:45" x14ac:dyDescent="0.25">
      <c r="A10" s="68">
        <f t="shared" si="14"/>
        <v>37047</v>
      </c>
      <c r="B10" s="78">
        <v>2958</v>
      </c>
      <c r="C10" s="69">
        <v>2298</v>
      </c>
      <c r="D10" s="32">
        <f t="shared" si="9"/>
        <v>5256</v>
      </c>
      <c r="E10" s="33"/>
      <c r="F10" s="69">
        <v>1675</v>
      </c>
      <c r="G10" s="33"/>
      <c r="H10" s="69">
        <v>56</v>
      </c>
      <c r="I10" s="33"/>
      <c r="J10" s="73">
        <v>-92</v>
      </c>
      <c r="K10" s="33"/>
      <c r="L10" s="69">
        <v>0</v>
      </c>
      <c r="M10" s="33"/>
      <c r="N10" s="73">
        <v>-299</v>
      </c>
      <c r="O10" s="33"/>
      <c r="P10" s="69">
        <v>28</v>
      </c>
      <c r="Q10" s="33"/>
      <c r="R10" s="69">
        <v>-37</v>
      </c>
      <c r="S10" s="33"/>
      <c r="T10" s="69">
        <v>-541</v>
      </c>
      <c r="U10" s="33"/>
      <c r="V10" s="34">
        <f t="shared" si="10"/>
        <v>6046</v>
      </c>
      <c r="X10" s="4">
        <f t="shared" si="11"/>
        <v>37048</v>
      </c>
      <c r="Y10" s="30">
        <f t="shared" si="12"/>
        <v>103</v>
      </c>
      <c r="Z10" s="30">
        <f t="shared" si="13"/>
        <v>229</v>
      </c>
      <c r="AA10" s="30">
        <f t="shared" si="0"/>
        <v>-1851</v>
      </c>
      <c r="AB10" s="65">
        <f t="shared" si="1"/>
        <v>-1851</v>
      </c>
      <c r="AC10" s="65">
        <f t="shared" si="2"/>
        <v>109</v>
      </c>
      <c r="AD10" s="65">
        <f t="shared" si="3"/>
        <v>60</v>
      </c>
      <c r="AE10" s="65">
        <f t="shared" si="4"/>
        <v>0</v>
      </c>
      <c r="AF10" s="66">
        <f t="shared" si="5"/>
        <v>-403</v>
      </c>
      <c r="AG10" s="66">
        <f t="shared" si="6"/>
        <v>158</v>
      </c>
      <c r="AH10" s="66">
        <f t="shared" si="7"/>
        <v>-115</v>
      </c>
      <c r="AI10" s="66">
        <f t="shared" si="8"/>
        <v>-373</v>
      </c>
    </row>
    <row r="11" spans="1:45" x14ac:dyDescent="0.25">
      <c r="A11" s="49">
        <f t="shared" si="14"/>
        <v>37048</v>
      </c>
      <c r="B11" s="78">
        <v>103</v>
      </c>
      <c r="C11" s="78">
        <v>229</v>
      </c>
      <c r="D11" s="32">
        <f t="shared" si="9"/>
        <v>332</v>
      </c>
      <c r="E11" s="33"/>
      <c r="F11" s="69">
        <v>-1851</v>
      </c>
      <c r="G11" s="33"/>
      <c r="H11" s="69">
        <v>109</v>
      </c>
      <c r="I11" s="33"/>
      <c r="J11" s="78">
        <v>60</v>
      </c>
      <c r="K11" s="33"/>
      <c r="L11" s="69">
        <v>0</v>
      </c>
      <c r="M11" s="33"/>
      <c r="N11" s="73">
        <v>-403</v>
      </c>
      <c r="O11" s="33"/>
      <c r="P11" s="69">
        <v>158</v>
      </c>
      <c r="Q11" s="33"/>
      <c r="R11" s="69">
        <v>-115</v>
      </c>
      <c r="S11" s="33"/>
      <c r="T11" s="69">
        <v>-373</v>
      </c>
      <c r="U11" s="33"/>
      <c r="V11" s="34">
        <f t="shared" si="10"/>
        <v>-2083</v>
      </c>
      <c r="X11" s="4">
        <f t="shared" si="11"/>
        <v>37049</v>
      </c>
      <c r="Y11" s="30">
        <f t="shared" si="12"/>
        <v>0</v>
      </c>
      <c r="Z11" s="30">
        <f t="shared" si="13"/>
        <v>0</v>
      </c>
      <c r="AA11" s="30">
        <f t="shared" si="0"/>
        <v>0</v>
      </c>
      <c r="AB11" s="65">
        <f t="shared" si="1"/>
        <v>0</v>
      </c>
      <c r="AC11" s="65">
        <f t="shared" si="2"/>
        <v>0</v>
      </c>
      <c r="AD11" s="65">
        <f t="shared" si="3"/>
        <v>0</v>
      </c>
      <c r="AE11" s="65">
        <f t="shared" si="4"/>
        <v>0</v>
      </c>
      <c r="AF11" s="66">
        <f t="shared" si="5"/>
        <v>0</v>
      </c>
      <c r="AG11" s="66">
        <f t="shared" si="6"/>
        <v>0</v>
      </c>
      <c r="AH11" s="66">
        <f t="shared" si="7"/>
        <v>0</v>
      </c>
      <c r="AI11" s="66">
        <f t="shared" si="8"/>
        <v>0</v>
      </c>
    </row>
    <row r="12" spans="1:45" x14ac:dyDescent="0.25">
      <c r="A12" s="68">
        <f t="shared" si="14"/>
        <v>37049</v>
      </c>
      <c r="B12" s="69">
        <v>0</v>
      </c>
      <c r="C12" s="69">
        <v>0</v>
      </c>
      <c r="D12" s="32">
        <f t="shared" si="9"/>
        <v>0</v>
      </c>
      <c r="E12" s="33"/>
      <c r="F12" s="69">
        <v>0</v>
      </c>
      <c r="G12" s="33"/>
      <c r="H12" s="69">
        <v>0</v>
      </c>
      <c r="I12" s="33"/>
      <c r="J12" s="69">
        <v>0</v>
      </c>
      <c r="K12" s="33"/>
      <c r="L12" s="69">
        <v>0</v>
      </c>
      <c r="M12" s="33"/>
      <c r="N12" s="73">
        <v>0</v>
      </c>
      <c r="O12" s="33"/>
      <c r="P12" s="69">
        <v>0</v>
      </c>
      <c r="Q12" s="33"/>
      <c r="R12" s="69">
        <v>0</v>
      </c>
      <c r="S12" s="33"/>
      <c r="T12" s="69">
        <v>0</v>
      </c>
      <c r="U12" s="33"/>
      <c r="V12" s="34">
        <f t="shared" si="10"/>
        <v>0</v>
      </c>
      <c r="X12" s="4">
        <f t="shared" si="11"/>
        <v>37050</v>
      </c>
      <c r="Y12" s="30">
        <f t="shared" si="12"/>
        <v>0</v>
      </c>
      <c r="Z12" s="30">
        <f t="shared" si="13"/>
        <v>0</v>
      </c>
      <c r="AA12" s="30">
        <f t="shared" si="0"/>
        <v>0</v>
      </c>
      <c r="AB12" s="65">
        <f t="shared" si="1"/>
        <v>0</v>
      </c>
      <c r="AC12" s="65">
        <f t="shared" si="2"/>
        <v>0</v>
      </c>
      <c r="AD12" s="65">
        <f t="shared" si="3"/>
        <v>0</v>
      </c>
      <c r="AE12" s="65">
        <f t="shared" si="4"/>
        <v>0</v>
      </c>
      <c r="AF12" s="66">
        <f t="shared" si="5"/>
        <v>0</v>
      </c>
      <c r="AG12" s="66">
        <f t="shared" si="6"/>
        <v>0</v>
      </c>
      <c r="AH12" s="66">
        <f t="shared" si="7"/>
        <v>0</v>
      </c>
      <c r="AI12" s="66">
        <f t="shared" si="8"/>
        <v>0</v>
      </c>
    </row>
    <row r="13" spans="1:45" x14ac:dyDescent="0.25">
      <c r="A13" s="68">
        <f t="shared" si="14"/>
        <v>37050</v>
      </c>
      <c r="B13" s="69">
        <v>0</v>
      </c>
      <c r="C13" s="69">
        <v>0</v>
      </c>
      <c r="D13" s="32">
        <f t="shared" si="9"/>
        <v>0</v>
      </c>
      <c r="E13" s="33"/>
      <c r="F13" s="69">
        <v>0</v>
      </c>
      <c r="G13" s="33"/>
      <c r="H13" s="69">
        <v>0</v>
      </c>
      <c r="I13" s="33"/>
      <c r="J13" s="69">
        <v>0</v>
      </c>
      <c r="K13" s="33"/>
      <c r="L13" s="69">
        <v>0</v>
      </c>
      <c r="M13" s="33"/>
      <c r="N13" s="69">
        <v>0</v>
      </c>
      <c r="O13" s="33"/>
      <c r="P13" s="69">
        <v>0</v>
      </c>
      <c r="Q13" s="33"/>
      <c r="R13" s="69">
        <v>0</v>
      </c>
      <c r="S13" s="33"/>
      <c r="T13" s="69">
        <v>0</v>
      </c>
      <c r="U13" s="33"/>
      <c r="V13" s="34">
        <f t="shared" si="10"/>
        <v>0</v>
      </c>
      <c r="X13" s="4">
        <f t="shared" si="11"/>
        <v>37051</v>
      </c>
      <c r="Y13" s="30">
        <f t="shared" si="12"/>
        <v>0</v>
      </c>
      <c r="Z13" s="30">
        <f t="shared" si="13"/>
        <v>0</v>
      </c>
      <c r="AA13" s="30">
        <f t="shared" si="0"/>
        <v>0</v>
      </c>
      <c r="AB13" s="65">
        <f t="shared" si="1"/>
        <v>0</v>
      </c>
      <c r="AC13" s="65">
        <f t="shared" si="2"/>
        <v>0</v>
      </c>
      <c r="AD13" s="65">
        <f t="shared" si="3"/>
        <v>0</v>
      </c>
      <c r="AE13" s="65">
        <f t="shared" si="4"/>
        <v>0</v>
      </c>
      <c r="AF13" s="66">
        <f t="shared" si="5"/>
        <v>0</v>
      </c>
      <c r="AG13" s="66">
        <f t="shared" si="6"/>
        <v>0</v>
      </c>
      <c r="AH13" s="66">
        <f t="shared" si="7"/>
        <v>0</v>
      </c>
      <c r="AI13" s="66">
        <f t="shared" si="8"/>
        <v>0</v>
      </c>
    </row>
    <row r="14" spans="1:45" x14ac:dyDescent="0.25">
      <c r="A14" s="68">
        <f t="shared" si="14"/>
        <v>37051</v>
      </c>
      <c r="B14" s="69">
        <v>0</v>
      </c>
      <c r="C14" s="69">
        <v>0</v>
      </c>
      <c r="D14" s="32">
        <f t="shared" si="9"/>
        <v>0</v>
      </c>
      <c r="E14" s="33"/>
      <c r="F14" s="69">
        <v>0</v>
      </c>
      <c r="G14" s="33"/>
      <c r="H14" s="69">
        <v>0</v>
      </c>
      <c r="I14" s="33"/>
      <c r="J14" s="69">
        <v>0</v>
      </c>
      <c r="K14" s="33"/>
      <c r="L14" s="69">
        <v>0</v>
      </c>
      <c r="M14" s="33"/>
      <c r="N14" s="69">
        <v>0</v>
      </c>
      <c r="O14" s="33"/>
      <c r="P14" s="69">
        <v>0</v>
      </c>
      <c r="Q14" s="33"/>
      <c r="R14" s="69">
        <v>0</v>
      </c>
      <c r="S14" s="33"/>
      <c r="T14" s="69">
        <v>0</v>
      </c>
      <c r="U14" s="33"/>
      <c r="V14" s="34">
        <f t="shared" si="10"/>
        <v>0</v>
      </c>
      <c r="X14" s="4">
        <f t="shared" si="11"/>
        <v>37052</v>
      </c>
      <c r="Y14" s="30">
        <f t="shared" si="12"/>
        <v>0</v>
      </c>
      <c r="Z14" s="30">
        <f t="shared" si="13"/>
        <v>0</v>
      </c>
      <c r="AA14" s="30">
        <f t="shared" si="0"/>
        <v>0</v>
      </c>
      <c r="AB14" s="65">
        <f t="shared" si="1"/>
        <v>0</v>
      </c>
      <c r="AC14" s="65">
        <f t="shared" si="2"/>
        <v>0</v>
      </c>
      <c r="AD14" s="65">
        <f t="shared" si="3"/>
        <v>0</v>
      </c>
      <c r="AE14" s="65">
        <f t="shared" si="4"/>
        <v>0</v>
      </c>
      <c r="AF14" s="66">
        <f t="shared" si="5"/>
        <v>0</v>
      </c>
      <c r="AG14" s="66">
        <f t="shared" si="6"/>
        <v>0</v>
      </c>
      <c r="AH14" s="66">
        <f t="shared" si="7"/>
        <v>0</v>
      </c>
      <c r="AI14" s="66">
        <f t="shared" si="8"/>
        <v>0</v>
      </c>
    </row>
    <row r="15" spans="1:45" x14ac:dyDescent="0.25">
      <c r="A15" s="68">
        <f t="shared" si="14"/>
        <v>37052</v>
      </c>
      <c r="B15" s="69">
        <v>0</v>
      </c>
      <c r="C15" s="69">
        <v>0</v>
      </c>
      <c r="D15" s="32">
        <f t="shared" si="9"/>
        <v>0</v>
      </c>
      <c r="E15" s="33"/>
      <c r="F15" s="69">
        <v>0</v>
      </c>
      <c r="G15" s="33"/>
      <c r="H15" s="69">
        <v>0</v>
      </c>
      <c r="I15" s="33"/>
      <c r="J15" s="69">
        <v>0</v>
      </c>
      <c r="K15" s="33"/>
      <c r="L15" s="69">
        <v>0</v>
      </c>
      <c r="M15" s="33"/>
      <c r="N15" s="69">
        <v>0</v>
      </c>
      <c r="O15" s="33"/>
      <c r="P15" s="69">
        <v>0</v>
      </c>
      <c r="Q15" s="33"/>
      <c r="R15" s="69">
        <v>0</v>
      </c>
      <c r="S15" s="33"/>
      <c r="T15" s="69">
        <v>0</v>
      </c>
      <c r="U15" s="33"/>
      <c r="V15" s="34">
        <f t="shared" si="10"/>
        <v>0</v>
      </c>
      <c r="X15" s="4">
        <f t="shared" si="11"/>
        <v>37053</v>
      </c>
      <c r="Y15" s="30">
        <f t="shared" si="12"/>
        <v>0</v>
      </c>
      <c r="Z15" s="30">
        <f t="shared" si="13"/>
        <v>0</v>
      </c>
      <c r="AA15" s="30">
        <f t="shared" si="0"/>
        <v>0</v>
      </c>
      <c r="AB15" s="65">
        <f t="shared" si="1"/>
        <v>0</v>
      </c>
      <c r="AC15" s="65">
        <f t="shared" si="2"/>
        <v>0</v>
      </c>
      <c r="AD15" s="65">
        <f t="shared" si="3"/>
        <v>0</v>
      </c>
      <c r="AE15" s="65">
        <f t="shared" si="4"/>
        <v>0</v>
      </c>
      <c r="AF15" s="66">
        <f t="shared" si="5"/>
        <v>0</v>
      </c>
      <c r="AG15" s="66">
        <f t="shared" si="6"/>
        <v>0</v>
      </c>
      <c r="AH15" s="66">
        <f t="shared" si="7"/>
        <v>0</v>
      </c>
      <c r="AI15" s="66">
        <f t="shared" si="8"/>
        <v>0</v>
      </c>
    </row>
    <row r="16" spans="1:45" x14ac:dyDescent="0.25">
      <c r="A16" s="68">
        <f t="shared" si="14"/>
        <v>37053</v>
      </c>
      <c r="B16" s="69">
        <v>0</v>
      </c>
      <c r="C16" s="69">
        <v>0</v>
      </c>
      <c r="D16" s="32">
        <f t="shared" si="9"/>
        <v>0</v>
      </c>
      <c r="E16" s="33"/>
      <c r="F16" s="69">
        <v>0</v>
      </c>
      <c r="G16" s="33"/>
      <c r="H16" s="69">
        <v>0</v>
      </c>
      <c r="I16" s="33"/>
      <c r="J16" s="69">
        <v>0</v>
      </c>
      <c r="K16" s="33"/>
      <c r="L16" s="69">
        <v>0</v>
      </c>
      <c r="M16" s="33"/>
      <c r="N16" s="69">
        <v>0</v>
      </c>
      <c r="O16" s="33"/>
      <c r="P16" s="69">
        <v>0</v>
      </c>
      <c r="Q16" s="33"/>
      <c r="R16" s="69">
        <v>0</v>
      </c>
      <c r="S16" s="33"/>
      <c r="T16" s="69">
        <v>0</v>
      </c>
      <c r="U16" s="33"/>
      <c r="V16" s="34">
        <f t="shared" si="10"/>
        <v>0</v>
      </c>
      <c r="X16" s="4">
        <f t="shared" si="11"/>
        <v>37054</v>
      </c>
      <c r="Y16" s="30">
        <f t="shared" si="12"/>
        <v>0</v>
      </c>
      <c r="Z16" s="30">
        <f t="shared" si="13"/>
        <v>0</v>
      </c>
      <c r="AA16" s="30">
        <f t="shared" si="0"/>
        <v>0</v>
      </c>
      <c r="AB16" s="65">
        <f t="shared" si="1"/>
        <v>0</v>
      </c>
      <c r="AC16" s="65">
        <f t="shared" si="2"/>
        <v>0</v>
      </c>
      <c r="AD16" s="65">
        <f t="shared" si="3"/>
        <v>0</v>
      </c>
      <c r="AE16" s="65">
        <f t="shared" si="4"/>
        <v>0</v>
      </c>
      <c r="AF16" s="66">
        <f t="shared" si="5"/>
        <v>0</v>
      </c>
      <c r="AG16" s="66">
        <f t="shared" si="6"/>
        <v>0</v>
      </c>
      <c r="AH16" s="66">
        <f t="shared" si="7"/>
        <v>0</v>
      </c>
      <c r="AI16" s="66">
        <f t="shared" si="8"/>
        <v>0</v>
      </c>
    </row>
    <row r="17" spans="1:35" x14ac:dyDescent="0.25">
      <c r="A17" s="68">
        <f t="shared" si="14"/>
        <v>37054</v>
      </c>
      <c r="B17" s="69">
        <v>0</v>
      </c>
      <c r="C17" s="69">
        <v>0</v>
      </c>
      <c r="D17" s="32">
        <f t="shared" si="9"/>
        <v>0</v>
      </c>
      <c r="E17" s="33"/>
      <c r="F17" s="69">
        <v>0</v>
      </c>
      <c r="G17" s="33"/>
      <c r="H17" s="69">
        <v>0</v>
      </c>
      <c r="I17" s="33"/>
      <c r="J17" s="69">
        <v>0</v>
      </c>
      <c r="K17" s="33"/>
      <c r="L17" s="69">
        <v>0</v>
      </c>
      <c r="M17" s="33"/>
      <c r="N17" s="69">
        <v>0</v>
      </c>
      <c r="O17" s="33"/>
      <c r="P17" s="69">
        <v>0</v>
      </c>
      <c r="Q17" s="33"/>
      <c r="R17" s="69">
        <v>0</v>
      </c>
      <c r="S17" s="33"/>
      <c r="T17" s="69">
        <v>0</v>
      </c>
      <c r="U17" s="33"/>
      <c r="V17" s="34">
        <f t="shared" si="10"/>
        <v>0</v>
      </c>
      <c r="X17" s="4">
        <f t="shared" si="11"/>
        <v>37055</v>
      </c>
      <c r="Y17" s="30">
        <f t="shared" si="12"/>
        <v>0</v>
      </c>
      <c r="Z17" s="30">
        <f t="shared" si="13"/>
        <v>0</v>
      </c>
      <c r="AA17" s="30">
        <f t="shared" si="0"/>
        <v>0</v>
      </c>
      <c r="AB17" s="65">
        <f t="shared" si="1"/>
        <v>0</v>
      </c>
      <c r="AC17" s="65">
        <f t="shared" si="2"/>
        <v>0</v>
      </c>
      <c r="AD17" s="65">
        <f t="shared" si="3"/>
        <v>0</v>
      </c>
      <c r="AE17" s="65">
        <f t="shared" si="4"/>
        <v>0</v>
      </c>
      <c r="AF17" s="66">
        <f t="shared" si="5"/>
        <v>0</v>
      </c>
      <c r="AG17" s="66">
        <f t="shared" si="6"/>
        <v>0</v>
      </c>
      <c r="AH17" s="66">
        <f t="shared" si="7"/>
        <v>0</v>
      </c>
      <c r="AI17" s="66">
        <f t="shared" si="8"/>
        <v>0</v>
      </c>
    </row>
    <row r="18" spans="1:35" x14ac:dyDescent="0.25">
      <c r="A18" s="68">
        <f t="shared" si="14"/>
        <v>37055</v>
      </c>
      <c r="B18" s="69">
        <v>0</v>
      </c>
      <c r="C18" s="69">
        <v>0</v>
      </c>
      <c r="D18" s="32">
        <f t="shared" si="9"/>
        <v>0</v>
      </c>
      <c r="E18" s="33"/>
      <c r="F18" s="69">
        <v>0</v>
      </c>
      <c r="G18" s="33"/>
      <c r="H18" s="69">
        <v>0</v>
      </c>
      <c r="I18" s="33"/>
      <c r="J18" s="69">
        <v>0</v>
      </c>
      <c r="K18" s="33"/>
      <c r="L18" s="69">
        <v>0</v>
      </c>
      <c r="M18" s="33"/>
      <c r="N18" s="69">
        <v>0</v>
      </c>
      <c r="O18" s="33"/>
      <c r="P18" s="69">
        <v>0</v>
      </c>
      <c r="Q18" s="33"/>
      <c r="R18" s="69">
        <v>0</v>
      </c>
      <c r="S18" s="33"/>
      <c r="T18" s="69">
        <v>0</v>
      </c>
      <c r="U18" s="33"/>
      <c r="V18" s="34">
        <f t="shared" si="10"/>
        <v>0</v>
      </c>
      <c r="X18" s="4">
        <f t="shared" si="11"/>
        <v>37056</v>
      </c>
      <c r="Y18" s="30">
        <f t="shared" si="12"/>
        <v>0</v>
      </c>
      <c r="Z18" s="30">
        <f t="shared" si="13"/>
        <v>0</v>
      </c>
      <c r="AA18" s="30">
        <f t="shared" si="0"/>
        <v>0</v>
      </c>
      <c r="AB18" s="65">
        <f t="shared" si="1"/>
        <v>0</v>
      </c>
      <c r="AC18" s="65">
        <f t="shared" si="2"/>
        <v>0</v>
      </c>
      <c r="AD18" s="65">
        <f t="shared" si="3"/>
        <v>0</v>
      </c>
      <c r="AE18" s="65">
        <f t="shared" si="4"/>
        <v>0</v>
      </c>
      <c r="AF18" s="66">
        <f t="shared" si="5"/>
        <v>0</v>
      </c>
      <c r="AG18" s="66">
        <f t="shared" si="6"/>
        <v>0</v>
      </c>
      <c r="AH18" s="66">
        <f t="shared" si="7"/>
        <v>0</v>
      </c>
      <c r="AI18" s="66">
        <f t="shared" si="8"/>
        <v>0</v>
      </c>
    </row>
    <row r="19" spans="1:35" x14ac:dyDescent="0.25">
      <c r="A19" s="68">
        <f t="shared" si="14"/>
        <v>37056</v>
      </c>
      <c r="B19" s="69">
        <v>0</v>
      </c>
      <c r="C19" s="69">
        <v>0</v>
      </c>
      <c r="D19" s="32">
        <f t="shared" si="9"/>
        <v>0</v>
      </c>
      <c r="E19" s="33"/>
      <c r="F19" s="69">
        <v>0</v>
      </c>
      <c r="G19" s="33"/>
      <c r="H19" s="69">
        <v>0</v>
      </c>
      <c r="I19" s="33"/>
      <c r="J19" s="69">
        <v>0</v>
      </c>
      <c r="K19" s="33"/>
      <c r="L19" s="69">
        <v>0</v>
      </c>
      <c r="M19" s="33"/>
      <c r="N19" s="69">
        <v>0</v>
      </c>
      <c r="O19" s="33"/>
      <c r="P19" s="69">
        <v>0</v>
      </c>
      <c r="Q19" s="33"/>
      <c r="R19" s="69">
        <v>0</v>
      </c>
      <c r="S19" s="33"/>
      <c r="T19" s="69">
        <v>0</v>
      </c>
      <c r="U19" s="33"/>
      <c r="V19" s="34">
        <f t="shared" si="10"/>
        <v>0</v>
      </c>
      <c r="X19" s="4">
        <f t="shared" si="11"/>
        <v>37057</v>
      </c>
      <c r="Y19" s="30">
        <f t="shared" si="12"/>
        <v>0</v>
      </c>
      <c r="Z19" s="30">
        <f t="shared" si="13"/>
        <v>0</v>
      </c>
      <c r="AA19" s="30">
        <f t="shared" si="0"/>
        <v>0</v>
      </c>
      <c r="AB19" s="65">
        <f t="shared" si="1"/>
        <v>0</v>
      </c>
      <c r="AC19" s="65">
        <f t="shared" si="2"/>
        <v>0</v>
      </c>
      <c r="AD19" s="65">
        <f t="shared" si="3"/>
        <v>0</v>
      </c>
      <c r="AE19" s="65">
        <f t="shared" si="4"/>
        <v>0</v>
      </c>
      <c r="AF19" s="66">
        <f t="shared" si="5"/>
        <v>0</v>
      </c>
      <c r="AG19" s="66">
        <f t="shared" si="6"/>
        <v>0</v>
      </c>
      <c r="AH19" s="66">
        <f t="shared" si="7"/>
        <v>0</v>
      </c>
      <c r="AI19" s="66">
        <f t="shared" si="8"/>
        <v>0</v>
      </c>
    </row>
    <row r="20" spans="1:35" x14ac:dyDescent="0.25">
      <c r="A20" s="68">
        <f t="shared" si="14"/>
        <v>37057</v>
      </c>
      <c r="B20" s="69">
        <v>0</v>
      </c>
      <c r="C20" s="69">
        <v>0</v>
      </c>
      <c r="D20" s="32">
        <f t="shared" si="9"/>
        <v>0</v>
      </c>
      <c r="E20" s="33"/>
      <c r="F20" s="69">
        <v>0</v>
      </c>
      <c r="G20" s="33"/>
      <c r="H20" s="69">
        <v>0</v>
      </c>
      <c r="I20" s="33"/>
      <c r="J20" s="69">
        <v>0</v>
      </c>
      <c r="K20" s="33"/>
      <c r="L20" s="69">
        <v>0</v>
      </c>
      <c r="M20" s="33"/>
      <c r="N20" s="69">
        <v>0</v>
      </c>
      <c r="O20" s="33"/>
      <c r="P20" s="69">
        <v>0</v>
      </c>
      <c r="Q20" s="33"/>
      <c r="R20" s="69">
        <v>0</v>
      </c>
      <c r="S20" s="33"/>
      <c r="T20" s="69">
        <v>0</v>
      </c>
      <c r="U20" s="33"/>
      <c r="V20" s="34">
        <f t="shared" si="10"/>
        <v>0</v>
      </c>
      <c r="X20" s="4">
        <f t="shared" si="11"/>
        <v>37058</v>
      </c>
      <c r="Y20" s="30">
        <f t="shared" si="12"/>
        <v>0</v>
      </c>
      <c r="Z20" s="30">
        <f t="shared" si="13"/>
        <v>0</v>
      </c>
      <c r="AA20" s="30">
        <f t="shared" si="0"/>
        <v>0</v>
      </c>
      <c r="AB20" s="65">
        <f t="shared" si="1"/>
        <v>0</v>
      </c>
      <c r="AC20" s="65">
        <f t="shared" si="2"/>
        <v>0</v>
      </c>
      <c r="AD20" s="65">
        <f t="shared" si="3"/>
        <v>0</v>
      </c>
      <c r="AE20" s="65">
        <f t="shared" si="4"/>
        <v>0</v>
      </c>
      <c r="AF20" s="66">
        <f t="shared" si="5"/>
        <v>0</v>
      </c>
      <c r="AG20" s="66">
        <f t="shared" si="6"/>
        <v>0</v>
      </c>
      <c r="AH20" s="66">
        <f t="shared" si="7"/>
        <v>0</v>
      </c>
      <c r="AI20" s="66">
        <f t="shared" si="8"/>
        <v>0</v>
      </c>
    </row>
    <row r="21" spans="1:35" x14ac:dyDescent="0.25">
      <c r="A21" s="68">
        <f t="shared" si="14"/>
        <v>37058</v>
      </c>
      <c r="B21" s="69">
        <v>0</v>
      </c>
      <c r="C21" s="69">
        <v>0</v>
      </c>
      <c r="D21" s="32">
        <f t="shared" si="9"/>
        <v>0</v>
      </c>
      <c r="E21" s="33"/>
      <c r="F21" s="69">
        <v>0</v>
      </c>
      <c r="G21" s="33"/>
      <c r="H21" s="69">
        <v>0</v>
      </c>
      <c r="I21" s="33"/>
      <c r="J21" s="69">
        <v>0</v>
      </c>
      <c r="K21" s="33"/>
      <c r="L21" s="69">
        <v>0</v>
      </c>
      <c r="M21" s="33"/>
      <c r="N21" s="69">
        <v>0</v>
      </c>
      <c r="O21" s="33"/>
      <c r="P21" s="69">
        <v>0</v>
      </c>
      <c r="Q21" s="33"/>
      <c r="R21" s="69">
        <v>0</v>
      </c>
      <c r="S21" s="33"/>
      <c r="T21" s="69">
        <v>0</v>
      </c>
      <c r="U21" s="33"/>
      <c r="V21" s="34">
        <f t="shared" si="10"/>
        <v>0</v>
      </c>
      <c r="X21" s="4">
        <f t="shared" si="11"/>
        <v>37059</v>
      </c>
      <c r="Y21" s="30">
        <f t="shared" si="12"/>
        <v>0</v>
      </c>
      <c r="Z21" s="30">
        <f t="shared" si="13"/>
        <v>0</v>
      </c>
      <c r="AA21" s="30">
        <f t="shared" si="0"/>
        <v>0</v>
      </c>
      <c r="AB21" s="65">
        <f t="shared" si="1"/>
        <v>0</v>
      </c>
      <c r="AC21" s="65">
        <f t="shared" si="2"/>
        <v>0</v>
      </c>
      <c r="AD21" s="65">
        <f t="shared" si="3"/>
        <v>0</v>
      </c>
      <c r="AE21" s="65">
        <f t="shared" si="4"/>
        <v>0</v>
      </c>
      <c r="AF21" s="66">
        <f t="shared" si="5"/>
        <v>0</v>
      </c>
      <c r="AG21" s="66">
        <f t="shared" si="6"/>
        <v>0</v>
      </c>
      <c r="AH21" s="66">
        <f t="shared" si="7"/>
        <v>0</v>
      </c>
      <c r="AI21" s="66">
        <f t="shared" si="8"/>
        <v>0</v>
      </c>
    </row>
    <row r="22" spans="1:35" x14ac:dyDescent="0.25">
      <c r="A22" s="68">
        <f t="shared" si="14"/>
        <v>37059</v>
      </c>
      <c r="B22" s="69">
        <v>0</v>
      </c>
      <c r="C22" s="69">
        <v>0</v>
      </c>
      <c r="D22" s="32">
        <f t="shared" si="9"/>
        <v>0</v>
      </c>
      <c r="E22" s="33"/>
      <c r="F22" s="69">
        <v>0</v>
      </c>
      <c r="G22" s="33"/>
      <c r="H22" s="69">
        <v>0</v>
      </c>
      <c r="I22" s="33"/>
      <c r="J22" s="69">
        <v>0</v>
      </c>
      <c r="K22" s="33"/>
      <c r="L22" s="69">
        <v>0</v>
      </c>
      <c r="M22" s="33"/>
      <c r="N22" s="69">
        <v>0</v>
      </c>
      <c r="O22" s="33"/>
      <c r="P22" s="69">
        <v>0</v>
      </c>
      <c r="Q22" s="33"/>
      <c r="R22" s="69">
        <v>0</v>
      </c>
      <c r="S22" s="33"/>
      <c r="T22" s="69">
        <v>0</v>
      </c>
      <c r="U22" s="33"/>
      <c r="V22" s="34">
        <f t="shared" si="10"/>
        <v>0</v>
      </c>
      <c r="X22" s="4">
        <f t="shared" si="11"/>
        <v>37060</v>
      </c>
      <c r="Y22" s="30">
        <f t="shared" si="12"/>
        <v>0</v>
      </c>
      <c r="Z22" s="30">
        <f t="shared" si="13"/>
        <v>0</v>
      </c>
      <c r="AA22" s="30">
        <f t="shared" si="0"/>
        <v>0</v>
      </c>
      <c r="AB22" s="65">
        <f t="shared" si="1"/>
        <v>0</v>
      </c>
      <c r="AC22" s="65">
        <f t="shared" si="2"/>
        <v>0</v>
      </c>
      <c r="AD22" s="65">
        <f t="shared" si="3"/>
        <v>0</v>
      </c>
      <c r="AE22" s="65">
        <f t="shared" si="4"/>
        <v>0</v>
      </c>
      <c r="AF22" s="66">
        <f t="shared" si="5"/>
        <v>0</v>
      </c>
      <c r="AG22" s="66">
        <f t="shared" si="6"/>
        <v>0</v>
      </c>
      <c r="AH22" s="66">
        <f t="shared" si="7"/>
        <v>0</v>
      </c>
      <c r="AI22" s="66">
        <f t="shared" si="8"/>
        <v>0</v>
      </c>
    </row>
    <row r="23" spans="1:35" x14ac:dyDescent="0.25">
      <c r="A23" s="68">
        <f t="shared" si="14"/>
        <v>37060</v>
      </c>
      <c r="B23" s="69">
        <v>0</v>
      </c>
      <c r="C23" s="69">
        <v>0</v>
      </c>
      <c r="D23" s="32">
        <f t="shared" si="9"/>
        <v>0</v>
      </c>
      <c r="E23" s="33"/>
      <c r="F23" s="69">
        <v>0</v>
      </c>
      <c r="G23" s="33"/>
      <c r="H23" s="69">
        <v>0</v>
      </c>
      <c r="I23" s="33"/>
      <c r="J23" s="69">
        <v>0</v>
      </c>
      <c r="K23" s="33"/>
      <c r="L23" s="69">
        <v>0</v>
      </c>
      <c r="M23" s="33"/>
      <c r="N23" s="69">
        <v>0</v>
      </c>
      <c r="O23" s="33"/>
      <c r="P23" s="69">
        <v>0</v>
      </c>
      <c r="Q23" s="33"/>
      <c r="R23" s="69">
        <v>0</v>
      </c>
      <c r="S23" s="33"/>
      <c r="T23" s="69">
        <v>0</v>
      </c>
      <c r="U23" s="33"/>
      <c r="V23" s="34">
        <f t="shared" si="10"/>
        <v>0</v>
      </c>
      <c r="X23" s="4">
        <f t="shared" si="11"/>
        <v>37061</v>
      </c>
      <c r="Y23" s="30">
        <f t="shared" si="12"/>
        <v>0</v>
      </c>
      <c r="Z23" s="30">
        <f t="shared" si="13"/>
        <v>0</v>
      </c>
      <c r="AA23" s="30">
        <f t="shared" si="0"/>
        <v>0</v>
      </c>
      <c r="AB23" s="65">
        <f t="shared" si="1"/>
        <v>0</v>
      </c>
      <c r="AC23" s="65">
        <f t="shared" si="2"/>
        <v>0</v>
      </c>
      <c r="AD23" s="65">
        <f t="shared" si="3"/>
        <v>0</v>
      </c>
      <c r="AE23" s="65">
        <f t="shared" si="4"/>
        <v>0</v>
      </c>
      <c r="AF23" s="66">
        <f t="shared" si="5"/>
        <v>0</v>
      </c>
      <c r="AG23" s="66">
        <f t="shared" si="6"/>
        <v>0</v>
      </c>
      <c r="AH23" s="66">
        <f t="shared" si="7"/>
        <v>0</v>
      </c>
      <c r="AI23" s="66">
        <f t="shared" si="8"/>
        <v>0</v>
      </c>
    </row>
    <row r="24" spans="1:35" x14ac:dyDescent="0.25">
      <c r="A24" s="68">
        <f t="shared" si="14"/>
        <v>37061</v>
      </c>
      <c r="B24" s="69">
        <v>0</v>
      </c>
      <c r="C24" s="69">
        <v>0</v>
      </c>
      <c r="D24" s="32">
        <f t="shared" si="9"/>
        <v>0</v>
      </c>
      <c r="E24" s="33"/>
      <c r="F24" s="69">
        <v>0</v>
      </c>
      <c r="G24" s="33"/>
      <c r="H24" s="69">
        <v>0</v>
      </c>
      <c r="I24" s="33"/>
      <c r="J24" s="69">
        <v>0</v>
      </c>
      <c r="K24" s="33"/>
      <c r="L24" s="69">
        <v>0</v>
      </c>
      <c r="M24" s="33"/>
      <c r="N24" s="69">
        <v>0</v>
      </c>
      <c r="O24" s="33"/>
      <c r="P24" s="69">
        <v>0</v>
      </c>
      <c r="Q24" s="33"/>
      <c r="R24" s="69">
        <v>0</v>
      </c>
      <c r="S24" s="33"/>
      <c r="T24" s="69">
        <v>0</v>
      </c>
      <c r="U24" s="33"/>
      <c r="V24" s="34">
        <f t="shared" si="10"/>
        <v>0</v>
      </c>
      <c r="X24" s="4">
        <f t="shared" si="11"/>
        <v>37062</v>
      </c>
      <c r="Y24" s="30">
        <f t="shared" si="12"/>
        <v>0</v>
      </c>
      <c r="Z24" s="30">
        <f t="shared" si="13"/>
        <v>0</v>
      </c>
      <c r="AA24" s="30">
        <f t="shared" si="0"/>
        <v>0</v>
      </c>
      <c r="AB24" s="65">
        <f t="shared" si="1"/>
        <v>0</v>
      </c>
      <c r="AC24" s="65">
        <f t="shared" si="2"/>
        <v>0</v>
      </c>
      <c r="AD24" s="65">
        <f t="shared" si="3"/>
        <v>0</v>
      </c>
      <c r="AE24" s="65">
        <f t="shared" si="4"/>
        <v>0</v>
      </c>
      <c r="AF24" s="66">
        <f t="shared" si="5"/>
        <v>0</v>
      </c>
      <c r="AG24" s="66">
        <f t="shared" si="6"/>
        <v>0</v>
      </c>
      <c r="AH24" s="66">
        <f t="shared" si="7"/>
        <v>0</v>
      </c>
      <c r="AI24" s="66">
        <f t="shared" si="8"/>
        <v>0</v>
      </c>
    </row>
    <row r="25" spans="1:35" x14ac:dyDescent="0.25">
      <c r="A25" s="68">
        <f t="shared" si="14"/>
        <v>37062</v>
      </c>
      <c r="B25" s="69">
        <v>0</v>
      </c>
      <c r="C25" s="69">
        <v>0</v>
      </c>
      <c r="D25" s="32">
        <f t="shared" si="9"/>
        <v>0</v>
      </c>
      <c r="E25" s="33"/>
      <c r="F25" s="69">
        <v>0</v>
      </c>
      <c r="G25" s="33"/>
      <c r="H25" s="69">
        <v>0</v>
      </c>
      <c r="I25" s="33"/>
      <c r="J25" s="69">
        <v>0</v>
      </c>
      <c r="K25" s="33"/>
      <c r="L25" s="69">
        <v>0</v>
      </c>
      <c r="M25" s="33"/>
      <c r="N25" s="69">
        <v>0</v>
      </c>
      <c r="O25" s="33"/>
      <c r="P25" s="69">
        <v>0</v>
      </c>
      <c r="Q25" s="33"/>
      <c r="R25" s="69">
        <v>0</v>
      </c>
      <c r="S25" s="33"/>
      <c r="T25" s="69">
        <v>0</v>
      </c>
      <c r="U25" s="33"/>
      <c r="V25" s="34">
        <f t="shared" si="10"/>
        <v>0</v>
      </c>
      <c r="X25" s="4">
        <f t="shared" si="11"/>
        <v>37063</v>
      </c>
      <c r="Y25" s="30">
        <f t="shared" si="12"/>
        <v>0</v>
      </c>
      <c r="Z25" s="30">
        <f t="shared" si="13"/>
        <v>0</v>
      </c>
      <c r="AA25" s="30">
        <f t="shared" si="0"/>
        <v>0</v>
      </c>
      <c r="AB25" s="65">
        <f t="shared" si="1"/>
        <v>0</v>
      </c>
      <c r="AC25" s="65">
        <f t="shared" si="2"/>
        <v>0</v>
      </c>
      <c r="AD25" s="65">
        <f t="shared" si="3"/>
        <v>0</v>
      </c>
      <c r="AE25" s="65">
        <f t="shared" si="4"/>
        <v>0</v>
      </c>
      <c r="AF25" s="66">
        <f t="shared" si="5"/>
        <v>0</v>
      </c>
      <c r="AG25" s="66">
        <f t="shared" si="6"/>
        <v>0</v>
      </c>
      <c r="AH25" s="66">
        <f t="shared" si="7"/>
        <v>0</v>
      </c>
      <c r="AI25" s="66">
        <f t="shared" si="8"/>
        <v>0</v>
      </c>
    </row>
    <row r="26" spans="1:35" x14ac:dyDescent="0.25">
      <c r="A26" s="68">
        <f t="shared" si="14"/>
        <v>37063</v>
      </c>
      <c r="B26" s="69">
        <v>0</v>
      </c>
      <c r="C26" s="69">
        <v>0</v>
      </c>
      <c r="D26" s="32">
        <f t="shared" si="9"/>
        <v>0</v>
      </c>
      <c r="E26" s="33"/>
      <c r="F26" s="69">
        <v>0</v>
      </c>
      <c r="G26" s="33"/>
      <c r="H26" s="69">
        <v>0</v>
      </c>
      <c r="I26" s="33"/>
      <c r="J26" s="69">
        <v>0</v>
      </c>
      <c r="K26" s="33"/>
      <c r="L26" s="69">
        <v>0</v>
      </c>
      <c r="M26" s="33"/>
      <c r="N26" s="69">
        <v>0</v>
      </c>
      <c r="O26" s="33"/>
      <c r="P26" s="69">
        <v>0</v>
      </c>
      <c r="Q26" s="33"/>
      <c r="R26" s="69">
        <v>0</v>
      </c>
      <c r="S26" s="33"/>
      <c r="T26" s="69">
        <v>0</v>
      </c>
      <c r="U26" s="33"/>
      <c r="V26" s="34">
        <f t="shared" si="10"/>
        <v>0</v>
      </c>
      <c r="X26" s="4">
        <f t="shared" si="11"/>
        <v>37064</v>
      </c>
      <c r="Y26" s="30">
        <f t="shared" si="12"/>
        <v>0</v>
      </c>
      <c r="Z26" s="30">
        <f t="shared" si="13"/>
        <v>0</v>
      </c>
      <c r="AA26" s="30">
        <f t="shared" si="0"/>
        <v>0</v>
      </c>
      <c r="AB26" s="65">
        <f t="shared" si="1"/>
        <v>0</v>
      </c>
      <c r="AC26" s="65">
        <f t="shared" si="2"/>
        <v>0</v>
      </c>
      <c r="AD26" s="65">
        <f t="shared" si="3"/>
        <v>0</v>
      </c>
      <c r="AE26" s="65">
        <f t="shared" si="4"/>
        <v>0</v>
      </c>
      <c r="AF26" s="66">
        <f t="shared" si="5"/>
        <v>0</v>
      </c>
      <c r="AG26" s="66">
        <f t="shared" si="6"/>
        <v>0</v>
      </c>
      <c r="AH26" s="66">
        <f t="shared" si="7"/>
        <v>0</v>
      </c>
      <c r="AI26" s="66">
        <f t="shared" si="8"/>
        <v>0</v>
      </c>
    </row>
    <row r="27" spans="1:35" x14ac:dyDescent="0.25">
      <c r="A27" s="68">
        <f t="shared" si="14"/>
        <v>37064</v>
      </c>
      <c r="B27" s="69">
        <v>0</v>
      </c>
      <c r="C27" s="69">
        <v>0</v>
      </c>
      <c r="D27" s="32">
        <f t="shared" si="9"/>
        <v>0</v>
      </c>
      <c r="E27" s="33"/>
      <c r="F27" s="69">
        <v>0</v>
      </c>
      <c r="G27" s="33"/>
      <c r="H27" s="69">
        <v>0</v>
      </c>
      <c r="I27" s="33"/>
      <c r="J27" s="69">
        <v>0</v>
      </c>
      <c r="K27" s="33"/>
      <c r="L27" s="69">
        <v>0</v>
      </c>
      <c r="M27" s="33"/>
      <c r="N27" s="69">
        <v>0</v>
      </c>
      <c r="O27" s="33"/>
      <c r="P27" s="69">
        <v>0</v>
      </c>
      <c r="Q27" s="33"/>
      <c r="R27" s="69">
        <v>0</v>
      </c>
      <c r="S27" s="33"/>
      <c r="T27" s="69">
        <v>0</v>
      </c>
      <c r="U27" s="33"/>
      <c r="V27" s="34">
        <f t="shared" si="10"/>
        <v>0</v>
      </c>
      <c r="X27" s="4">
        <f t="shared" si="11"/>
        <v>37065</v>
      </c>
      <c r="Y27" s="30">
        <f t="shared" si="12"/>
        <v>0</v>
      </c>
      <c r="Z27" s="30">
        <f t="shared" si="13"/>
        <v>0</v>
      </c>
      <c r="AA27" s="30">
        <f t="shared" si="0"/>
        <v>0</v>
      </c>
      <c r="AB27" s="65">
        <f t="shared" si="1"/>
        <v>0</v>
      </c>
      <c r="AC27" s="65">
        <f t="shared" si="2"/>
        <v>0</v>
      </c>
      <c r="AD27" s="65">
        <f t="shared" si="3"/>
        <v>0</v>
      </c>
      <c r="AE27" s="65">
        <f t="shared" si="4"/>
        <v>0</v>
      </c>
      <c r="AF27" s="66">
        <f t="shared" si="5"/>
        <v>0</v>
      </c>
      <c r="AG27" s="66">
        <f t="shared" si="6"/>
        <v>0</v>
      </c>
      <c r="AH27" s="66">
        <f t="shared" si="7"/>
        <v>0</v>
      </c>
      <c r="AI27" s="66">
        <f t="shared" si="8"/>
        <v>0</v>
      </c>
    </row>
    <row r="28" spans="1:35" x14ac:dyDescent="0.25">
      <c r="A28" s="68">
        <f t="shared" si="14"/>
        <v>37065</v>
      </c>
      <c r="B28" s="69">
        <v>0</v>
      </c>
      <c r="C28" s="69">
        <v>0</v>
      </c>
      <c r="D28" s="32">
        <f t="shared" si="9"/>
        <v>0</v>
      </c>
      <c r="E28" s="33"/>
      <c r="F28" s="69">
        <v>0</v>
      </c>
      <c r="G28" s="33"/>
      <c r="H28" s="69">
        <v>0</v>
      </c>
      <c r="I28" s="33"/>
      <c r="J28" s="69">
        <v>0</v>
      </c>
      <c r="K28" s="33"/>
      <c r="L28" s="69">
        <v>0</v>
      </c>
      <c r="M28" s="33"/>
      <c r="N28" s="69">
        <v>0</v>
      </c>
      <c r="O28" s="33"/>
      <c r="P28" s="69">
        <v>0</v>
      </c>
      <c r="Q28" s="33"/>
      <c r="R28" s="69">
        <v>0</v>
      </c>
      <c r="S28" s="33"/>
      <c r="T28" s="69">
        <v>0</v>
      </c>
      <c r="U28" s="33"/>
      <c r="V28" s="34">
        <f t="shared" si="10"/>
        <v>0</v>
      </c>
      <c r="X28" s="4">
        <f t="shared" si="11"/>
        <v>37066</v>
      </c>
      <c r="Y28" s="30">
        <f t="shared" si="12"/>
        <v>0</v>
      </c>
      <c r="Z28" s="30">
        <f t="shared" si="13"/>
        <v>0</v>
      </c>
      <c r="AA28" s="30">
        <f t="shared" si="0"/>
        <v>0</v>
      </c>
      <c r="AB28" s="65">
        <f t="shared" si="1"/>
        <v>0</v>
      </c>
      <c r="AC28" s="65">
        <f t="shared" si="2"/>
        <v>0</v>
      </c>
      <c r="AD28" s="65">
        <f t="shared" si="3"/>
        <v>0</v>
      </c>
      <c r="AE28" s="65">
        <f t="shared" si="4"/>
        <v>0</v>
      </c>
      <c r="AF28" s="66">
        <f t="shared" si="5"/>
        <v>0</v>
      </c>
      <c r="AG28" s="66">
        <f t="shared" si="6"/>
        <v>0</v>
      </c>
      <c r="AH28" s="66">
        <f t="shared" si="7"/>
        <v>0</v>
      </c>
      <c r="AI28" s="66">
        <f t="shared" si="8"/>
        <v>0</v>
      </c>
    </row>
    <row r="29" spans="1:35" x14ac:dyDescent="0.25">
      <c r="A29" s="68">
        <f t="shared" si="14"/>
        <v>37066</v>
      </c>
      <c r="B29" s="69">
        <v>0</v>
      </c>
      <c r="C29" s="69">
        <v>0</v>
      </c>
      <c r="D29" s="32">
        <f t="shared" si="9"/>
        <v>0</v>
      </c>
      <c r="E29" s="33"/>
      <c r="F29" s="69">
        <v>0</v>
      </c>
      <c r="G29" s="33"/>
      <c r="H29" s="69">
        <v>0</v>
      </c>
      <c r="I29" s="33"/>
      <c r="J29" s="69">
        <v>0</v>
      </c>
      <c r="K29" s="33"/>
      <c r="L29" s="69">
        <v>0</v>
      </c>
      <c r="M29" s="33"/>
      <c r="N29" s="69">
        <v>0</v>
      </c>
      <c r="O29" s="33"/>
      <c r="P29" s="69">
        <v>0</v>
      </c>
      <c r="Q29" s="33"/>
      <c r="R29" s="69">
        <v>0</v>
      </c>
      <c r="S29" s="33"/>
      <c r="T29" s="69">
        <v>0</v>
      </c>
      <c r="U29" s="33"/>
      <c r="V29" s="34">
        <f t="shared" si="10"/>
        <v>0</v>
      </c>
      <c r="X29" s="4">
        <f t="shared" si="11"/>
        <v>37067</v>
      </c>
      <c r="Y29" s="30">
        <f t="shared" si="12"/>
        <v>0</v>
      </c>
      <c r="Z29" s="30">
        <f t="shared" si="13"/>
        <v>0</v>
      </c>
      <c r="AA29" s="30">
        <f t="shared" si="0"/>
        <v>0</v>
      </c>
      <c r="AB29" s="65">
        <f t="shared" si="1"/>
        <v>0</v>
      </c>
      <c r="AC29" s="65">
        <f t="shared" si="2"/>
        <v>0</v>
      </c>
      <c r="AD29" s="65">
        <f t="shared" si="3"/>
        <v>0</v>
      </c>
      <c r="AE29" s="65">
        <f t="shared" si="4"/>
        <v>0</v>
      </c>
      <c r="AF29" s="66">
        <f t="shared" si="5"/>
        <v>0</v>
      </c>
      <c r="AG29" s="66">
        <f t="shared" si="6"/>
        <v>0</v>
      </c>
      <c r="AH29" s="66">
        <f t="shared" si="7"/>
        <v>0</v>
      </c>
      <c r="AI29" s="66">
        <f t="shared" si="8"/>
        <v>0</v>
      </c>
    </row>
    <row r="30" spans="1:35" x14ac:dyDescent="0.25">
      <c r="A30" s="68">
        <f t="shared" si="14"/>
        <v>37067</v>
      </c>
      <c r="B30" s="69">
        <v>0</v>
      </c>
      <c r="C30" s="69">
        <v>0</v>
      </c>
      <c r="D30" s="32">
        <f t="shared" si="9"/>
        <v>0</v>
      </c>
      <c r="E30" s="33"/>
      <c r="F30" s="69">
        <v>0</v>
      </c>
      <c r="G30" s="33"/>
      <c r="H30" s="69">
        <v>0</v>
      </c>
      <c r="I30" s="33"/>
      <c r="J30" s="69">
        <v>0</v>
      </c>
      <c r="K30" s="33"/>
      <c r="L30" s="69">
        <v>0</v>
      </c>
      <c r="M30" s="33"/>
      <c r="N30" s="69">
        <v>0</v>
      </c>
      <c r="O30" s="33"/>
      <c r="P30" s="69">
        <v>0</v>
      </c>
      <c r="Q30" s="33"/>
      <c r="R30" s="69">
        <v>0</v>
      </c>
      <c r="S30" s="33"/>
      <c r="T30" s="69">
        <v>0</v>
      </c>
      <c r="U30" s="33"/>
      <c r="V30" s="34">
        <f t="shared" si="10"/>
        <v>0</v>
      </c>
      <c r="X30" s="4">
        <f t="shared" si="11"/>
        <v>37068</v>
      </c>
      <c r="Y30" s="30">
        <f t="shared" si="12"/>
        <v>0</v>
      </c>
      <c r="Z30" s="30">
        <f t="shared" si="13"/>
        <v>0</v>
      </c>
      <c r="AA30" s="30">
        <f t="shared" si="0"/>
        <v>0</v>
      </c>
      <c r="AB30" s="65">
        <f t="shared" si="1"/>
        <v>0</v>
      </c>
      <c r="AC30" s="65">
        <f t="shared" si="2"/>
        <v>0</v>
      </c>
      <c r="AD30" s="65">
        <f t="shared" si="3"/>
        <v>0</v>
      </c>
      <c r="AE30" s="65">
        <f t="shared" si="4"/>
        <v>0</v>
      </c>
      <c r="AF30" s="66">
        <f t="shared" si="5"/>
        <v>0</v>
      </c>
      <c r="AG30" s="66">
        <f t="shared" si="6"/>
        <v>0</v>
      </c>
      <c r="AH30" s="66">
        <f t="shared" si="7"/>
        <v>0</v>
      </c>
      <c r="AI30" s="66">
        <f t="shared" si="8"/>
        <v>0</v>
      </c>
    </row>
    <row r="31" spans="1:35" x14ac:dyDescent="0.25">
      <c r="A31" s="68">
        <f t="shared" si="14"/>
        <v>37068</v>
      </c>
      <c r="B31" s="69">
        <v>0</v>
      </c>
      <c r="C31" s="69">
        <v>0</v>
      </c>
      <c r="D31" s="32">
        <f t="shared" si="9"/>
        <v>0</v>
      </c>
      <c r="E31" s="33"/>
      <c r="F31" s="69">
        <v>0</v>
      </c>
      <c r="G31" s="33"/>
      <c r="H31" s="69">
        <v>0</v>
      </c>
      <c r="I31" s="33"/>
      <c r="J31" s="69">
        <v>0</v>
      </c>
      <c r="K31" s="33"/>
      <c r="L31" s="69">
        <v>0</v>
      </c>
      <c r="M31" s="33"/>
      <c r="N31" s="69">
        <v>0</v>
      </c>
      <c r="O31" s="33"/>
      <c r="P31" s="69">
        <v>0</v>
      </c>
      <c r="Q31" s="33"/>
      <c r="R31" s="69">
        <v>0</v>
      </c>
      <c r="S31" s="33"/>
      <c r="T31" s="69">
        <v>0</v>
      </c>
      <c r="U31" s="33"/>
      <c r="V31" s="34">
        <f t="shared" si="10"/>
        <v>0</v>
      </c>
      <c r="X31" s="4">
        <f t="shared" si="11"/>
        <v>37069</v>
      </c>
      <c r="Y31" s="30">
        <f t="shared" si="12"/>
        <v>0</v>
      </c>
      <c r="Z31" s="30">
        <f t="shared" si="13"/>
        <v>0</v>
      </c>
      <c r="AA31" s="30">
        <f t="shared" si="0"/>
        <v>0</v>
      </c>
      <c r="AB31" s="65">
        <f t="shared" si="1"/>
        <v>0</v>
      </c>
      <c r="AC31" s="65">
        <f t="shared" si="2"/>
        <v>0</v>
      </c>
      <c r="AD31" s="65">
        <f t="shared" si="3"/>
        <v>0</v>
      </c>
      <c r="AE31" s="65">
        <f t="shared" si="4"/>
        <v>0</v>
      </c>
      <c r="AF31" s="66">
        <f t="shared" si="5"/>
        <v>0</v>
      </c>
      <c r="AG31" s="66">
        <f t="shared" si="6"/>
        <v>0</v>
      </c>
      <c r="AH31" s="66">
        <f t="shared" si="7"/>
        <v>0</v>
      </c>
      <c r="AI31" s="66">
        <f t="shared" si="8"/>
        <v>0</v>
      </c>
    </row>
    <row r="32" spans="1:35" x14ac:dyDescent="0.25">
      <c r="A32" s="68">
        <f t="shared" si="14"/>
        <v>37069</v>
      </c>
      <c r="B32" s="69">
        <v>0</v>
      </c>
      <c r="C32" s="69">
        <v>0</v>
      </c>
      <c r="D32" s="32">
        <f t="shared" si="9"/>
        <v>0</v>
      </c>
      <c r="E32" s="33"/>
      <c r="F32" s="69">
        <v>0</v>
      </c>
      <c r="G32" s="33"/>
      <c r="H32" s="69">
        <v>0</v>
      </c>
      <c r="I32" s="33"/>
      <c r="J32" s="69">
        <v>0</v>
      </c>
      <c r="K32" s="33"/>
      <c r="L32" s="69">
        <v>0</v>
      </c>
      <c r="M32" s="33"/>
      <c r="N32" s="69">
        <v>0</v>
      </c>
      <c r="O32" s="33"/>
      <c r="P32" s="69">
        <v>0</v>
      </c>
      <c r="Q32" s="33"/>
      <c r="R32" s="69">
        <v>0</v>
      </c>
      <c r="S32" s="33"/>
      <c r="T32" s="69">
        <v>0</v>
      </c>
      <c r="U32" s="33"/>
      <c r="V32" s="34">
        <f t="shared" si="10"/>
        <v>0</v>
      </c>
      <c r="X32" s="4">
        <f t="shared" si="11"/>
        <v>37070</v>
      </c>
      <c r="Y32" s="30">
        <f t="shared" si="12"/>
        <v>0</v>
      </c>
      <c r="Z32" s="30">
        <f t="shared" si="13"/>
        <v>0</v>
      </c>
      <c r="AA32" s="30">
        <f t="shared" si="0"/>
        <v>0</v>
      </c>
      <c r="AB32" s="65">
        <f t="shared" si="1"/>
        <v>0</v>
      </c>
      <c r="AC32" s="65">
        <f t="shared" si="2"/>
        <v>0</v>
      </c>
      <c r="AD32" s="65">
        <f t="shared" si="3"/>
        <v>0</v>
      </c>
      <c r="AE32" s="65">
        <f t="shared" si="4"/>
        <v>0</v>
      </c>
      <c r="AF32" s="66">
        <f t="shared" si="5"/>
        <v>0</v>
      </c>
      <c r="AG32" s="66">
        <f t="shared" si="6"/>
        <v>0</v>
      </c>
      <c r="AH32" s="66">
        <f t="shared" si="7"/>
        <v>0</v>
      </c>
      <c r="AI32" s="66">
        <f t="shared" si="8"/>
        <v>0</v>
      </c>
    </row>
    <row r="33" spans="1:35" x14ac:dyDescent="0.25">
      <c r="A33" s="68">
        <f t="shared" si="14"/>
        <v>37070</v>
      </c>
      <c r="B33" s="69">
        <v>0</v>
      </c>
      <c r="C33" s="69">
        <v>0</v>
      </c>
      <c r="D33" s="32">
        <f t="shared" si="9"/>
        <v>0</v>
      </c>
      <c r="E33" s="33"/>
      <c r="F33" s="69">
        <v>0</v>
      </c>
      <c r="G33" s="33"/>
      <c r="H33" s="69">
        <v>0</v>
      </c>
      <c r="I33" s="33"/>
      <c r="J33" s="69">
        <v>0</v>
      </c>
      <c r="K33" s="33"/>
      <c r="L33" s="69">
        <v>0</v>
      </c>
      <c r="M33" s="33"/>
      <c r="N33" s="69">
        <v>0</v>
      </c>
      <c r="O33" s="33"/>
      <c r="P33" s="69">
        <v>0</v>
      </c>
      <c r="Q33" s="33"/>
      <c r="R33" s="69">
        <v>0</v>
      </c>
      <c r="S33" s="33"/>
      <c r="T33" s="69">
        <v>0</v>
      </c>
      <c r="U33" s="33"/>
      <c r="V33" s="34">
        <f t="shared" si="10"/>
        <v>0</v>
      </c>
      <c r="X33" s="4">
        <f t="shared" si="11"/>
        <v>37071</v>
      </c>
      <c r="Y33" s="30">
        <f t="shared" si="12"/>
        <v>0</v>
      </c>
      <c r="Z33" s="30">
        <f t="shared" si="13"/>
        <v>0</v>
      </c>
      <c r="AA33" s="30">
        <f t="shared" si="0"/>
        <v>0</v>
      </c>
      <c r="AB33" s="65">
        <f t="shared" si="1"/>
        <v>0</v>
      </c>
      <c r="AC33" s="65">
        <f t="shared" si="2"/>
        <v>0</v>
      </c>
      <c r="AD33" s="65">
        <f t="shared" si="3"/>
        <v>0</v>
      </c>
      <c r="AE33" s="65">
        <f t="shared" si="4"/>
        <v>0</v>
      </c>
      <c r="AF33" s="66">
        <f t="shared" si="5"/>
        <v>0</v>
      </c>
      <c r="AG33" s="66">
        <f t="shared" si="6"/>
        <v>0</v>
      </c>
      <c r="AH33" s="66">
        <f t="shared" si="7"/>
        <v>0</v>
      </c>
      <c r="AI33" s="66">
        <f t="shared" si="8"/>
        <v>0</v>
      </c>
    </row>
    <row r="34" spans="1:35" x14ac:dyDescent="0.25">
      <c r="A34" s="68">
        <f t="shared" si="14"/>
        <v>37071</v>
      </c>
      <c r="B34" s="69">
        <v>0</v>
      </c>
      <c r="C34" s="69">
        <v>0</v>
      </c>
      <c r="D34" s="32">
        <f t="shared" si="9"/>
        <v>0</v>
      </c>
      <c r="E34" s="33"/>
      <c r="F34" s="69">
        <v>0</v>
      </c>
      <c r="G34" s="33"/>
      <c r="H34" s="69">
        <v>0</v>
      </c>
      <c r="I34" s="33"/>
      <c r="J34" s="69">
        <v>0</v>
      </c>
      <c r="K34" s="33"/>
      <c r="L34" s="69">
        <v>0</v>
      </c>
      <c r="M34" s="33"/>
      <c r="N34" s="69">
        <v>0</v>
      </c>
      <c r="O34" s="33"/>
      <c r="P34" s="69">
        <v>0</v>
      </c>
      <c r="Q34" s="33"/>
      <c r="R34" s="69">
        <v>0</v>
      </c>
      <c r="S34" s="33"/>
      <c r="T34" s="69">
        <v>0</v>
      </c>
      <c r="U34" s="33"/>
      <c r="V34" s="34">
        <f t="shared" si="10"/>
        <v>0</v>
      </c>
      <c r="X34" s="4">
        <f t="shared" si="11"/>
        <v>37072</v>
      </c>
      <c r="Y34" s="30">
        <f>+B36</f>
        <v>0</v>
      </c>
      <c r="Z34" s="30">
        <f>+C36</f>
        <v>0</v>
      </c>
      <c r="AA34" s="30">
        <f>+F36</f>
        <v>0</v>
      </c>
      <c r="AB34" s="65">
        <f t="shared" si="1"/>
        <v>0</v>
      </c>
      <c r="AC34" s="65">
        <f t="shared" si="2"/>
        <v>0</v>
      </c>
      <c r="AD34" s="65">
        <f t="shared" si="3"/>
        <v>0</v>
      </c>
      <c r="AE34" s="65">
        <f t="shared" si="4"/>
        <v>0</v>
      </c>
      <c r="AF34" s="66">
        <f t="shared" si="5"/>
        <v>0</v>
      </c>
      <c r="AG34" s="66">
        <f t="shared" si="6"/>
        <v>0</v>
      </c>
      <c r="AH34" s="66">
        <f t="shared" si="7"/>
        <v>0</v>
      </c>
      <c r="AI34" s="66">
        <f t="shared" si="8"/>
        <v>0</v>
      </c>
    </row>
    <row r="35" spans="1:35" x14ac:dyDescent="0.25">
      <c r="A35" s="68">
        <f t="shared" si="14"/>
        <v>37072</v>
      </c>
      <c r="B35" s="69">
        <v>0</v>
      </c>
      <c r="C35" s="69">
        <v>0</v>
      </c>
      <c r="D35" s="32">
        <f t="shared" si="9"/>
        <v>0</v>
      </c>
      <c r="E35" s="33"/>
      <c r="F35" s="69">
        <v>0</v>
      </c>
      <c r="G35" s="33"/>
      <c r="H35" s="69">
        <v>0</v>
      </c>
      <c r="I35" s="33"/>
      <c r="J35" s="69">
        <v>0</v>
      </c>
      <c r="K35" s="33"/>
      <c r="L35" s="69">
        <v>0</v>
      </c>
      <c r="M35" s="33"/>
      <c r="N35" s="69">
        <v>0</v>
      </c>
      <c r="O35" s="33"/>
      <c r="P35" s="69">
        <v>0</v>
      </c>
      <c r="Q35" s="33"/>
      <c r="R35" s="69">
        <v>0</v>
      </c>
      <c r="S35" s="33"/>
      <c r="T35" s="69">
        <v>0</v>
      </c>
      <c r="U35" s="33"/>
      <c r="V35" s="34">
        <f t="shared" si="10"/>
        <v>0</v>
      </c>
      <c r="X35" s="4"/>
      <c r="Y35" s="30"/>
      <c r="Z35" s="30"/>
      <c r="AA35" s="30"/>
      <c r="AB35" s="65"/>
      <c r="AC35" s="65"/>
      <c r="AD35" s="65"/>
      <c r="AE35" s="65"/>
      <c r="AF35" s="66"/>
      <c r="AG35" s="66"/>
      <c r="AH35" s="66"/>
      <c r="AI35" s="66"/>
    </row>
    <row r="36" spans="1:35" ht="13.8" thickBot="1" x14ac:dyDescent="0.3">
      <c r="A36" s="68"/>
      <c r="B36" s="69"/>
      <c r="C36" s="69"/>
      <c r="D36" s="35"/>
      <c r="E36" s="36"/>
      <c r="F36" s="69"/>
      <c r="G36" s="36"/>
      <c r="H36" s="69"/>
      <c r="I36" s="36"/>
      <c r="J36" s="69"/>
      <c r="K36" s="36"/>
      <c r="L36" s="69"/>
      <c r="M36" s="36"/>
      <c r="N36" s="69"/>
      <c r="O36" s="36"/>
      <c r="P36" s="69"/>
      <c r="Q36" s="36"/>
      <c r="R36" s="69"/>
      <c r="S36" s="36"/>
      <c r="T36" s="69"/>
      <c r="U36" s="36"/>
      <c r="V36" s="34"/>
    </row>
    <row r="37" spans="1:35" ht="13.8" thickBot="1" x14ac:dyDescent="0.3">
      <c r="A37" s="47" t="s">
        <v>21</v>
      </c>
      <c r="B37" s="43"/>
      <c r="C37" s="75"/>
      <c r="D37" s="37">
        <f>+B37+C37</f>
        <v>0</v>
      </c>
      <c r="E37" s="36"/>
      <c r="F37" s="43"/>
      <c r="G37" s="36"/>
      <c r="H37" s="43"/>
      <c r="I37" s="36"/>
      <c r="J37" s="43"/>
      <c r="K37" s="36"/>
      <c r="L37" s="43"/>
      <c r="M37" s="36"/>
      <c r="N37" s="43"/>
      <c r="O37" s="36"/>
      <c r="P37" s="43"/>
      <c r="Q37" s="36"/>
      <c r="R37" s="43"/>
      <c r="S37" s="36"/>
      <c r="T37" s="43"/>
      <c r="U37" s="36"/>
      <c r="V37" s="41">
        <f t="shared" si="10"/>
        <v>0</v>
      </c>
    </row>
    <row r="38" spans="1:35" ht="13.8" thickBot="1" x14ac:dyDescent="0.3">
      <c r="A38" s="48" t="s">
        <v>50</v>
      </c>
      <c r="B38" s="37">
        <f>SUM(B6:B36)+B37</f>
        <v>47179</v>
      </c>
      <c r="C38" s="37">
        <f>SUM(C6:C36)+C37</f>
        <v>8979</v>
      </c>
      <c r="D38" s="37">
        <f>SUM(D6:D36)+D37</f>
        <v>56158</v>
      </c>
      <c r="E38" s="37"/>
      <c r="F38" s="37">
        <f>SUM(F6:F36)+F37</f>
        <v>-18280</v>
      </c>
      <c r="G38" s="37"/>
      <c r="H38" s="37">
        <f>SUM(H6:H36)+H37</f>
        <v>853</v>
      </c>
      <c r="I38" s="37"/>
      <c r="J38" s="37">
        <f>SUM(J6:J36)+J37</f>
        <v>238</v>
      </c>
      <c r="K38" s="37"/>
      <c r="L38" s="37">
        <f>SUM(L6:L36)+L37</f>
        <v>0</v>
      </c>
      <c r="M38" s="37"/>
      <c r="N38" s="37">
        <f>SUM(N6:N36)+N37</f>
        <v>-568</v>
      </c>
      <c r="O38" s="37"/>
      <c r="P38" s="37">
        <f>SUM(P6:P36)+P37</f>
        <v>785</v>
      </c>
      <c r="Q38" s="37"/>
      <c r="R38" s="37">
        <f>SUM(R6:R36)+R37</f>
        <v>-495</v>
      </c>
      <c r="S38" s="37"/>
      <c r="T38" s="37">
        <f>SUM(T6:T36)+T37</f>
        <v>-2944</v>
      </c>
      <c r="U38" s="37"/>
      <c r="V38" s="38">
        <f t="shared" si="10"/>
        <v>35747</v>
      </c>
    </row>
    <row r="39" spans="1:35" ht="13.8" thickBot="1" x14ac:dyDescent="0.3">
      <c r="A39" s="28" t="s">
        <v>6</v>
      </c>
      <c r="B39" s="39">
        <f>B5+B38</f>
        <v>-101026</v>
      </c>
      <c r="C39" s="39">
        <f>C5+C38</f>
        <v>-142791</v>
      </c>
      <c r="D39" s="39">
        <f>D5+D38</f>
        <v>-243817</v>
      </c>
      <c r="E39" s="40"/>
      <c r="F39" s="39">
        <f>F5+F38</f>
        <v>-1098369</v>
      </c>
      <c r="G39" s="40"/>
      <c r="H39" s="39">
        <f>H5+H38</f>
        <v>-16543</v>
      </c>
      <c r="I39" s="40"/>
      <c r="J39" s="39">
        <f>J5+J38</f>
        <v>6869</v>
      </c>
      <c r="K39" s="40"/>
      <c r="L39" s="70">
        <f>L5+L38</f>
        <v>21483</v>
      </c>
      <c r="M39" s="40"/>
      <c r="N39" s="39">
        <f>N5+N38</f>
        <v>-27182</v>
      </c>
      <c r="O39" s="40"/>
      <c r="P39" s="39">
        <f>P5+P38</f>
        <v>-28366</v>
      </c>
      <c r="Q39" s="40"/>
      <c r="R39" s="39">
        <f>R5+R38</f>
        <v>-4732</v>
      </c>
      <c r="S39" s="40"/>
      <c r="T39" s="39">
        <f>T5+T38</f>
        <v>190687</v>
      </c>
      <c r="U39" s="40"/>
      <c r="V39" s="39">
        <f t="shared" si="10"/>
        <v>-1199970</v>
      </c>
      <c r="X39" t="s">
        <v>5</v>
      </c>
    </row>
    <row r="40" spans="1:35" ht="16.2" thickBot="1" x14ac:dyDescent="0.35">
      <c r="A40" s="80" t="s">
        <v>53</v>
      </c>
      <c r="B40" s="79" t="s">
        <v>54</v>
      </c>
      <c r="D40" s="8"/>
      <c r="E40" s="8"/>
      <c r="F40" s="8"/>
      <c r="G40" s="8"/>
      <c r="H40" s="8"/>
      <c r="I40" s="8"/>
      <c r="J40" s="8"/>
      <c r="K40" s="8"/>
      <c r="L40" s="71" t="s">
        <v>47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35" ht="15.6" x14ac:dyDescent="0.3">
      <c r="A41" s="80" t="s">
        <v>55</v>
      </c>
      <c r="B41" s="79" t="s">
        <v>56</v>
      </c>
      <c r="D41" s="8"/>
      <c r="E41" s="8"/>
      <c r="F41" s="8"/>
      <c r="G41" s="8"/>
      <c r="H41" s="8"/>
      <c r="I41" s="8"/>
      <c r="J41" s="8"/>
      <c r="K41" s="8"/>
      <c r="L41" s="81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35" ht="15.6" x14ac:dyDescent="0.3">
      <c r="A42" s="80" t="s">
        <v>57</v>
      </c>
      <c r="B42" s="79" t="s">
        <v>56</v>
      </c>
      <c r="D42" s="8"/>
      <c r="E42" s="8"/>
      <c r="F42" s="8"/>
      <c r="G42" s="8"/>
      <c r="H42" s="8"/>
      <c r="I42" s="8"/>
      <c r="J42" s="8"/>
      <c r="K42" s="8"/>
      <c r="L42" s="81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35" x14ac:dyDescent="0.25">
      <c r="A43" s="49" t="s">
        <v>5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35" ht="15" x14ac:dyDescent="0.25">
      <c r="A44" s="50"/>
      <c r="B44" s="9"/>
      <c r="C44" s="10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35" ht="15" x14ac:dyDescent="0.25">
      <c r="A45" s="50"/>
      <c r="B45" s="9"/>
      <c r="C45" s="10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35" ht="15" x14ac:dyDescent="0.25">
      <c r="A46" s="50"/>
      <c r="B46" s="9"/>
      <c r="C46" s="10"/>
      <c r="D46" s="12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11"/>
      <c r="S46" s="8"/>
      <c r="T46" s="8"/>
      <c r="U46" s="8"/>
      <c r="V46" s="11"/>
      <c r="X46" s="7"/>
    </row>
    <row r="47" spans="1:35" x14ac:dyDescent="0.25">
      <c r="A47" s="49"/>
      <c r="B47" s="11"/>
      <c r="C47" s="11"/>
      <c r="D47" s="11"/>
      <c r="E47" s="8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1"/>
      <c r="Q47" s="11"/>
      <c r="R47" s="11"/>
      <c r="S47" s="11"/>
      <c r="T47" s="11"/>
      <c r="U47" s="12"/>
      <c r="V47" s="11"/>
      <c r="X47" s="5"/>
    </row>
    <row r="48" spans="1:35" x14ac:dyDescent="0.25">
      <c r="A48" s="49"/>
      <c r="B48" s="15"/>
      <c r="C48" s="15"/>
      <c r="D48" s="15"/>
      <c r="E48" s="14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/>
      <c r="Q48" s="15"/>
      <c r="R48" s="15"/>
      <c r="S48" s="15"/>
      <c r="T48" s="15"/>
      <c r="U48" s="12"/>
      <c r="V48" s="11"/>
      <c r="X48" s="5"/>
    </row>
    <row r="49" spans="1:24" x14ac:dyDescent="0.25">
      <c r="A49" s="5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X49" s="7"/>
    </row>
    <row r="50" spans="1:24" x14ac:dyDescent="0.25">
      <c r="A50" s="51"/>
      <c r="B50" s="18"/>
      <c r="C50" s="22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X50" s="7"/>
    </row>
    <row r="51" spans="1:24" x14ac:dyDescent="0.25">
      <c r="A51" s="52"/>
      <c r="B51" s="21"/>
      <c r="C51" s="22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4" x14ac:dyDescent="0.25">
      <c r="A52" s="52"/>
      <c r="B52" s="18"/>
      <c r="C52" s="22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4" x14ac:dyDescent="0.25">
      <c r="A53" s="52"/>
      <c r="B53" s="22"/>
      <c r="C53" s="22"/>
      <c r="D53" s="22"/>
      <c r="E53" s="18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18"/>
      <c r="R53" s="22"/>
      <c r="S53" s="18"/>
      <c r="T53" s="22"/>
      <c r="U53" s="18"/>
      <c r="V53" s="22"/>
    </row>
    <row r="54" spans="1:24" x14ac:dyDescent="0.25">
      <c r="A54" s="52"/>
      <c r="B54" s="21"/>
      <c r="C54" s="22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4" x14ac:dyDescent="0.25">
      <c r="A55" s="53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</row>
    <row r="56" spans="1:24" x14ac:dyDescent="0.25">
      <c r="A56" s="54"/>
      <c r="B56" s="25"/>
      <c r="C56" s="7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 t="s">
        <v>5</v>
      </c>
      <c r="S56" s="7"/>
      <c r="T56" s="23"/>
      <c r="U56" s="7"/>
      <c r="V56" s="7"/>
    </row>
    <row r="58" spans="1:24" x14ac:dyDescent="0.25">
      <c r="R58" t="s">
        <v>5</v>
      </c>
    </row>
    <row r="59" spans="1:24" x14ac:dyDescent="0.25">
      <c r="C59" s="72" t="s">
        <v>5</v>
      </c>
    </row>
    <row r="80" spans="4:4" x14ac:dyDescent="0.25">
      <c r="D80">
        <v>3161324</v>
      </c>
    </row>
    <row r="81" spans="4:4" x14ac:dyDescent="0.25">
      <c r="D81">
        <v>3162595</v>
      </c>
    </row>
    <row r="83" spans="4:4" x14ac:dyDescent="0.25">
      <c r="D83">
        <f>+D80-D81</f>
        <v>-1271</v>
      </c>
    </row>
  </sheetData>
  <phoneticPr fontId="0" type="noConversion"/>
  <printOptions gridLines="1"/>
  <pageMargins left="0.75" right="0.75" top="0.75" bottom="0.75" header="0.5" footer="0.5"/>
  <pageSetup paperSize="5" scale="73" orientation="landscape" blackAndWhite="1" horizontalDpi="300" verticalDpi="300" r:id="rId1"/>
  <headerFooter alignWithMargins="0">
    <oddFooter>&amp;L&amp;D  &amp;T&amp;C&amp;"Arial,Bold"(-) = RECIEVABLE
(+)  = DELIVERABLE&amp;R&amp;F  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Jan 2002</vt:lpstr>
      <vt:lpstr>Jan.2002</vt:lpstr>
      <vt:lpstr>MANUAL</vt:lpstr>
      <vt:lpstr>Jan01</vt:lpstr>
      <vt:lpstr>Feb01</vt:lpstr>
      <vt:lpstr>Mar01</vt:lpstr>
      <vt:lpstr>Apr01</vt:lpstr>
      <vt:lpstr>May 01</vt:lpstr>
      <vt:lpstr>June 01</vt:lpstr>
      <vt:lpstr>July 01</vt:lpstr>
      <vt:lpstr>AUGUST 01</vt:lpstr>
      <vt:lpstr>SEPT 01 </vt:lpstr>
      <vt:lpstr>OCT 01</vt:lpstr>
      <vt:lpstr>NOV 01</vt:lpstr>
      <vt:lpstr>Dec 01</vt:lpstr>
      <vt:lpstr>Apr01!Print_Area</vt:lpstr>
      <vt:lpstr>'AUGUST 01'!Print_Area</vt:lpstr>
      <vt:lpstr>'Dec 01'!Print_Area</vt:lpstr>
      <vt:lpstr>Feb01!Print_Area</vt:lpstr>
      <vt:lpstr>'Jan 2002'!Print_Area</vt:lpstr>
      <vt:lpstr>Jan.2002!Print_Area</vt:lpstr>
      <vt:lpstr>Jan01!Print_Area</vt:lpstr>
      <vt:lpstr>'July 01'!Print_Area</vt:lpstr>
      <vt:lpstr>'June 01'!Print_Area</vt:lpstr>
      <vt:lpstr>MANUAL!Print_Area</vt:lpstr>
      <vt:lpstr>Mar01!Print_Area</vt:lpstr>
      <vt:lpstr>'May 01'!Print_Area</vt:lpstr>
      <vt:lpstr>'NOV 01'!Print_Area</vt:lpstr>
      <vt:lpstr>'OCT 01'!Print_Area</vt:lpstr>
      <vt:lpstr>'SEPT 01 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Havlíček Jan</cp:lastModifiedBy>
  <cp:lastPrinted>2002-01-06T14:34:29Z</cp:lastPrinted>
  <dcterms:created xsi:type="dcterms:W3CDTF">2000-09-05T21:04:28Z</dcterms:created>
  <dcterms:modified xsi:type="dcterms:W3CDTF">2023-09-10T12:01:15Z</dcterms:modified>
</cp:coreProperties>
</file>