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<sst xmlns="http://schemas.openxmlformats.org/spreadsheetml/2006/main" count="700" uniqueCount="119">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</sst>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4A20-A3E6-11F68648941E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6-4A20-A3E6-11F68648941E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6-4A20-A3E6-11F68648941E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6-4A20-A3E6-11F68648941E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6-4A20-A3E6-11F68648941E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6-4A20-A3E6-11F68648941E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06-4A20-A3E6-11F68648941E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06-4A20-A3E6-11F68648941E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06-4A20-A3E6-11F68648941E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06-4A20-A3E6-11F68648941E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06-4A20-A3E6-11F68648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1784"/>
        <c:axId val="1"/>
      </c:lineChart>
      <c:dateAx>
        <c:axId val="189001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1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1-4A5B-8473-7175019F7A77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1-4A5B-8473-7175019F7A77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1-4A5B-8473-7175019F7A77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1-4A5B-8473-7175019F7A77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1-4A5B-8473-7175019F7A77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1-4A5B-8473-7175019F7A77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E1-4A5B-8473-7175019F7A77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E1-4A5B-8473-7175019F7A77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E1-4A5B-8473-7175019F7A77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E1-4A5B-8473-7175019F7A77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E1-4A5B-8473-7175019F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0800"/>
        <c:axId val="1"/>
      </c:lineChart>
      <c:dateAx>
        <c:axId val="189000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5-46F3-9FB0-332D84A2FD86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6F3-9FB0-332D84A2FD86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5-46F3-9FB0-332D84A2FD86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5-46F3-9FB0-332D84A2FD86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E5-46F3-9FB0-332D84A2FD86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E5-46F3-9FB0-332D84A2FD86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E5-46F3-9FB0-332D84A2FD86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E5-46F3-9FB0-332D84A2FD86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E5-46F3-9FB0-332D84A2FD86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E5-46F3-9FB0-332D84A2FD86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E5-46F3-9FB0-332D84A2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5336"/>
        <c:axId val="1"/>
      </c:lineChart>
      <c:dateAx>
        <c:axId val="188095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5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390-81E8-7701282F13BA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390-81E8-7701282F13BA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8-4390-81E8-7701282F13BA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8-4390-81E8-7701282F13BA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8-4390-81E8-7701282F13BA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28-4390-81E8-7701282F13BA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8-4390-81E8-7701282F13BA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8-4390-81E8-7701282F13BA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8-4390-81E8-7701282F13BA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8-4390-81E8-7701282F13BA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28-4390-81E8-7701282F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7752"/>
        <c:axId val="1"/>
      </c:lineChart>
      <c:dateAx>
        <c:axId val="189647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7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83D-BEB9-5C01C0742847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7-483D-BEB9-5C01C0742847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7-483D-BEB9-5C01C0742847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7-483D-BEB9-5C01C0742847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7-483D-BEB9-5C01C0742847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67-483D-BEB9-5C01C0742847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67-483D-BEB9-5C01C0742847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67-483D-BEB9-5C01C0742847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7-483D-BEB9-5C01C0742847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67-483D-BEB9-5C01C0742847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67-483D-BEB9-5C01C074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5128"/>
        <c:axId val="1"/>
      </c:lineChart>
      <c:dateAx>
        <c:axId val="189645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5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0-4AE9-8B04-85859DD5D92E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0-4AE9-8B04-85859DD5D92E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0-4AE9-8B04-85859DD5D92E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0-4AE9-8B04-85859DD5D92E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0-4AE9-8B04-85859DD5D92E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0-4AE9-8B04-85859DD5D92E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0-4AE9-8B04-85859DD5D92E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10-4AE9-8B04-85859DD5D92E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10-4AE9-8B04-85859DD5D92E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10-4AE9-8B04-85859DD5D92E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10-4AE9-8B04-85859DD5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9160"/>
        <c:axId val="1"/>
      </c:lineChart>
      <c:dateAx>
        <c:axId val="188999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99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3-470E-8F0C-85276EF11FB2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3-470E-8F0C-85276EF11FB2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3-470E-8F0C-85276EF11FB2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3-470E-8F0C-85276EF11FB2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3-470E-8F0C-85276EF11FB2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93-470E-8F0C-85276EF11FB2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93-470E-8F0C-85276EF11FB2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93-470E-8F0C-85276EF11FB2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93-470E-8F0C-85276EF11FB2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93-470E-8F0C-85276EF11FB2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93-470E-8F0C-85276EF1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6536"/>
        <c:axId val="1"/>
      </c:lineChart>
      <c:dateAx>
        <c:axId val="188996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96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C-4802-8A4F-23DFDA5FDD5F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C-4802-8A4F-23DFDA5FDD5F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C-4802-8A4F-23DFDA5FDD5F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C-4802-8A4F-23DFDA5FDD5F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C-4802-8A4F-23DFDA5FDD5F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C-4802-8A4F-23DFDA5FDD5F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7C-4802-8A4F-23DFDA5F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1080"/>
        <c:axId val="1"/>
      </c:lineChart>
      <c:dateAx>
        <c:axId val="159651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51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A-4DB0-90A6-D04201170BE7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A-4DB0-90A6-D04201170BE7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A-4DB0-90A6-D04201170BE7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A-4DB0-90A6-D04201170BE7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A-4DB0-90A6-D04201170BE7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A-4DB0-90A6-D04201170BE7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EA-4DB0-90A6-D0420117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2768"/>
        <c:axId val="1"/>
      </c:lineChart>
      <c:dateAx>
        <c:axId val="189002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981-8822-B537D1AD33C5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981-8822-B537D1AD33C5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F-4981-8822-B537D1AD33C5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F-4981-8822-B537D1AD33C5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F-4981-8822-B537D1AD33C5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F-4981-8822-B537D1AD33C5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F-4981-8822-B537D1AD33C5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F-4981-8822-B537D1AD33C5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7F-4981-8822-B537D1AD33C5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7F-4981-8822-B537D1AD33C5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7F-4981-8822-B537D1AD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6112"/>
        <c:axId val="1"/>
      </c:lineChart>
      <c:dateAx>
        <c:axId val="189646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F-4E6D-B7BA-CAB3AF706A59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F-4E6D-B7BA-CAB3AF706A59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F-4E6D-B7BA-CAB3AF706A59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F-4E6D-B7BA-CAB3AF706A59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F-4E6D-B7BA-CAB3AF706A59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F-4E6D-B7BA-CAB3AF706A59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F-4E6D-B7BA-CAB3AF706A59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4F-4E6D-B7BA-CAB3AF706A59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4F-4E6D-B7BA-CAB3AF706A59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4F-4E6D-B7BA-CAB3AF706A59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4F-4E6D-B7BA-CAB3AF70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0568"/>
        <c:axId val="1"/>
      </c:lineChart>
      <c:dateAx>
        <c:axId val="188670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70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7-4413-953D-BF9A3074715D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7-4413-953D-BF9A3074715D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7-4413-953D-BF9A3074715D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7-4413-953D-BF9A3074715D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7-4413-953D-BF9A3074715D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7-4413-953D-BF9A3074715D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47-4413-953D-BF9A3074715D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47-4413-953D-BF9A3074715D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47-4413-953D-BF9A3074715D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47-4413-953D-BF9A3074715D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47-4413-953D-BF9A3074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8408"/>
        <c:axId val="1"/>
      </c:lineChart>
      <c:dateAx>
        <c:axId val="189648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8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854-9157-7A88A54EBCAE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5-4854-9157-7A88A54EBCAE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5-4854-9157-7A88A54EBCAE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5-4854-9157-7A88A54EBCAE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5-4854-9157-7A88A54EBCAE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5-4854-9157-7A88A54EBCAE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5-4854-9157-7A88A54EBCAE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25-4854-9157-7A88A54EBCAE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25-4854-9157-7A88A54EBCAE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25-4854-9157-7A88A54EBCAE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25-4854-9157-7A88A54E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51032"/>
        <c:axId val="1"/>
      </c:lineChart>
      <c:dateAx>
        <c:axId val="189651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1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3-452F-8B33-794CE7929514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3-452F-8B33-794CE7929514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3-452F-8B33-794CE7929514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3-452F-8B33-794CE7929514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3-452F-8B33-794CE7929514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3-452F-8B33-794CE7929514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3-452F-8B33-794CE7929514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73-452F-8B33-794CE7929514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73-452F-8B33-794CE7929514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73-452F-8B33-794CE7929514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73-452F-8B33-794CE792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2720"/>
        <c:axId val="1"/>
      </c:lineChart>
      <c:dateAx>
        <c:axId val="15965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5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17" sqref="Y1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155028</v>
      </c>
      <c r="C5" s="141">
        <v>-366102</v>
      </c>
      <c r="D5" s="141">
        <f t="shared" ref="D5:D36" si="0">B5+C5</f>
        <v>-211074</v>
      </c>
      <c r="E5" s="142"/>
      <c r="F5" s="141">
        <v>76862</v>
      </c>
      <c r="G5" s="142"/>
      <c r="H5" s="141">
        <v>9718</v>
      </c>
      <c r="I5" s="142"/>
      <c r="J5" s="141">
        <v>-11807</v>
      </c>
      <c r="K5" s="142"/>
      <c r="L5" s="141">
        <v>7422</v>
      </c>
      <c r="M5" s="142"/>
      <c r="N5" s="141">
        <v>37353</v>
      </c>
      <c r="O5" s="142"/>
      <c r="P5" s="141">
        <v>-9522</v>
      </c>
      <c r="Q5" s="142"/>
      <c r="R5" s="141">
        <v>6043</v>
      </c>
      <c r="S5" s="142"/>
      <c r="T5" s="141">
        <v>-21584</v>
      </c>
      <c r="U5" s="162">
        <v>27401</v>
      </c>
      <c r="V5" s="162"/>
      <c r="W5" s="162">
        <v>-22219</v>
      </c>
      <c r="X5" s="142"/>
      <c r="Y5" s="141">
        <f>SUM(D5:X5)</f>
        <v>-111407</v>
      </c>
      <c r="AA5" s="152">
        <f>+A6</f>
        <v>37257</v>
      </c>
      <c r="AB5" s="65">
        <f>+B6</f>
        <v>2497</v>
      </c>
      <c r="AC5" s="65">
        <f>+C6</f>
        <v>-822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5">
      <c r="A6" s="154">
        <v>37257</v>
      </c>
      <c r="B6" s="69">
        <v>2497</v>
      </c>
      <c r="C6" s="69">
        <v>-822</v>
      </c>
      <c r="D6" s="32">
        <f t="shared" si="0"/>
        <v>1675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8245</v>
      </c>
      <c r="AA6" s="152">
        <f t="shared" ref="AA6:AA35" si="11">AA5+1</f>
        <v>37258</v>
      </c>
      <c r="AB6" s="30">
        <f t="shared" ref="AB6:AB33" si="12">+B7</f>
        <v>-5487</v>
      </c>
      <c r="AC6" s="30">
        <f t="shared" ref="AC6:AC33" si="13">+C7</f>
        <v>-2875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5">
      <c r="A7" s="154">
        <v>37258</v>
      </c>
      <c r="B7" s="69">
        <v>-5487</v>
      </c>
      <c r="C7" s="69">
        <v>-2875</v>
      </c>
      <c r="D7" s="32">
        <f t="shared" si="0"/>
        <v>-8362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-1975</v>
      </c>
      <c r="AA7" s="152">
        <f t="shared" si="11"/>
        <v>37259</v>
      </c>
      <c r="AB7" s="30">
        <f t="shared" si="12"/>
        <v>2045</v>
      </c>
      <c r="AC7" s="30">
        <f t="shared" si="13"/>
        <v>-989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5">
      <c r="A8" s="154">
        <v>37259</v>
      </c>
      <c r="B8" s="69">
        <v>2045</v>
      </c>
      <c r="C8" s="69">
        <v>-989</v>
      </c>
      <c r="D8" s="32">
        <f t="shared" si="0"/>
        <v>1056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3534</v>
      </c>
      <c r="AA8" s="152">
        <f t="shared" si="11"/>
        <v>37260</v>
      </c>
      <c r="AB8" s="30">
        <f t="shared" si="12"/>
        <v>6820</v>
      </c>
      <c r="AC8" s="30">
        <f t="shared" si="13"/>
        <v>-100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5">
      <c r="A9" s="154">
        <v>37260</v>
      </c>
      <c r="B9" s="69">
        <v>6820</v>
      </c>
      <c r="C9" s="69">
        <v>-100</v>
      </c>
      <c r="D9" s="32">
        <f t="shared" si="0"/>
        <v>6720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5934</v>
      </c>
      <c r="AA9" s="152">
        <f t="shared" si="11"/>
        <v>37261</v>
      </c>
      <c r="AB9" s="30">
        <f t="shared" si="12"/>
        <v>7140</v>
      </c>
      <c r="AC9" s="30">
        <f t="shared" si="13"/>
        <v>-99</v>
      </c>
      <c r="AD9" s="30">
        <f t="shared" si="1"/>
        <v>988</v>
      </c>
      <c r="AE9" s="65">
        <f t="shared" si="2"/>
        <v>988</v>
      </c>
      <c r="AF9" s="65">
        <f t="shared" si="3"/>
        <v>-386</v>
      </c>
      <c r="AG9" s="65">
        <f t="shared" si="4"/>
        <v>18</v>
      </c>
      <c r="AH9" s="65">
        <f t="shared" si="5"/>
        <v>0</v>
      </c>
      <c r="AI9" s="66">
        <f t="shared" si="6"/>
        <v>-460</v>
      </c>
      <c r="AJ9" s="66">
        <f t="shared" si="7"/>
        <v>15</v>
      </c>
      <c r="AK9" s="66">
        <f t="shared" si="8"/>
        <v>35</v>
      </c>
      <c r="AL9" s="66">
        <f t="shared" si="9"/>
        <v>-288</v>
      </c>
    </row>
    <row r="10" spans="1:48" x14ac:dyDescent="0.25">
      <c r="A10" s="154">
        <v>37261</v>
      </c>
      <c r="B10" s="69">
        <v>7140</v>
      </c>
      <c r="C10" s="69">
        <v>-99</v>
      </c>
      <c r="D10" s="32">
        <f t="shared" si="0"/>
        <v>7041</v>
      </c>
      <c r="E10" s="33"/>
      <c r="F10" s="69">
        <v>988</v>
      </c>
      <c r="G10" s="33"/>
      <c r="H10" s="69">
        <v>-386</v>
      </c>
      <c r="I10" s="33"/>
      <c r="J10" s="69">
        <v>18</v>
      </c>
      <c r="K10" s="33"/>
      <c r="L10" s="69">
        <v>0</v>
      </c>
      <c r="M10" s="33"/>
      <c r="N10" s="69">
        <v>-460</v>
      </c>
      <c r="O10" s="33"/>
      <c r="P10" s="69">
        <v>15</v>
      </c>
      <c r="Q10" s="33"/>
      <c r="R10" s="69">
        <v>35</v>
      </c>
      <c r="S10" s="33"/>
      <c r="T10" s="69">
        <v>-288</v>
      </c>
      <c r="U10" s="69">
        <v>-25</v>
      </c>
      <c r="V10" s="69"/>
      <c r="W10" s="69">
        <v>0</v>
      </c>
      <c r="X10" s="33"/>
      <c r="Y10" s="34">
        <f t="shared" si="10"/>
        <v>6963</v>
      </c>
      <c r="AA10" s="152">
        <f t="shared" si="11"/>
        <v>37262</v>
      </c>
      <c r="AB10" s="30">
        <f t="shared" si="12"/>
        <v>3373</v>
      </c>
      <c r="AC10" s="30">
        <f t="shared" si="13"/>
        <v>-215</v>
      </c>
      <c r="AD10" s="30">
        <f t="shared" si="1"/>
        <v>-743</v>
      </c>
      <c r="AE10" s="65">
        <f t="shared" si="2"/>
        <v>-743</v>
      </c>
      <c r="AF10" s="65">
        <f t="shared" si="3"/>
        <v>-119</v>
      </c>
      <c r="AG10" s="65">
        <f t="shared" si="4"/>
        <v>-12</v>
      </c>
      <c r="AH10" s="65">
        <f t="shared" si="5"/>
        <v>0</v>
      </c>
      <c r="AI10" s="66">
        <f t="shared" si="6"/>
        <v>-494</v>
      </c>
      <c r="AJ10" s="66">
        <f t="shared" si="7"/>
        <v>-5</v>
      </c>
      <c r="AK10" s="66">
        <f t="shared" si="8"/>
        <v>-18</v>
      </c>
      <c r="AL10" s="66">
        <f t="shared" si="9"/>
        <v>219</v>
      </c>
    </row>
    <row r="11" spans="1:48" x14ac:dyDescent="0.25">
      <c r="A11" s="155">
        <v>37262</v>
      </c>
      <c r="B11" s="69">
        <v>3373</v>
      </c>
      <c r="C11" s="69">
        <v>-215</v>
      </c>
      <c r="D11" s="32">
        <f t="shared" si="0"/>
        <v>3158</v>
      </c>
      <c r="E11" s="33"/>
      <c r="F11" s="69">
        <v>-743</v>
      </c>
      <c r="G11" s="33"/>
      <c r="H11" s="69">
        <v>-119</v>
      </c>
      <c r="I11" s="33"/>
      <c r="J11" s="69">
        <v>-12</v>
      </c>
      <c r="K11" s="33"/>
      <c r="L11" s="69">
        <v>0</v>
      </c>
      <c r="M11" s="33"/>
      <c r="N11" s="69">
        <v>-494</v>
      </c>
      <c r="O11" s="33"/>
      <c r="P11" s="69">
        <v>-5</v>
      </c>
      <c r="Q11" s="33"/>
      <c r="R11" s="69">
        <v>-18</v>
      </c>
      <c r="S11" s="33"/>
      <c r="T11" s="69">
        <v>219</v>
      </c>
      <c r="U11" s="69">
        <v>-73</v>
      </c>
      <c r="V11" s="69"/>
      <c r="W11" s="69">
        <v>0</v>
      </c>
      <c r="X11" s="33"/>
      <c r="Y11" s="34">
        <f t="shared" si="10"/>
        <v>1986</v>
      </c>
      <c r="AA11" s="152">
        <f t="shared" si="11"/>
        <v>37263</v>
      </c>
      <c r="AB11" s="30">
        <f t="shared" si="12"/>
        <v>4395</v>
      </c>
      <c r="AC11" s="30">
        <f t="shared" si="13"/>
        <v>-150</v>
      </c>
      <c r="AD11" s="30">
        <f t="shared" si="1"/>
        <v>-1266</v>
      </c>
      <c r="AE11" s="65">
        <f t="shared" si="2"/>
        <v>-1266</v>
      </c>
      <c r="AF11" s="65">
        <f t="shared" si="3"/>
        <v>-4</v>
      </c>
      <c r="AG11" s="65">
        <f t="shared" si="4"/>
        <v>-17</v>
      </c>
      <c r="AH11" s="65">
        <f t="shared" si="5"/>
        <v>0</v>
      </c>
      <c r="AI11" s="66">
        <f t="shared" si="6"/>
        <v>-430</v>
      </c>
      <c r="AJ11" s="66">
        <f t="shared" si="7"/>
        <v>-82</v>
      </c>
      <c r="AK11" s="66">
        <f t="shared" si="8"/>
        <v>27</v>
      </c>
      <c r="AL11" s="66">
        <f t="shared" si="9"/>
        <v>662</v>
      </c>
    </row>
    <row r="12" spans="1:48" x14ac:dyDescent="0.25">
      <c r="A12" s="154">
        <v>37263</v>
      </c>
      <c r="B12" s="69">
        <v>4395</v>
      </c>
      <c r="C12" s="69">
        <v>-150</v>
      </c>
      <c r="D12" s="32">
        <f t="shared" si="0"/>
        <v>4245</v>
      </c>
      <c r="E12" s="33"/>
      <c r="F12" s="69">
        <v>-1266</v>
      </c>
      <c r="G12" s="33"/>
      <c r="H12" s="69">
        <v>-4</v>
      </c>
      <c r="I12" s="33"/>
      <c r="J12" s="69">
        <v>-17</v>
      </c>
      <c r="K12" s="33"/>
      <c r="L12" s="69">
        <v>0</v>
      </c>
      <c r="M12" s="33"/>
      <c r="N12" s="69">
        <v>-430</v>
      </c>
      <c r="O12" s="33"/>
      <c r="P12" s="69">
        <v>-82</v>
      </c>
      <c r="Q12" s="33"/>
      <c r="R12" s="69">
        <v>27</v>
      </c>
      <c r="S12" s="33"/>
      <c r="T12" s="69">
        <v>662</v>
      </c>
      <c r="U12" s="69">
        <v>-14</v>
      </c>
      <c r="V12" s="69"/>
      <c r="W12" s="69">
        <v>0</v>
      </c>
      <c r="X12" s="33"/>
      <c r="Y12" s="34">
        <f t="shared" si="10"/>
        <v>3135</v>
      </c>
      <c r="AA12" s="152">
        <f t="shared" si="11"/>
        <v>37264</v>
      </c>
      <c r="AB12" s="30">
        <f t="shared" si="12"/>
        <v>3838</v>
      </c>
      <c r="AC12" s="30">
        <f t="shared" si="13"/>
        <v>-255</v>
      </c>
      <c r="AD12" s="30">
        <f t="shared" si="1"/>
        <v>-7755</v>
      </c>
      <c r="AE12" s="65">
        <f t="shared" si="2"/>
        <v>-7755</v>
      </c>
      <c r="AF12" s="65">
        <f t="shared" si="3"/>
        <v>143</v>
      </c>
      <c r="AG12" s="65">
        <f t="shared" si="4"/>
        <v>38</v>
      </c>
      <c r="AH12" s="65">
        <f t="shared" si="5"/>
        <v>0</v>
      </c>
      <c r="AI12" s="66">
        <f t="shared" si="6"/>
        <v>-323</v>
      </c>
      <c r="AJ12" s="66">
        <f t="shared" si="7"/>
        <v>34</v>
      </c>
      <c r="AK12" s="66">
        <f t="shared" si="8"/>
        <v>47</v>
      </c>
      <c r="AL12" s="66">
        <f t="shared" si="9"/>
        <v>794</v>
      </c>
    </row>
    <row r="13" spans="1:48" x14ac:dyDescent="0.25">
      <c r="A13" s="154">
        <v>37264</v>
      </c>
      <c r="B13" s="69">
        <v>3838</v>
      </c>
      <c r="C13" s="69">
        <v>-255</v>
      </c>
      <c r="D13" s="32">
        <f t="shared" si="0"/>
        <v>3583</v>
      </c>
      <c r="E13" s="33"/>
      <c r="F13" s="69">
        <v>-7755</v>
      </c>
      <c r="G13" s="33"/>
      <c r="H13" s="69">
        <v>143</v>
      </c>
      <c r="I13" s="33"/>
      <c r="J13" s="69">
        <v>38</v>
      </c>
      <c r="K13" s="33"/>
      <c r="L13" s="69">
        <v>0</v>
      </c>
      <c r="M13" s="33"/>
      <c r="N13" s="69">
        <v>-323</v>
      </c>
      <c r="O13" s="33"/>
      <c r="P13" s="69">
        <v>34</v>
      </c>
      <c r="Q13" s="33"/>
      <c r="R13" s="69">
        <v>47</v>
      </c>
      <c r="S13" s="33"/>
      <c r="T13" s="69">
        <v>794</v>
      </c>
      <c r="U13" s="69">
        <v>5</v>
      </c>
      <c r="V13" s="69"/>
      <c r="W13" s="69">
        <v>0</v>
      </c>
      <c r="X13" s="33"/>
      <c r="Y13" s="34">
        <f t="shared" si="10"/>
        <v>-3439</v>
      </c>
      <c r="AA13" s="152">
        <f t="shared" si="11"/>
        <v>37265</v>
      </c>
      <c r="AB13" s="30">
        <f t="shared" si="12"/>
        <v>2756</v>
      </c>
      <c r="AC13" s="30">
        <f t="shared" si="13"/>
        <v>-221</v>
      </c>
      <c r="AD13" s="30">
        <f t="shared" si="1"/>
        <v>-1056</v>
      </c>
      <c r="AE13" s="65">
        <f t="shared" si="2"/>
        <v>-1056</v>
      </c>
      <c r="AF13" s="65">
        <f t="shared" si="3"/>
        <v>-513</v>
      </c>
      <c r="AG13" s="65">
        <f t="shared" si="4"/>
        <v>38</v>
      </c>
      <c r="AH13" s="65">
        <f t="shared" si="5"/>
        <v>0</v>
      </c>
      <c r="AI13" s="66">
        <f t="shared" si="6"/>
        <v>-193</v>
      </c>
      <c r="AJ13" s="66">
        <f t="shared" si="7"/>
        <v>10</v>
      </c>
      <c r="AK13" s="66">
        <f t="shared" si="8"/>
        <v>27</v>
      </c>
      <c r="AL13" s="66">
        <f t="shared" si="9"/>
        <v>935</v>
      </c>
    </row>
    <row r="14" spans="1:48" x14ac:dyDescent="0.25">
      <c r="A14" s="154">
        <v>37265</v>
      </c>
      <c r="B14" s="69">
        <v>2756</v>
      </c>
      <c r="C14" s="69">
        <v>-221</v>
      </c>
      <c r="D14" s="32">
        <f t="shared" si="0"/>
        <v>2535</v>
      </c>
      <c r="E14" s="33"/>
      <c r="F14" s="69">
        <v>-1056</v>
      </c>
      <c r="G14" s="33"/>
      <c r="H14" s="69">
        <v>-513</v>
      </c>
      <c r="I14" s="33"/>
      <c r="J14" s="69">
        <v>38</v>
      </c>
      <c r="K14" s="33"/>
      <c r="L14" s="69">
        <v>0</v>
      </c>
      <c r="M14" s="33"/>
      <c r="N14" s="69">
        <v>-193</v>
      </c>
      <c r="O14" s="33"/>
      <c r="P14" s="69">
        <v>10</v>
      </c>
      <c r="Q14" s="33"/>
      <c r="R14" s="69">
        <v>27</v>
      </c>
      <c r="S14" s="33"/>
      <c r="T14" s="69">
        <v>935</v>
      </c>
      <c r="U14" s="69">
        <v>11</v>
      </c>
      <c r="V14" s="69"/>
      <c r="W14" s="69">
        <v>0</v>
      </c>
      <c r="X14" s="33"/>
      <c r="Y14" s="34">
        <f t="shared" si="10"/>
        <v>1783</v>
      </c>
      <c r="AA14" s="152">
        <f t="shared" si="11"/>
        <v>37266</v>
      </c>
      <c r="AB14" s="30">
        <f t="shared" si="12"/>
        <v>-6476</v>
      </c>
      <c r="AC14" s="30">
        <f t="shared" si="13"/>
        <v>-905</v>
      </c>
      <c r="AD14" s="30">
        <f t="shared" si="1"/>
        <v>-1213</v>
      </c>
      <c r="AE14" s="65">
        <f t="shared" si="2"/>
        <v>-1213</v>
      </c>
      <c r="AF14" s="65">
        <f t="shared" si="3"/>
        <v>-242</v>
      </c>
      <c r="AG14" s="65">
        <f t="shared" si="4"/>
        <v>80</v>
      </c>
      <c r="AH14" s="65">
        <f t="shared" si="5"/>
        <v>11000</v>
      </c>
      <c r="AI14" s="66">
        <f t="shared" si="6"/>
        <v>-19</v>
      </c>
      <c r="AJ14" s="66">
        <f t="shared" si="7"/>
        <v>37</v>
      </c>
      <c r="AK14" s="66">
        <f t="shared" si="8"/>
        <v>-124</v>
      </c>
      <c r="AL14" s="66">
        <f t="shared" si="9"/>
        <v>1392</v>
      </c>
    </row>
    <row r="15" spans="1:48" x14ac:dyDescent="0.25">
      <c r="A15" s="154">
        <v>37266</v>
      </c>
      <c r="B15" s="73">
        <v>-6476</v>
      </c>
      <c r="C15" s="69">
        <v>-905</v>
      </c>
      <c r="D15" s="32">
        <f t="shared" si="0"/>
        <v>-7381</v>
      </c>
      <c r="E15" s="33"/>
      <c r="F15" s="69">
        <v>-1213</v>
      </c>
      <c r="G15" s="33"/>
      <c r="H15" s="69">
        <v>-242</v>
      </c>
      <c r="I15" s="33"/>
      <c r="J15" s="69">
        <v>80</v>
      </c>
      <c r="K15" s="33"/>
      <c r="L15" s="69">
        <v>11000</v>
      </c>
      <c r="M15" s="33"/>
      <c r="N15" s="69">
        <v>-19</v>
      </c>
      <c r="O15" s="33"/>
      <c r="P15" s="69">
        <v>37</v>
      </c>
      <c r="Q15" s="33"/>
      <c r="R15" s="69">
        <v>-124</v>
      </c>
      <c r="S15" s="33"/>
      <c r="T15" s="69">
        <v>1392</v>
      </c>
      <c r="U15" s="69">
        <v>-45</v>
      </c>
      <c r="V15" s="69"/>
      <c r="W15" s="69">
        <v>0</v>
      </c>
      <c r="X15" s="33"/>
      <c r="Y15" s="34">
        <f t="shared" si="10"/>
        <v>3530</v>
      </c>
      <c r="AA15" s="152">
        <f t="shared" si="11"/>
        <v>37267</v>
      </c>
      <c r="AB15" s="30">
        <f t="shared" si="12"/>
        <v>578</v>
      </c>
      <c r="AC15" s="30">
        <f t="shared" si="13"/>
        <v>-1276</v>
      </c>
      <c r="AD15" s="30">
        <f t="shared" si="1"/>
        <v>49</v>
      </c>
      <c r="AE15" s="65">
        <f t="shared" si="2"/>
        <v>49</v>
      </c>
      <c r="AF15" s="65">
        <f t="shared" si="3"/>
        <v>-21</v>
      </c>
      <c r="AG15" s="65">
        <f t="shared" si="4"/>
        <v>103</v>
      </c>
      <c r="AH15" s="65">
        <f t="shared" si="5"/>
        <v>0</v>
      </c>
      <c r="AI15" s="66">
        <f t="shared" si="6"/>
        <v>-95</v>
      </c>
      <c r="AJ15" s="66">
        <f t="shared" si="7"/>
        <v>23</v>
      </c>
      <c r="AK15" s="66">
        <f t="shared" si="8"/>
        <v>-8</v>
      </c>
      <c r="AL15" s="66">
        <f t="shared" si="9"/>
        <v>965</v>
      </c>
    </row>
    <row r="16" spans="1:48" x14ac:dyDescent="0.25">
      <c r="A16" s="155">
        <v>37267</v>
      </c>
      <c r="B16" s="73">
        <v>578</v>
      </c>
      <c r="C16" s="69">
        <v>-1276</v>
      </c>
      <c r="D16" s="32">
        <f t="shared" si="0"/>
        <v>-698</v>
      </c>
      <c r="E16" s="36"/>
      <c r="F16" s="73">
        <v>49</v>
      </c>
      <c r="G16" s="33"/>
      <c r="H16" s="69">
        <v>-21</v>
      </c>
      <c r="I16" s="33"/>
      <c r="J16" s="69">
        <v>103</v>
      </c>
      <c r="K16" s="33"/>
      <c r="L16" s="69">
        <v>0</v>
      </c>
      <c r="M16" s="33"/>
      <c r="N16" s="69">
        <v>-95</v>
      </c>
      <c r="O16" s="33"/>
      <c r="P16" s="69">
        <v>23</v>
      </c>
      <c r="Q16" s="33"/>
      <c r="R16" s="69">
        <v>-8</v>
      </c>
      <c r="S16" s="33"/>
      <c r="T16" s="69">
        <v>965</v>
      </c>
      <c r="U16" s="69">
        <v>-2</v>
      </c>
      <c r="V16" s="69"/>
      <c r="W16" s="69">
        <v>0</v>
      </c>
      <c r="X16" s="33"/>
      <c r="Y16" s="34">
        <f t="shared" si="10"/>
        <v>318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5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5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5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5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5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5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5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5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5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5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5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5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5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5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5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5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5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5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5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8" thickBot="1" x14ac:dyDescent="0.3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21479</v>
      </c>
      <c r="C38" s="37">
        <f>SUM(C6:C36)+C37</f>
        <v>-7907</v>
      </c>
      <c r="D38" s="37">
        <f>SUM(D6:D36)+D37</f>
        <v>13572</v>
      </c>
      <c r="E38" s="37"/>
      <c r="F38" s="37">
        <f>SUM(F6:F36)+F37</f>
        <v>11333</v>
      </c>
      <c r="G38" s="37"/>
      <c r="H38" s="37">
        <f>SUM(H6:H36)+H37</f>
        <v>-1425</v>
      </c>
      <c r="I38" s="37"/>
      <c r="J38" s="37">
        <f>SUM(J6:J36)+J37</f>
        <v>-32</v>
      </c>
      <c r="K38" s="37"/>
      <c r="L38" s="37">
        <f>SUM(L6:L36)+L37</f>
        <v>11000</v>
      </c>
      <c r="M38" s="37"/>
      <c r="N38" s="37">
        <f>SUM(N6:N36)+N37</f>
        <v>-6517</v>
      </c>
      <c r="O38" s="37"/>
      <c r="P38" s="37">
        <f>SUM(P6:P36)+P37</f>
        <v>19</v>
      </c>
      <c r="Q38" s="37"/>
      <c r="R38" s="37">
        <f>SUM(R6:R36)+R37</f>
        <v>-433</v>
      </c>
      <c r="S38" s="37"/>
      <c r="T38" s="37">
        <f>SUM(T6:T36)+T37</f>
        <v>2497</v>
      </c>
      <c r="U38" s="37">
        <f>SUM(U6:U36)+U37</f>
        <v>-92</v>
      </c>
      <c r="V38" s="37"/>
      <c r="W38" s="37"/>
      <c r="X38" s="37"/>
      <c r="Y38" s="38">
        <f t="shared" si="10"/>
        <v>30014</v>
      </c>
    </row>
    <row r="39" spans="1:38" s="143" customFormat="1" ht="16.2" thickBot="1" x14ac:dyDescent="0.35">
      <c r="A39" s="147" t="s">
        <v>106</v>
      </c>
      <c r="B39" s="148">
        <f>B5+B38</f>
        <v>176507</v>
      </c>
      <c r="C39" s="148">
        <f>C5+C38</f>
        <v>-374009</v>
      </c>
      <c r="D39" s="148">
        <f>D5+D38</f>
        <v>-197502</v>
      </c>
      <c r="E39" s="146"/>
      <c r="F39" s="148">
        <f>F5+F38</f>
        <v>88195</v>
      </c>
      <c r="G39" s="146"/>
      <c r="H39" s="148">
        <f>H5+H38</f>
        <v>8293</v>
      </c>
      <c r="I39" s="146"/>
      <c r="J39" s="148">
        <f>J5+J38</f>
        <v>-11839</v>
      </c>
      <c r="K39" s="146"/>
      <c r="L39" s="148">
        <f>L5+L38</f>
        <v>18422</v>
      </c>
      <c r="M39" s="146"/>
      <c r="N39" s="148">
        <f>N5+N38</f>
        <v>30836</v>
      </c>
      <c r="O39" s="146"/>
      <c r="P39" s="148">
        <f>P5+P38</f>
        <v>-9503</v>
      </c>
      <c r="Q39" s="146"/>
      <c r="R39" s="148">
        <f>R5+R38</f>
        <v>5610</v>
      </c>
      <c r="S39" s="146"/>
      <c r="T39" s="148">
        <f>T5+T38</f>
        <v>-19087</v>
      </c>
      <c r="U39" s="163">
        <f>U5+U38</f>
        <v>27309</v>
      </c>
      <c r="V39" s="163"/>
      <c r="W39" s="163">
        <v>0</v>
      </c>
      <c r="X39" s="146"/>
      <c r="Y39" s="148">
        <f>SUM(D39:X39)</f>
        <v>-59266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5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5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5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5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5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8" thickBot="1" x14ac:dyDescent="0.3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2" thickBot="1" x14ac:dyDescent="0.35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2002-01-11T16:28:01Z</cp:lastPrinted>
  <dcterms:created xsi:type="dcterms:W3CDTF">2000-09-05T21:04:28Z</dcterms:created>
  <dcterms:modified xsi:type="dcterms:W3CDTF">2023-09-10T12:02:12Z</dcterms:modified>
</cp:coreProperties>
</file>