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216" yWindow="288" windowWidth="5208" windowHeight="6792"/>
  </bookViews>
  <sheets>
    <sheet name="GRAPH" sheetId="22" r:id="rId1"/>
    <sheet name="SUMMARY" sheetId="21" r:id="rId2"/>
    <sheet name="JANUARY01" sheetId="9" r:id="rId3"/>
    <sheet name="FEBRUARY01" sheetId="10" r:id="rId4"/>
    <sheet name="MARCH01" sheetId="11" r:id="rId5"/>
    <sheet name="APRIL01" sheetId="12" r:id="rId6"/>
    <sheet name="MAY01" sheetId="13" r:id="rId7"/>
    <sheet name="JUNE01" sheetId="14" r:id="rId8"/>
    <sheet name="JULY01" sheetId="15" r:id="rId9"/>
    <sheet name="AUGUST01" sheetId="16" r:id="rId10"/>
    <sheet name="SEPT01" sheetId="17" r:id="rId11"/>
    <sheet name="OCT01" sheetId="18" r:id="rId12"/>
    <sheet name="NOV01" sheetId="19" r:id="rId13"/>
    <sheet name="DEC01" sheetId="20" r:id="rId14"/>
    <sheet name="Sheet2" sheetId="2" r:id="rId15"/>
    <sheet name="Sheet3" sheetId="3" r:id="rId16"/>
  </sheets>
  <calcPr calcId="92512"/>
</workbook>
</file>

<file path=xl/calcChain.xml><?xml version="1.0" encoding="utf-8"?>
<calcChain xmlns="http://schemas.openxmlformats.org/spreadsheetml/2006/main">
  <c r="D3" i="12" l="1"/>
  <c r="E3" i="12"/>
  <c r="D4" i="12"/>
  <c r="E4" i="12"/>
  <c r="D5" i="12"/>
  <c r="E5" i="12"/>
  <c r="D6" i="12"/>
  <c r="E6" i="12"/>
  <c r="D7" i="12"/>
  <c r="E7" i="12"/>
  <c r="D8" i="12"/>
  <c r="E8" i="12"/>
  <c r="D9" i="12"/>
  <c r="E9" i="12"/>
  <c r="B11" i="12"/>
  <c r="C11" i="12"/>
  <c r="D11" i="12"/>
  <c r="E11" i="12"/>
  <c r="D3" i="16"/>
  <c r="E3" i="16"/>
  <c r="D4" i="16"/>
  <c r="E4" i="16"/>
  <c r="D5" i="16"/>
  <c r="E5" i="16"/>
  <c r="D6" i="16"/>
  <c r="E6" i="16"/>
  <c r="D7" i="16"/>
  <c r="E7" i="16"/>
  <c r="D8" i="16"/>
  <c r="E8" i="16"/>
  <c r="D9" i="16"/>
  <c r="E9" i="16"/>
  <c r="B11" i="16"/>
  <c r="C11" i="16"/>
  <c r="D11" i="16"/>
  <c r="E11" i="16"/>
  <c r="D3" i="20"/>
  <c r="E3" i="20"/>
  <c r="D4" i="20"/>
  <c r="E4" i="20"/>
  <c r="D5" i="20"/>
  <c r="E5" i="20"/>
  <c r="D6" i="20"/>
  <c r="E6" i="20"/>
  <c r="D7" i="20"/>
  <c r="E7" i="20"/>
  <c r="D8" i="20"/>
  <c r="E8" i="20"/>
  <c r="D9" i="20"/>
  <c r="E9" i="20"/>
  <c r="B11" i="20"/>
  <c r="C11" i="20"/>
  <c r="D11" i="20"/>
  <c r="E11" i="2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B12" i="10"/>
  <c r="C12" i="10"/>
  <c r="D12" i="10"/>
  <c r="E12" i="10"/>
  <c r="B3" i="22"/>
  <c r="D3" i="22"/>
  <c r="B4" i="22"/>
  <c r="D4" i="22"/>
  <c r="B5" i="22"/>
  <c r="D5" i="22"/>
  <c r="B6" i="22"/>
  <c r="D6" i="22"/>
  <c r="B7" i="22"/>
  <c r="D7" i="22"/>
  <c r="B8" i="22"/>
  <c r="D8" i="22"/>
  <c r="B9" i="22"/>
  <c r="D9" i="22"/>
  <c r="B10" i="22"/>
  <c r="D10" i="22"/>
  <c r="B11" i="22"/>
  <c r="D11" i="22"/>
  <c r="B12" i="22"/>
  <c r="D12" i="22"/>
  <c r="B13" i="22"/>
  <c r="D13" i="22"/>
  <c r="B14" i="22"/>
  <c r="D14" i="22"/>
  <c r="B16" i="22"/>
  <c r="D16" i="22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B12" i="9"/>
  <c r="C12" i="9"/>
  <c r="D12" i="9"/>
  <c r="E12" i="9"/>
  <c r="D3" i="15"/>
  <c r="E3" i="15"/>
  <c r="D4" i="15"/>
  <c r="E4" i="15"/>
  <c r="D5" i="15"/>
  <c r="E5" i="15"/>
  <c r="D6" i="15"/>
  <c r="E6" i="15"/>
  <c r="D7" i="15"/>
  <c r="E7" i="15"/>
  <c r="D8" i="15"/>
  <c r="E8" i="15"/>
  <c r="D9" i="15"/>
  <c r="E9" i="15"/>
  <c r="B11" i="15"/>
  <c r="C11" i="15"/>
  <c r="D11" i="15"/>
  <c r="E11" i="15"/>
  <c r="D3" i="14"/>
  <c r="E3" i="14"/>
  <c r="D4" i="14"/>
  <c r="E4" i="14"/>
  <c r="D5" i="14"/>
  <c r="E5" i="14"/>
  <c r="D6" i="14"/>
  <c r="E6" i="14"/>
  <c r="D7" i="14"/>
  <c r="E7" i="14"/>
  <c r="D8" i="14"/>
  <c r="E8" i="14"/>
  <c r="D9" i="14"/>
  <c r="E9" i="14"/>
  <c r="B11" i="14"/>
  <c r="C11" i="14"/>
  <c r="D11" i="14"/>
  <c r="E11" i="14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B11" i="11"/>
  <c r="C11" i="11"/>
  <c r="D11" i="11"/>
  <c r="E11" i="11"/>
  <c r="D3" i="13"/>
  <c r="E3" i="13"/>
  <c r="D4" i="13"/>
  <c r="E4" i="13"/>
  <c r="D5" i="13"/>
  <c r="E5" i="13"/>
  <c r="D6" i="13"/>
  <c r="E6" i="13"/>
  <c r="D7" i="13"/>
  <c r="E7" i="13"/>
  <c r="D8" i="13"/>
  <c r="E8" i="13"/>
  <c r="D9" i="13"/>
  <c r="E9" i="13"/>
  <c r="B11" i="13"/>
  <c r="C11" i="13"/>
  <c r="D11" i="13"/>
  <c r="E11" i="13"/>
  <c r="D3" i="19"/>
  <c r="E3" i="19"/>
  <c r="D4" i="19"/>
  <c r="E4" i="19"/>
  <c r="D5" i="19"/>
  <c r="E5" i="19"/>
  <c r="D6" i="19"/>
  <c r="E6" i="19"/>
  <c r="D7" i="19"/>
  <c r="E7" i="19"/>
  <c r="D8" i="19"/>
  <c r="E8" i="19"/>
  <c r="D9" i="19"/>
  <c r="E9" i="19"/>
  <c r="B11" i="19"/>
  <c r="C11" i="19"/>
  <c r="D11" i="19"/>
  <c r="E11" i="19"/>
  <c r="D3" i="18"/>
  <c r="E3" i="18"/>
  <c r="D4" i="18"/>
  <c r="E4" i="18"/>
  <c r="D5" i="18"/>
  <c r="E5" i="18"/>
  <c r="D6" i="18"/>
  <c r="E6" i="18"/>
  <c r="D7" i="18"/>
  <c r="E7" i="18"/>
  <c r="D8" i="18"/>
  <c r="E8" i="18"/>
  <c r="D9" i="18"/>
  <c r="E9" i="18"/>
  <c r="B11" i="18"/>
  <c r="C11" i="18"/>
  <c r="D11" i="18"/>
  <c r="E11" i="18"/>
  <c r="D3" i="17"/>
  <c r="E3" i="17"/>
  <c r="D4" i="17"/>
  <c r="E4" i="17"/>
  <c r="D5" i="17"/>
  <c r="E5" i="17"/>
  <c r="D6" i="17"/>
  <c r="E6" i="17"/>
  <c r="D7" i="17"/>
  <c r="E7" i="17"/>
  <c r="D8" i="17"/>
  <c r="E8" i="17"/>
  <c r="D9" i="17"/>
  <c r="E9" i="17"/>
  <c r="B11" i="17"/>
  <c r="C11" i="17"/>
  <c r="D11" i="17"/>
  <c r="E11" i="17"/>
  <c r="B3" i="21"/>
  <c r="D3" i="21"/>
  <c r="B4" i="21"/>
  <c r="D4" i="21"/>
  <c r="B5" i="21"/>
  <c r="D5" i="21"/>
  <c r="B6" i="21"/>
  <c r="D6" i="21"/>
  <c r="B7" i="21"/>
  <c r="D7" i="21"/>
  <c r="B8" i="21"/>
  <c r="D8" i="21"/>
  <c r="B9" i="21"/>
  <c r="D9" i="21"/>
  <c r="B10" i="21"/>
  <c r="D10" i="21"/>
  <c r="B11" i="21"/>
  <c r="D11" i="21"/>
  <c r="B12" i="21"/>
  <c r="D12" i="21"/>
  <c r="B13" i="21"/>
  <c r="D13" i="21"/>
  <c r="B14" i="21"/>
  <c r="D14" i="21"/>
  <c r="B16" i="21"/>
  <c r="D16" i="21"/>
</calcChain>
</file>

<file path=xl/sharedStrings.xml><?xml version="1.0" encoding="utf-8"?>
<sst xmlns="http://schemas.openxmlformats.org/spreadsheetml/2006/main" count="119" uniqueCount="23">
  <si>
    <t>POI</t>
  </si>
  <si>
    <t>SCHEDULED</t>
  </si>
  <si>
    <t>ACTUAL</t>
  </si>
  <si>
    <t>DEVIATION</t>
  </si>
  <si>
    <t>PERCENT</t>
  </si>
  <si>
    <t>VARIANCE</t>
  </si>
  <si>
    <t>TOTAL</t>
  </si>
  <si>
    <t>FLOW</t>
  </si>
  <si>
    <t>%</t>
  </si>
  <si>
    <t>AVERAGE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</si>
  <si>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</si>
  <si>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</si>
  <si>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</si>
  <si>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</si>
  <si>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</si>
  <si>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</si>
  <si>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</si>
  <si>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</si>
  <si>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</si>
  <si>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</si>
  <si>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</si>
  <si>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</si>
  <si>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DAS OUT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</si>
</sst>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38" fontId="0" fillId="0" borderId="0" xfId="0" applyNumberFormat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38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623843012965377"/>
          <c:y val="3.483609171589714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25843555151765"/>
          <c:y val="0.17622964044512673"/>
          <c:w val="0.73526336337687925"/>
          <c:h val="0.69672183431794288"/>
        </c:manualLayout>
      </c:layout>
      <c:lineChart>
        <c:grouping val="standard"/>
        <c:varyColors val="0"/>
        <c:ser>
          <c:idx val="0"/>
          <c:order val="0"/>
          <c:tx>
            <c:strRef>
              <c:f>GRAPH!$D$2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GRAPH!$D$3:$D$14</c:f>
              <c:numCache>
                <c:formatCode>#,##0_);[Red]\(#,##0\)</c:formatCode>
                <c:ptCount val="12"/>
                <c:pt idx="0">
                  <c:v>367</c:v>
                </c:pt>
                <c:pt idx="1">
                  <c:v>218</c:v>
                </c:pt>
                <c:pt idx="2">
                  <c:v>267</c:v>
                </c:pt>
                <c:pt idx="3">
                  <c:v>7028</c:v>
                </c:pt>
                <c:pt idx="4">
                  <c:v>15197</c:v>
                </c:pt>
                <c:pt idx="5">
                  <c:v>51852</c:v>
                </c:pt>
                <c:pt idx="6">
                  <c:v>104936</c:v>
                </c:pt>
                <c:pt idx="7">
                  <c:v>77024</c:v>
                </c:pt>
                <c:pt idx="8">
                  <c:v>20051</c:v>
                </c:pt>
                <c:pt idx="9">
                  <c:v>10595</c:v>
                </c:pt>
                <c:pt idx="10">
                  <c:v>6492</c:v>
                </c:pt>
                <c:pt idx="11">
                  <c:v>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C-4B1D-9A21-78D9D2E0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55304"/>
        <c:axId val="1"/>
      </c:lineChart>
      <c:catAx>
        <c:axId val="154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55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45536120813361"/>
          <c:y val="0.49590201148512403"/>
          <c:w val="0.11682756065317762"/>
          <c:h val="5.9426274103589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94615612658933"/>
          <c:y val="3.87812158895860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4290764080395"/>
          <c:y val="0.22437703478974802"/>
          <c:w val="0.71911230803963"/>
          <c:h val="0.68421145176626841"/>
        </c:manualLayout>
      </c:layout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DEVIATION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GRAPH!$B$3:$B$14</c:f>
              <c:numCache>
                <c:formatCode>0.00%</c:formatCode>
                <c:ptCount val="12"/>
                <c:pt idx="0">
                  <c:v>-0.51066666666666671</c:v>
                </c:pt>
                <c:pt idx="1">
                  <c:v>-0.13492063492063491</c:v>
                </c:pt>
                <c:pt idx="2">
                  <c:v>-0.42332613390928725</c:v>
                </c:pt>
                <c:pt idx="3">
                  <c:v>3.8569528594650508E-2</c:v>
                </c:pt>
                <c:pt idx="4">
                  <c:v>2.1990585070611971E-2</c:v>
                </c:pt>
                <c:pt idx="5">
                  <c:v>6.3412633305988508E-2</c:v>
                </c:pt>
                <c:pt idx="6">
                  <c:v>3.9021733749195507E-2</c:v>
                </c:pt>
                <c:pt idx="7">
                  <c:v>-2.3591303796666033E-2</c:v>
                </c:pt>
                <c:pt idx="8">
                  <c:v>-0.12905047346016854</c:v>
                </c:pt>
                <c:pt idx="9">
                  <c:v>0.21418748567499427</c:v>
                </c:pt>
                <c:pt idx="10">
                  <c:v>-0.11480774475047723</c:v>
                </c:pt>
                <c:pt idx="11">
                  <c:v>0.56643356643356646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A33-963C-0AD6D44E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1360"/>
        <c:axId val="1"/>
      </c:lineChart>
      <c:catAx>
        <c:axId val="15498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8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0348414287054"/>
          <c:y val="0.52631650135866803"/>
          <c:w val="0.15154447296942539"/>
          <c:h val="8.03325186284282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137160</xdr:rowOff>
    </xdr:from>
    <xdr:to>
      <xdr:col>9</xdr:col>
      <xdr:colOff>563880</xdr:colOff>
      <xdr:row>39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40</xdr:row>
      <xdr:rowOff>106680</xdr:rowOff>
    </xdr:from>
    <xdr:to>
      <xdr:col>10</xdr:col>
      <xdr:colOff>403860</xdr:colOff>
      <xdr:row>57</xdr:row>
      <xdr:rowOff>7620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14" sqref="D14"/>
    </sheetView>
  </sheetViews>
  <sheetFormatPr defaultRowHeight="13.2" x14ac:dyDescent="0.25"/>
  <cols>
    <col min="1" max="1" width="12.33203125" style="1" bestFit="1" customWidth="1"/>
    <col min="2" max="2" width="12.109375" style="6" bestFit="1" customWidth="1"/>
    <col min="3" max="3" width="12.109375" style="6" customWidth="1"/>
    <col min="4" max="4" width="12.33203125" bestFit="1" customWidth="1"/>
    <col min="5" max="5" width="12.33203125" customWidth="1"/>
    <col min="6" max="6" width="11" bestFit="1" customWidth="1"/>
    <col min="7" max="7" width="10.44140625" bestFit="1" customWidth="1"/>
  </cols>
  <sheetData>
    <row r="1" spans="1:10" s="1" customFormat="1" x14ac:dyDescent="0.25">
      <c r="B1" s="5" t="s">
        <v>8</v>
      </c>
      <c r="C1" s="5"/>
    </row>
    <row r="2" spans="1:10" s="1" customFormat="1" x14ac:dyDescent="0.25">
      <c r="B2" s="5" t="s">
        <v>3</v>
      </c>
      <c r="C2" s="5"/>
      <c r="D2" s="1" t="s">
        <v>7</v>
      </c>
    </row>
    <row r="3" spans="1:10" x14ac:dyDescent="0.25">
      <c r="A3" s="4" t="s">
        <v>11</v>
      </c>
      <c r="B3" s="6">
        <f>+SUMMARY!B3</f>
        <v>-0.51066666666666671</v>
      </c>
      <c r="C3" s="4" t="s">
        <v>11</v>
      </c>
      <c r="D3" s="7">
        <f>+SUMMARY!D3</f>
        <v>367</v>
      </c>
      <c r="E3" s="7"/>
      <c r="F3" s="2"/>
      <c r="G3" s="2"/>
      <c r="H3" s="2"/>
      <c r="I3" s="2"/>
      <c r="J3" s="2"/>
    </row>
    <row r="4" spans="1:10" x14ac:dyDescent="0.25">
      <c r="A4" s="4" t="s">
        <v>12</v>
      </c>
      <c r="B4" s="6">
        <f>+SUMMARY!B4</f>
        <v>-0.13492063492063491</v>
      </c>
      <c r="C4" s="4" t="s">
        <v>12</v>
      </c>
      <c r="D4" s="7">
        <f>+SUMMARY!D4</f>
        <v>218</v>
      </c>
      <c r="E4" s="7"/>
    </row>
    <row r="5" spans="1:10" x14ac:dyDescent="0.25">
      <c r="A5" s="4" t="s">
        <v>13</v>
      </c>
      <c r="B5" s="6">
        <f>+SUMMARY!B5</f>
        <v>-0.42332613390928725</v>
      </c>
      <c r="C5" s="4" t="s">
        <v>13</v>
      </c>
      <c r="D5" s="7">
        <f>+SUMMARY!D5</f>
        <v>267</v>
      </c>
      <c r="E5" s="7"/>
      <c r="F5" s="1"/>
      <c r="G5" s="1"/>
    </row>
    <row r="6" spans="1:10" x14ac:dyDescent="0.25">
      <c r="A6" s="4" t="s">
        <v>14</v>
      </c>
      <c r="B6" s="6">
        <f>+SUMMARY!B6</f>
        <v>3.8569528594650508E-2</v>
      </c>
      <c r="C6" s="4" t="s">
        <v>14</v>
      </c>
      <c r="D6" s="7">
        <f>+SUMMARY!D6</f>
        <v>7028</v>
      </c>
      <c r="E6" s="7"/>
      <c r="F6" s="1"/>
      <c r="G6" s="1"/>
    </row>
    <row r="7" spans="1:10" x14ac:dyDescent="0.25">
      <c r="A7" s="4" t="s">
        <v>10</v>
      </c>
      <c r="B7" s="6">
        <f>+SUMMARY!B7</f>
        <v>2.1990585070611971E-2</v>
      </c>
      <c r="C7" s="4" t="s">
        <v>10</v>
      </c>
      <c r="D7" s="7">
        <f>+SUMMARY!D7</f>
        <v>15197</v>
      </c>
      <c r="E7" s="7"/>
      <c r="F7" s="2"/>
      <c r="G7" s="3"/>
    </row>
    <row r="8" spans="1:10" x14ac:dyDescent="0.25">
      <c r="A8" s="4" t="s">
        <v>15</v>
      </c>
      <c r="B8" s="6">
        <f>+SUMMARY!B8</f>
        <v>6.3412633305988508E-2</v>
      </c>
      <c r="C8" s="4" t="s">
        <v>15</v>
      </c>
      <c r="D8" s="7">
        <f>+SUMMARY!D8</f>
        <v>51852</v>
      </c>
      <c r="E8" s="7"/>
      <c r="F8" s="2"/>
      <c r="G8" s="3"/>
    </row>
    <row r="9" spans="1:10" x14ac:dyDescent="0.25">
      <c r="A9" s="4" t="s">
        <v>16</v>
      </c>
      <c r="B9" s="6">
        <f>+SUMMARY!B9</f>
        <v>3.9021733749195507E-2</v>
      </c>
      <c r="C9" s="4" t="s">
        <v>16</v>
      </c>
      <c r="D9" s="7">
        <f>+SUMMARY!D9</f>
        <v>104936</v>
      </c>
      <c r="E9" s="7"/>
      <c r="F9" s="2"/>
      <c r="G9" s="3"/>
    </row>
    <row r="10" spans="1:10" x14ac:dyDescent="0.25">
      <c r="A10" s="4" t="s">
        <v>17</v>
      </c>
      <c r="B10" s="6">
        <f>+SUMMARY!B10</f>
        <v>-2.3591303796666033E-2</v>
      </c>
      <c r="C10" s="4" t="s">
        <v>17</v>
      </c>
      <c r="D10" s="7">
        <f>+SUMMARY!D10</f>
        <v>77024</v>
      </c>
      <c r="E10" s="7"/>
      <c r="F10" s="2"/>
      <c r="G10" s="3"/>
    </row>
    <row r="11" spans="1:10" x14ac:dyDescent="0.25">
      <c r="A11" s="4" t="s">
        <v>18</v>
      </c>
      <c r="B11" s="6">
        <f>+SUMMARY!B11</f>
        <v>-0.12905047346016854</v>
      </c>
      <c r="C11" s="4" t="s">
        <v>18</v>
      </c>
      <c r="D11" s="7">
        <f>+SUMMARY!D11</f>
        <v>20051</v>
      </c>
      <c r="E11" s="2"/>
      <c r="F11" s="2"/>
      <c r="G11" s="3"/>
    </row>
    <row r="12" spans="1:10" x14ac:dyDescent="0.25">
      <c r="A12" s="4" t="s">
        <v>19</v>
      </c>
      <c r="B12" s="6">
        <f>+SUMMARY!B12</f>
        <v>0.21418748567499427</v>
      </c>
      <c r="C12" s="4" t="s">
        <v>19</v>
      </c>
      <c r="D12" s="7">
        <f>+SUMMARY!D12</f>
        <v>10595</v>
      </c>
      <c r="E12" s="2"/>
      <c r="F12" s="2"/>
      <c r="G12" s="3"/>
    </row>
    <row r="13" spans="1:10" x14ac:dyDescent="0.25">
      <c r="A13" s="4" t="s">
        <v>20</v>
      </c>
      <c r="B13" s="6">
        <f>+SUMMARY!B13</f>
        <v>-0.11480774475047723</v>
      </c>
      <c r="C13" s="4" t="s">
        <v>20</v>
      </c>
      <c r="D13" s="7">
        <f>+SUMMARY!D13</f>
        <v>6492</v>
      </c>
      <c r="E13" s="2"/>
      <c r="F13" s="2"/>
      <c r="G13" s="3"/>
    </row>
    <row r="14" spans="1:10" x14ac:dyDescent="0.25">
      <c r="A14" s="4" t="s">
        <v>21</v>
      </c>
      <c r="B14" s="6">
        <f>+SUMMARY!B14</f>
        <v>0.56643356643356646</v>
      </c>
      <c r="C14" s="4" t="s">
        <v>21</v>
      </c>
      <c r="D14" s="7">
        <f>+SUMMARY!D14</f>
        <v>2240</v>
      </c>
      <c r="E14" s="2"/>
      <c r="F14" s="6"/>
      <c r="G14" s="3"/>
    </row>
    <row r="15" spans="1:10" x14ac:dyDescent="0.25">
      <c r="A15" s="4"/>
      <c r="C15" s="4"/>
      <c r="D15" s="2"/>
      <c r="E15" s="2"/>
      <c r="F15" s="6"/>
      <c r="G15" s="3"/>
    </row>
    <row r="16" spans="1:10" x14ac:dyDescent="0.25">
      <c r="A16" s="4" t="s">
        <v>9</v>
      </c>
      <c r="B16" s="6">
        <f>AVERAGE(B3:B15)</f>
        <v>-3.2728952056241122E-2</v>
      </c>
      <c r="C16" s="4" t="s">
        <v>9</v>
      </c>
      <c r="D16" s="2">
        <f>AVERAGE(D3:D15)</f>
        <v>24688.916666666668</v>
      </c>
      <c r="E16" s="2"/>
      <c r="F16" s="6"/>
      <c r="G16" s="3"/>
    </row>
    <row r="17" spans="3:3" x14ac:dyDescent="0.25">
      <c r="C17" s="1"/>
    </row>
  </sheetData>
  <phoneticPr fontId="0" type="noConversion"/>
  <printOptions gridLines="1"/>
  <pageMargins left="0.75" right="0.75" top="1" bottom="1" header="0.5" footer="0.5"/>
  <pageSetup orientation="landscape" blackAndWhite="1" r:id="rId1"/>
  <headerFooter alignWithMargins="0">
    <oddHeader xml:space="preserve">&amp;CSOUTHWEST KANSAS IRRIGATORS
2001
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>
        <v>71374</v>
      </c>
      <c r="B3" s="2">
        <v>11417</v>
      </c>
      <c r="C3" s="2">
        <v>10706</v>
      </c>
      <c r="D3" s="2">
        <f>+C3-B3</f>
        <v>-711</v>
      </c>
      <c r="E3" s="3">
        <f>+D3/B3</f>
        <v>-6.2275553998423404E-2</v>
      </c>
    </row>
    <row r="4" spans="1:5" x14ac:dyDescent="0.25">
      <c r="A4">
        <v>71393</v>
      </c>
      <c r="B4" s="2">
        <v>6618</v>
      </c>
      <c r="C4" s="2">
        <v>6006</v>
      </c>
      <c r="D4" s="2">
        <f t="shared" ref="D4:D9" si="0">+C4-B4</f>
        <v>-612</v>
      </c>
      <c r="E4" s="3">
        <f t="shared" ref="E4:E11" si="1">+D4/B4</f>
        <v>-9.2475067996373533E-2</v>
      </c>
    </row>
    <row r="5" spans="1:5" x14ac:dyDescent="0.25">
      <c r="A5">
        <v>71461</v>
      </c>
      <c r="B5" s="2">
        <v>12118</v>
      </c>
      <c r="C5" s="2">
        <v>12915</v>
      </c>
      <c r="D5" s="2">
        <f t="shared" si="0"/>
        <v>797</v>
      </c>
      <c r="E5" s="3">
        <f t="shared" si="1"/>
        <v>6.5769929031193261E-2</v>
      </c>
    </row>
    <row r="6" spans="1:5" x14ac:dyDescent="0.25">
      <c r="A6">
        <v>71463</v>
      </c>
      <c r="B6" s="2">
        <v>6889</v>
      </c>
      <c r="C6" s="2">
        <v>6585</v>
      </c>
      <c r="D6" s="2">
        <f t="shared" si="0"/>
        <v>-304</v>
      </c>
      <c r="E6" s="3">
        <f t="shared" si="1"/>
        <v>-4.4128320510959503E-2</v>
      </c>
    </row>
    <row r="7" spans="1:5" x14ac:dyDescent="0.25">
      <c r="A7">
        <v>71464</v>
      </c>
      <c r="B7" s="2">
        <v>15762</v>
      </c>
      <c r="C7" s="2">
        <v>16860</v>
      </c>
      <c r="D7" s="2">
        <f t="shared" si="0"/>
        <v>1098</v>
      </c>
      <c r="E7" s="3">
        <f t="shared" si="1"/>
        <v>6.9661210506280935E-2</v>
      </c>
    </row>
    <row r="8" spans="1:5" x14ac:dyDescent="0.25">
      <c r="A8">
        <v>71465</v>
      </c>
      <c r="B8" s="2">
        <v>15945</v>
      </c>
      <c r="C8" s="2">
        <v>14825</v>
      </c>
      <c r="D8" s="2">
        <f t="shared" si="0"/>
        <v>-1120</v>
      </c>
      <c r="E8" s="3">
        <f t="shared" si="1"/>
        <v>-7.0241455001567893E-2</v>
      </c>
    </row>
    <row r="9" spans="1:5" x14ac:dyDescent="0.25">
      <c r="A9">
        <v>71466</v>
      </c>
      <c r="B9" s="2">
        <v>10136</v>
      </c>
      <c r="C9" s="2">
        <v>9127</v>
      </c>
      <c r="D9" s="2">
        <f t="shared" si="0"/>
        <v>-1009</v>
      </c>
      <c r="E9" s="3">
        <f t="shared" si="1"/>
        <v>-9.9546172059984214E-2</v>
      </c>
    </row>
    <row r="10" spans="1:5" x14ac:dyDescent="0.25">
      <c r="B10" s="2"/>
      <c r="C10" s="2"/>
      <c r="D10" s="2"/>
      <c r="E10" s="3"/>
    </row>
    <row r="11" spans="1:5" x14ac:dyDescent="0.25">
      <c r="A11" s="1" t="s">
        <v>6</v>
      </c>
      <c r="B11" s="2">
        <f>SUM(B3:B10)</f>
        <v>78885</v>
      </c>
      <c r="C11" s="2">
        <f>SUM(C3:C10)</f>
        <v>77024</v>
      </c>
      <c r="D11" s="2">
        <f>SUM(D3:D10)</f>
        <v>-1861</v>
      </c>
      <c r="E11" s="3">
        <f t="shared" si="1"/>
        <v>-2.3591303796666033E-2</v>
      </c>
    </row>
    <row r="12" spans="1:5" x14ac:dyDescent="0.25">
      <c r="B12" s="2"/>
      <c r="C12" s="2"/>
      <c r="D12" s="2"/>
      <c r="E12" s="3"/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AUGUST 2001
 ACTIVITY REPORT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1" sqref="C11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  <col min="6" max="6" width="20.44140625" customWidth="1"/>
  </cols>
  <sheetData>
    <row r="1" spans="1:6" s="1" customFormat="1" x14ac:dyDescent="0.25">
      <c r="E1" s="1" t="s">
        <v>4</v>
      </c>
    </row>
    <row r="2" spans="1:6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6" x14ac:dyDescent="0.25">
      <c r="A3">
        <v>71374</v>
      </c>
      <c r="B3" s="2">
        <v>1485</v>
      </c>
      <c r="C3" s="2">
        <v>1313</v>
      </c>
      <c r="D3" s="2">
        <f>+C3-B3</f>
        <v>-172</v>
      </c>
      <c r="E3" s="3">
        <f>+D3/B3</f>
        <v>-0.11582491582491583</v>
      </c>
    </row>
    <row r="4" spans="1:6" x14ac:dyDescent="0.25">
      <c r="A4">
        <v>71393</v>
      </c>
      <c r="B4" s="2">
        <v>1978</v>
      </c>
      <c r="C4" s="2">
        <v>1449</v>
      </c>
      <c r="D4" s="2">
        <f t="shared" ref="D4:D9" si="0">+C4-B4</f>
        <v>-529</v>
      </c>
      <c r="E4" s="3">
        <f t="shared" ref="E4:E11" si="1">+D4/B4</f>
        <v>-0.26744186046511625</v>
      </c>
    </row>
    <row r="5" spans="1:6" x14ac:dyDescent="0.25">
      <c r="A5">
        <v>71461</v>
      </c>
      <c r="B5" s="2">
        <v>5956</v>
      </c>
      <c r="C5" s="2">
        <v>5281</v>
      </c>
      <c r="D5" s="2">
        <f t="shared" si="0"/>
        <v>-675</v>
      </c>
      <c r="E5" s="3">
        <f t="shared" si="1"/>
        <v>-0.11333109469442579</v>
      </c>
    </row>
    <row r="6" spans="1:6" x14ac:dyDescent="0.25">
      <c r="A6">
        <v>71463</v>
      </c>
      <c r="B6" s="2">
        <v>3810</v>
      </c>
      <c r="C6" s="2">
        <v>3228</v>
      </c>
      <c r="D6" s="2">
        <f t="shared" si="0"/>
        <v>-582</v>
      </c>
      <c r="E6" s="3">
        <f t="shared" si="1"/>
        <v>-0.15275590551181104</v>
      </c>
    </row>
    <row r="7" spans="1:6" x14ac:dyDescent="0.25">
      <c r="A7">
        <v>71464</v>
      </c>
      <c r="B7" s="2">
        <v>8820</v>
      </c>
      <c r="C7" s="2">
        <v>7962</v>
      </c>
      <c r="D7" s="2">
        <f t="shared" si="0"/>
        <v>-858</v>
      </c>
      <c r="E7" s="3">
        <f t="shared" si="1"/>
        <v>-9.7278911564625856E-2</v>
      </c>
      <c r="F7" t="s">
        <v>22</v>
      </c>
    </row>
    <row r="8" spans="1:6" x14ac:dyDescent="0.25">
      <c r="A8">
        <v>71465</v>
      </c>
      <c r="B8" s="2">
        <v>546</v>
      </c>
      <c r="C8" s="2">
        <v>337</v>
      </c>
      <c r="D8" s="2">
        <f t="shared" si="0"/>
        <v>-209</v>
      </c>
      <c r="E8" s="3">
        <f t="shared" si="1"/>
        <v>-0.38278388278388276</v>
      </c>
    </row>
    <row r="9" spans="1:6" x14ac:dyDescent="0.25">
      <c r="A9">
        <v>71466</v>
      </c>
      <c r="B9" s="2">
        <v>427</v>
      </c>
      <c r="C9" s="2">
        <v>481</v>
      </c>
      <c r="D9" s="2">
        <f t="shared" si="0"/>
        <v>54</v>
      </c>
      <c r="E9" s="3">
        <f t="shared" si="1"/>
        <v>0.12646370023419204</v>
      </c>
    </row>
    <row r="10" spans="1:6" x14ac:dyDescent="0.25">
      <c r="B10" s="2"/>
      <c r="C10" s="2"/>
      <c r="D10" s="2"/>
      <c r="E10" s="3"/>
    </row>
    <row r="11" spans="1:6" x14ac:dyDescent="0.25">
      <c r="A11" s="1" t="s">
        <v>6</v>
      </c>
      <c r="B11" s="2">
        <f>SUM(B3:B10)</f>
        <v>23022</v>
      </c>
      <c r="C11" s="2">
        <f>SUM(C3:C10)</f>
        <v>20051</v>
      </c>
      <c r="D11" s="2">
        <f>SUM(D3:D10)</f>
        <v>-2971</v>
      </c>
      <c r="E11" s="3">
        <f t="shared" si="1"/>
        <v>-0.12905047346016854</v>
      </c>
    </row>
    <row r="12" spans="1:6" x14ac:dyDescent="0.25">
      <c r="B12" s="2"/>
      <c r="C12" s="2"/>
      <c r="D12" s="2"/>
      <c r="E12" s="3"/>
    </row>
    <row r="13" spans="1:6" x14ac:dyDescent="0.25">
      <c r="B13" s="2"/>
      <c r="C13" s="2"/>
      <c r="D13" s="2"/>
      <c r="E13" s="3"/>
    </row>
    <row r="14" spans="1:6" x14ac:dyDescent="0.25">
      <c r="B14" s="2"/>
      <c r="C14" s="2"/>
      <c r="D14" s="2"/>
      <c r="E14" s="3"/>
    </row>
    <row r="15" spans="1:6" x14ac:dyDescent="0.25">
      <c r="E15" s="3"/>
    </row>
    <row r="16" spans="1:6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SEPTEMBER 2001
 ACTIVITY REPORT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>
        <v>71374</v>
      </c>
      <c r="B3" s="2">
        <v>892</v>
      </c>
      <c r="C3" s="2">
        <v>840</v>
      </c>
      <c r="D3" s="2">
        <f>+C3-B3</f>
        <v>-52</v>
      </c>
      <c r="E3" s="3">
        <f>+D3/B3</f>
        <v>-5.829596412556054E-2</v>
      </c>
    </row>
    <row r="4" spans="1:5" x14ac:dyDescent="0.25">
      <c r="A4">
        <v>71393</v>
      </c>
      <c r="B4" s="2">
        <v>2210</v>
      </c>
      <c r="C4" s="2">
        <v>2312</v>
      </c>
      <c r="D4" s="2">
        <f t="shared" ref="D4:D9" si="0">+C4-B4</f>
        <v>102</v>
      </c>
      <c r="E4" s="3">
        <f t="shared" ref="E4:E11" si="1">+D4/B4</f>
        <v>4.6153846153846156E-2</v>
      </c>
    </row>
    <row r="5" spans="1:5" x14ac:dyDescent="0.25">
      <c r="A5">
        <v>71461</v>
      </c>
      <c r="B5" s="2">
        <v>2530</v>
      </c>
      <c r="C5" s="2">
        <v>2683</v>
      </c>
      <c r="D5" s="2">
        <f t="shared" si="0"/>
        <v>153</v>
      </c>
      <c r="E5" s="3">
        <f t="shared" si="1"/>
        <v>6.0474308300395255E-2</v>
      </c>
    </row>
    <row r="6" spans="1:5" x14ac:dyDescent="0.25">
      <c r="A6">
        <v>71463</v>
      </c>
      <c r="B6" s="2">
        <v>1805</v>
      </c>
      <c r="C6" s="2">
        <v>2106</v>
      </c>
      <c r="D6" s="2">
        <f t="shared" si="0"/>
        <v>301</v>
      </c>
      <c r="E6" s="3">
        <f t="shared" si="1"/>
        <v>0.1667590027700831</v>
      </c>
    </row>
    <row r="7" spans="1:5" x14ac:dyDescent="0.25">
      <c r="A7">
        <v>71464</v>
      </c>
      <c r="B7" s="2">
        <v>731</v>
      </c>
      <c r="C7" s="2">
        <v>2146</v>
      </c>
      <c r="D7" s="2">
        <f t="shared" si="0"/>
        <v>1415</v>
      </c>
      <c r="E7" s="3">
        <f t="shared" si="1"/>
        <v>1.9357045143638851</v>
      </c>
    </row>
    <row r="8" spans="1:5" x14ac:dyDescent="0.25">
      <c r="A8">
        <v>71465</v>
      </c>
      <c r="B8" s="2">
        <v>413</v>
      </c>
      <c r="C8" s="2">
        <v>398</v>
      </c>
      <c r="D8" s="2">
        <f t="shared" si="0"/>
        <v>-15</v>
      </c>
      <c r="E8" s="3">
        <f t="shared" si="1"/>
        <v>-3.6319612590799029E-2</v>
      </c>
    </row>
    <row r="9" spans="1:5" x14ac:dyDescent="0.25">
      <c r="A9">
        <v>71466</v>
      </c>
      <c r="B9" s="2">
        <v>145</v>
      </c>
      <c r="C9" s="2">
        <v>110</v>
      </c>
      <c r="D9" s="2">
        <f t="shared" si="0"/>
        <v>-35</v>
      </c>
      <c r="E9" s="3">
        <f t="shared" si="1"/>
        <v>-0.2413793103448276</v>
      </c>
    </row>
    <row r="10" spans="1:5" x14ac:dyDescent="0.25">
      <c r="B10" s="2"/>
      <c r="C10" s="2"/>
      <c r="D10" s="2"/>
      <c r="E10" s="3"/>
    </row>
    <row r="11" spans="1:5" x14ac:dyDescent="0.25">
      <c r="A11" s="1" t="s">
        <v>6</v>
      </c>
      <c r="B11" s="2">
        <f>SUM(B3:B10)</f>
        <v>8726</v>
      </c>
      <c r="C11" s="2">
        <f>SUM(C3:C10)</f>
        <v>10595</v>
      </c>
      <c r="D11" s="2">
        <f>SUM(D3:D10)</f>
        <v>1869</v>
      </c>
      <c r="E11" s="3">
        <f t="shared" si="1"/>
        <v>0.21418748567499427</v>
      </c>
    </row>
    <row r="12" spans="1:5" x14ac:dyDescent="0.25">
      <c r="B12" s="2"/>
      <c r="C12" s="2"/>
      <c r="D12" s="2"/>
      <c r="E12" s="3"/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OCTOBER 2001
 ACTIVITY REPORT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>
        <v>71374</v>
      </c>
      <c r="B3" s="2">
        <v>336</v>
      </c>
      <c r="C3" s="2">
        <v>470</v>
      </c>
      <c r="D3" s="2">
        <f>+C3-B3</f>
        <v>134</v>
      </c>
      <c r="E3" s="3">
        <f>+D3/B3</f>
        <v>0.39880952380952384</v>
      </c>
    </row>
    <row r="4" spans="1:5" x14ac:dyDescent="0.25">
      <c r="A4">
        <v>71393</v>
      </c>
      <c r="B4" s="2">
        <v>435</v>
      </c>
      <c r="C4" s="2">
        <v>138</v>
      </c>
      <c r="D4" s="2">
        <f t="shared" ref="D4:D9" si="0">+C4-B4</f>
        <v>-297</v>
      </c>
      <c r="E4" s="3">
        <f t="shared" ref="E4:E11" si="1">+D4/B4</f>
        <v>-0.6827586206896552</v>
      </c>
    </row>
    <row r="5" spans="1:5" x14ac:dyDescent="0.25">
      <c r="A5">
        <v>71461</v>
      </c>
      <c r="B5" s="2">
        <v>1400</v>
      </c>
      <c r="C5" s="2">
        <v>1194</v>
      </c>
      <c r="D5" s="2">
        <f t="shared" si="0"/>
        <v>-206</v>
      </c>
      <c r="E5" s="3">
        <f t="shared" si="1"/>
        <v>-0.14714285714285713</v>
      </c>
    </row>
    <row r="6" spans="1:5" x14ac:dyDescent="0.25">
      <c r="A6">
        <v>71463</v>
      </c>
      <c r="B6" s="2">
        <v>1246</v>
      </c>
      <c r="C6" s="2">
        <v>1188</v>
      </c>
      <c r="D6" s="2">
        <f t="shared" si="0"/>
        <v>-58</v>
      </c>
      <c r="E6" s="3">
        <f t="shared" si="1"/>
        <v>-4.6548956661316213E-2</v>
      </c>
    </row>
    <row r="7" spans="1:5" x14ac:dyDescent="0.25">
      <c r="A7">
        <v>71464</v>
      </c>
      <c r="B7" s="2">
        <v>3225</v>
      </c>
      <c r="C7" s="2">
        <v>2913</v>
      </c>
      <c r="D7" s="2">
        <f t="shared" si="0"/>
        <v>-312</v>
      </c>
      <c r="E7" s="3">
        <f t="shared" si="1"/>
        <v>-9.6744186046511624E-2</v>
      </c>
    </row>
    <row r="8" spans="1:5" x14ac:dyDescent="0.25">
      <c r="A8">
        <v>71465</v>
      </c>
      <c r="B8" s="2">
        <v>30</v>
      </c>
      <c r="C8" s="2">
        <v>8</v>
      </c>
      <c r="D8" s="2">
        <f t="shared" si="0"/>
        <v>-22</v>
      </c>
      <c r="E8" s="3">
        <f t="shared" si="1"/>
        <v>-0.73333333333333328</v>
      </c>
    </row>
    <row r="9" spans="1:5" x14ac:dyDescent="0.25">
      <c r="A9">
        <v>71466</v>
      </c>
      <c r="B9" s="2">
        <v>662</v>
      </c>
      <c r="C9" s="2">
        <v>581</v>
      </c>
      <c r="D9" s="2">
        <f t="shared" si="0"/>
        <v>-81</v>
      </c>
      <c r="E9" s="3">
        <f t="shared" si="1"/>
        <v>-0.12235649546827794</v>
      </c>
    </row>
    <row r="10" spans="1:5" x14ac:dyDescent="0.25">
      <c r="B10" s="2"/>
      <c r="C10" s="2"/>
      <c r="D10" s="2"/>
      <c r="E10" s="3"/>
    </row>
    <row r="11" spans="1:5" x14ac:dyDescent="0.25">
      <c r="A11" s="1" t="s">
        <v>6</v>
      </c>
      <c r="B11" s="2">
        <f>SUM(B3:B10)</f>
        <v>7334</v>
      </c>
      <c r="C11" s="2">
        <f>SUM(C3:C10)</f>
        <v>6492</v>
      </c>
      <c r="D11" s="2">
        <f>SUM(D3:D10)</f>
        <v>-842</v>
      </c>
      <c r="E11" s="3">
        <f t="shared" si="1"/>
        <v>-0.11480774475047723</v>
      </c>
    </row>
    <row r="12" spans="1:5" x14ac:dyDescent="0.25">
      <c r="B12" s="2"/>
      <c r="C12" s="2"/>
      <c r="D12" s="2"/>
      <c r="E12" s="3"/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NOVEMBER 2001
 ACTIVITY REPORT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1" sqref="C11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>
        <v>71374</v>
      </c>
      <c r="B3" s="2">
        <v>320</v>
      </c>
      <c r="C3" s="2">
        <v>574</v>
      </c>
      <c r="D3" s="2">
        <f>+C3-B3</f>
        <v>254</v>
      </c>
      <c r="E3" s="3">
        <f>+D3/B3</f>
        <v>0.79374999999999996</v>
      </c>
    </row>
    <row r="4" spans="1:5" x14ac:dyDescent="0.25">
      <c r="A4">
        <v>71393</v>
      </c>
      <c r="B4" s="2">
        <v>31</v>
      </c>
      <c r="C4" s="2">
        <v>8</v>
      </c>
      <c r="D4" s="2">
        <f t="shared" ref="D4:D9" si="0">+C4-B4</f>
        <v>-23</v>
      </c>
      <c r="E4" s="3">
        <f t="shared" ref="E4:E11" si="1">+D4/B4</f>
        <v>-0.74193548387096775</v>
      </c>
    </row>
    <row r="5" spans="1:5" x14ac:dyDescent="0.25">
      <c r="A5">
        <v>71461</v>
      </c>
      <c r="B5" s="2">
        <v>31</v>
      </c>
      <c r="C5" s="2">
        <v>0</v>
      </c>
      <c r="D5" s="2">
        <f t="shared" si="0"/>
        <v>-31</v>
      </c>
      <c r="E5" s="3">
        <f t="shared" si="1"/>
        <v>-1</v>
      </c>
    </row>
    <row r="6" spans="1:5" x14ac:dyDescent="0.25">
      <c r="A6">
        <v>71463</v>
      </c>
      <c r="B6" s="2">
        <v>667</v>
      </c>
      <c r="C6" s="2">
        <v>707</v>
      </c>
      <c r="D6" s="2">
        <f t="shared" si="0"/>
        <v>40</v>
      </c>
      <c r="E6" s="3">
        <f t="shared" si="1"/>
        <v>5.9970014992503748E-2</v>
      </c>
    </row>
    <row r="7" spans="1:5" x14ac:dyDescent="0.25">
      <c r="A7">
        <v>71464</v>
      </c>
      <c r="B7" s="2">
        <v>31</v>
      </c>
      <c r="C7" s="2">
        <v>593</v>
      </c>
      <c r="D7" s="2">
        <f t="shared" si="0"/>
        <v>562</v>
      </c>
      <c r="E7" s="3">
        <f t="shared" si="1"/>
        <v>18.129032258064516</v>
      </c>
    </row>
    <row r="8" spans="1:5" x14ac:dyDescent="0.25">
      <c r="A8">
        <v>71465</v>
      </c>
      <c r="B8" s="2">
        <v>31</v>
      </c>
      <c r="C8" s="2">
        <v>0</v>
      </c>
      <c r="D8" s="2">
        <f t="shared" si="0"/>
        <v>-31</v>
      </c>
      <c r="E8" s="3">
        <f t="shared" si="1"/>
        <v>-1</v>
      </c>
    </row>
    <row r="9" spans="1:5" x14ac:dyDescent="0.25">
      <c r="A9">
        <v>71466</v>
      </c>
      <c r="B9" s="2">
        <v>319</v>
      </c>
      <c r="C9" s="2">
        <v>358</v>
      </c>
      <c r="D9" s="2">
        <f t="shared" si="0"/>
        <v>39</v>
      </c>
      <c r="E9" s="3">
        <f t="shared" si="1"/>
        <v>0.12225705329153605</v>
      </c>
    </row>
    <row r="10" spans="1:5" x14ac:dyDescent="0.25">
      <c r="B10" s="2"/>
      <c r="C10" s="2"/>
      <c r="D10" s="2"/>
      <c r="E10" s="3"/>
    </row>
    <row r="11" spans="1:5" x14ac:dyDescent="0.25">
      <c r="A11" s="1" t="s">
        <v>6</v>
      </c>
      <c r="B11" s="2">
        <f>SUM(B3:B10)</f>
        <v>1430</v>
      </c>
      <c r="C11" s="2">
        <f>SUM(C3:C10)</f>
        <v>2240</v>
      </c>
      <c r="D11" s="2">
        <f>SUM(D3:D10)</f>
        <v>810</v>
      </c>
      <c r="E11" s="3">
        <f t="shared" si="1"/>
        <v>0.56643356643356646</v>
      </c>
    </row>
    <row r="12" spans="1:5" x14ac:dyDescent="0.25">
      <c r="B12" s="2"/>
      <c r="C12" s="2"/>
      <c r="D12" s="2"/>
      <c r="E12" s="3"/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DECEMBER 2001
 ACTIVITY REPORT
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5" sqref="C25"/>
    </sheetView>
  </sheetViews>
  <sheetFormatPr defaultRowHeight="13.2" x14ac:dyDescent="0.25"/>
  <cols>
    <col min="1" max="1" width="9.88671875" style="1" bestFit="1" customWidth="1"/>
    <col min="2" max="2" width="12.109375" style="6" bestFit="1" customWidth="1"/>
    <col min="3" max="3" width="12.109375" style="6" customWidth="1"/>
    <col min="4" max="4" width="12.33203125" bestFit="1" customWidth="1"/>
    <col min="5" max="5" width="12.33203125" customWidth="1"/>
    <col min="6" max="6" width="11" bestFit="1" customWidth="1"/>
    <col min="7" max="7" width="10.44140625" bestFit="1" customWidth="1"/>
  </cols>
  <sheetData>
    <row r="1" spans="1:10" s="1" customFormat="1" x14ac:dyDescent="0.25">
      <c r="B1" s="5" t="s">
        <v>8</v>
      </c>
      <c r="C1" s="5"/>
    </row>
    <row r="2" spans="1:10" s="1" customFormat="1" x14ac:dyDescent="0.25">
      <c r="B2" s="5" t="s">
        <v>3</v>
      </c>
      <c r="C2" s="5"/>
      <c r="D2" s="1" t="s">
        <v>7</v>
      </c>
    </row>
    <row r="3" spans="1:10" x14ac:dyDescent="0.25">
      <c r="A3" s="4">
        <v>36892</v>
      </c>
      <c r="B3" s="6">
        <f>+JANUARY01!E12</f>
        <v>-0.51066666666666671</v>
      </c>
      <c r="C3" s="4">
        <v>36892</v>
      </c>
      <c r="D3" s="7">
        <f>+JANUARY01!C12</f>
        <v>367</v>
      </c>
      <c r="E3" s="7"/>
      <c r="F3" s="2"/>
      <c r="G3" s="2"/>
      <c r="H3" s="2"/>
      <c r="I3" s="2"/>
      <c r="J3" s="2"/>
    </row>
    <row r="4" spans="1:10" x14ac:dyDescent="0.25">
      <c r="A4" s="4">
        <v>36923</v>
      </c>
      <c r="B4" s="6">
        <f>+FEBRUARY01!E12</f>
        <v>-0.13492063492063491</v>
      </c>
      <c r="C4" s="4">
        <v>36923</v>
      </c>
      <c r="D4" s="7">
        <f>+FEBRUARY01!C12</f>
        <v>218</v>
      </c>
      <c r="E4" s="7"/>
    </row>
    <row r="5" spans="1:10" x14ac:dyDescent="0.25">
      <c r="A5" s="4">
        <v>36951</v>
      </c>
      <c r="B5" s="6">
        <f>+MARCH01!E11</f>
        <v>-0.42332613390928725</v>
      </c>
      <c r="C5" s="4">
        <v>36951</v>
      </c>
      <c r="D5" s="7">
        <f>+MARCH01!C11</f>
        <v>267</v>
      </c>
      <c r="E5" s="7"/>
      <c r="F5" s="1"/>
      <c r="G5" s="1"/>
    </row>
    <row r="6" spans="1:10" x14ac:dyDescent="0.25">
      <c r="A6" s="4">
        <v>36982</v>
      </c>
      <c r="B6" s="6">
        <f>+APRIL01!E11</f>
        <v>3.8569528594650508E-2</v>
      </c>
      <c r="C6" s="4">
        <v>36982</v>
      </c>
      <c r="D6" s="7">
        <f>+APRIL01!C11</f>
        <v>7028</v>
      </c>
      <c r="E6" s="7"/>
      <c r="F6" s="1"/>
      <c r="G6" s="1"/>
    </row>
    <row r="7" spans="1:10" x14ac:dyDescent="0.25">
      <c r="A7" s="4">
        <v>37012</v>
      </c>
      <c r="B7" s="6">
        <f>+'MAY01'!E11</f>
        <v>2.1990585070611971E-2</v>
      </c>
      <c r="C7" s="4">
        <v>37012</v>
      </c>
      <c r="D7" s="7">
        <f>+'MAY01'!C11</f>
        <v>15197</v>
      </c>
      <c r="E7" s="7"/>
      <c r="F7" s="2"/>
      <c r="G7" s="3"/>
    </row>
    <row r="8" spans="1:10" x14ac:dyDescent="0.25">
      <c r="A8" s="4">
        <v>37043</v>
      </c>
      <c r="B8" s="6">
        <f>+JUNE01!E11</f>
        <v>6.3412633305988508E-2</v>
      </c>
      <c r="C8" s="4">
        <v>37043</v>
      </c>
      <c r="D8" s="7">
        <f>+JUNE01!C11</f>
        <v>51852</v>
      </c>
      <c r="E8" s="7"/>
      <c r="F8" s="2"/>
      <c r="G8" s="3"/>
    </row>
    <row r="9" spans="1:10" x14ac:dyDescent="0.25">
      <c r="A9" s="4">
        <v>37073</v>
      </c>
      <c r="B9" s="6">
        <f>+JULY01!E11</f>
        <v>3.9021733749195507E-2</v>
      </c>
      <c r="C9" s="4">
        <v>37073</v>
      </c>
      <c r="D9" s="7">
        <f>+JULY01!C11</f>
        <v>104936</v>
      </c>
      <c r="E9" s="7"/>
      <c r="F9" s="2"/>
      <c r="G9" s="3"/>
    </row>
    <row r="10" spans="1:10" x14ac:dyDescent="0.25">
      <c r="A10" s="4">
        <v>37104</v>
      </c>
      <c r="B10" s="6">
        <f>+AUGUST01!E11</f>
        <v>-2.3591303796666033E-2</v>
      </c>
      <c r="C10" s="4">
        <v>37104</v>
      </c>
      <c r="D10" s="7">
        <f>+AUGUST01!C11</f>
        <v>77024</v>
      </c>
      <c r="E10" s="7"/>
      <c r="F10" s="2"/>
      <c r="G10" s="3"/>
    </row>
    <row r="11" spans="1:10" x14ac:dyDescent="0.25">
      <c r="A11" s="4">
        <v>37135</v>
      </c>
      <c r="B11" s="6">
        <f>+SEPT01!E11</f>
        <v>-0.12905047346016854</v>
      </c>
      <c r="C11" s="4">
        <v>37135</v>
      </c>
      <c r="D11" s="2">
        <f>+SEPT01!C11</f>
        <v>20051</v>
      </c>
      <c r="E11" s="2"/>
      <c r="F11" s="2"/>
      <c r="G11" s="3"/>
    </row>
    <row r="12" spans="1:10" x14ac:dyDescent="0.25">
      <c r="A12" s="4">
        <v>37165</v>
      </c>
      <c r="B12" s="6">
        <f>+'OCT01'!E11</f>
        <v>0.21418748567499427</v>
      </c>
      <c r="C12" s="4">
        <v>37165</v>
      </c>
      <c r="D12" s="2">
        <f>+'OCT01'!C11</f>
        <v>10595</v>
      </c>
      <c r="E12" s="2"/>
      <c r="F12" s="2"/>
      <c r="G12" s="3"/>
    </row>
    <row r="13" spans="1:10" x14ac:dyDescent="0.25">
      <c r="A13" s="4">
        <v>37196</v>
      </c>
      <c r="B13" s="6">
        <f>+'NOV01'!E11</f>
        <v>-0.11480774475047723</v>
      </c>
      <c r="C13" s="4">
        <v>37196</v>
      </c>
      <c r="D13" s="2">
        <f>+'NOV01'!C11</f>
        <v>6492</v>
      </c>
      <c r="E13" s="2"/>
      <c r="F13" s="2"/>
      <c r="G13" s="3"/>
    </row>
    <row r="14" spans="1:10" x14ac:dyDescent="0.25">
      <c r="A14" s="4">
        <v>37226</v>
      </c>
      <c r="B14" s="6">
        <f>+'DEC01'!E11</f>
        <v>0.56643356643356646</v>
      </c>
      <c r="C14" s="4">
        <v>37226</v>
      </c>
      <c r="D14" s="2">
        <f>+'DEC01'!C11</f>
        <v>2240</v>
      </c>
      <c r="E14" s="2"/>
      <c r="F14" s="6"/>
      <c r="G14" s="3"/>
    </row>
    <row r="15" spans="1:10" x14ac:dyDescent="0.25">
      <c r="A15" s="4"/>
      <c r="C15" s="4"/>
      <c r="D15" s="2"/>
      <c r="E15" s="2"/>
      <c r="F15" s="6"/>
      <c r="G15" s="3"/>
    </row>
    <row r="16" spans="1:10" x14ac:dyDescent="0.25">
      <c r="A16" s="4" t="s">
        <v>9</v>
      </c>
      <c r="B16" s="6">
        <f>AVERAGE(B3:B15)</f>
        <v>-3.2728952056241122E-2</v>
      </c>
      <c r="C16" s="4" t="s">
        <v>9</v>
      </c>
      <c r="D16" s="2">
        <f>AVERAGE(D3:D15)</f>
        <v>24688.916666666668</v>
      </c>
      <c r="E16" s="2"/>
      <c r="F16" s="6"/>
      <c r="G16" s="3"/>
    </row>
    <row r="17" spans="3:3" x14ac:dyDescent="0.25">
      <c r="C17" s="1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2001 SUMMARY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1" sqref="E11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s="1" customFormat="1" x14ac:dyDescent="0.25"/>
    <row r="4" spans="1:5" x14ac:dyDescent="0.25">
      <c r="A4">
        <v>71374</v>
      </c>
      <c r="B4" s="2">
        <v>440</v>
      </c>
      <c r="C4" s="2">
        <v>268</v>
      </c>
      <c r="D4" s="2">
        <f>+C4-B4</f>
        <v>-172</v>
      </c>
      <c r="E4" s="3">
        <f>+D4/B4</f>
        <v>-0.39090909090909093</v>
      </c>
    </row>
    <row r="5" spans="1:5" x14ac:dyDescent="0.25">
      <c r="A5">
        <v>71393</v>
      </c>
      <c r="B5" s="2">
        <v>31</v>
      </c>
      <c r="C5" s="2">
        <v>2</v>
      </c>
      <c r="D5" s="2">
        <f t="shared" ref="D5:D10" si="0">+C5-B5</f>
        <v>-29</v>
      </c>
      <c r="E5" s="3">
        <f t="shared" ref="E5:E12" si="1">+D5/B5</f>
        <v>-0.93548387096774188</v>
      </c>
    </row>
    <row r="6" spans="1:5" x14ac:dyDescent="0.25">
      <c r="A6">
        <v>71461</v>
      </c>
      <c r="B6" s="2">
        <v>31</v>
      </c>
      <c r="C6" s="2">
        <v>0</v>
      </c>
      <c r="D6" s="2">
        <f t="shared" si="0"/>
        <v>-31</v>
      </c>
      <c r="E6" s="3">
        <f t="shared" si="1"/>
        <v>-1</v>
      </c>
    </row>
    <row r="7" spans="1:5" x14ac:dyDescent="0.25">
      <c r="A7">
        <v>71463</v>
      </c>
      <c r="B7" s="2">
        <v>155</v>
      </c>
      <c r="C7" s="2">
        <v>94</v>
      </c>
      <c r="D7" s="2">
        <f t="shared" si="0"/>
        <v>-61</v>
      </c>
      <c r="E7" s="3">
        <f t="shared" si="1"/>
        <v>-0.3935483870967742</v>
      </c>
    </row>
    <row r="8" spans="1:5" x14ac:dyDescent="0.25">
      <c r="A8">
        <v>71464</v>
      </c>
      <c r="B8" s="2">
        <v>31</v>
      </c>
      <c r="C8" s="2">
        <v>2</v>
      </c>
      <c r="D8" s="2">
        <f t="shared" si="0"/>
        <v>-29</v>
      </c>
      <c r="E8" s="3">
        <f t="shared" si="1"/>
        <v>-0.93548387096774188</v>
      </c>
    </row>
    <row r="9" spans="1:5" x14ac:dyDescent="0.25">
      <c r="A9">
        <v>71465</v>
      </c>
      <c r="B9" s="2">
        <v>31</v>
      </c>
      <c r="C9" s="2">
        <v>1</v>
      </c>
      <c r="D9" s="2">
        <f t="shared" si="0"/>
        <v>-30</v>
      </c>
      <c r="E9" s="3">
        <f t="shared" si="1"/>
        <v>-0.967741935483871</v>
      </c>
    </row>
    <row r="10" spans="1:5" x14ac:dyDescent="0.25">
      <c r="A10">
        <v>71466</v>
      </c>
      <c r="B10" s="2">
        <v>31</v>
      </c>
      <c r="C10" s="2">
        <v>0</v>
      </c>
      <c r="D10" s="2">
        <f t="shared" si="0"/>
        <v>-31</v>
      </c>
      <c r="E10" s="3">
        <f t="shared" si="1"/>
        <v>-1</v>
      </c>
    </row>
    <row r="11" spans="1:5" x14ac:dyDescent="0.25">
      <c r="B11" s="2"/>
      <c r="C11" s="2"/>
      <c r="D11" s="2"/>
      <c r="E11" s="3"/>
    </row>
    <row r="12" spans="1:5" x14ac:dyDescent="0.25">
      <c r="A12" s="1" t="s">
        <v>6</v>
      </c>
      <c r="B12" s="2">
        <f>SUM(B4:B11)</f>
        <v>750</v>
      </c>
      <c r="C12" s="2">
        <f>SUM(C4:C11)</f>
        <v>367</v>
      </c>
      <c r="D12" s="2">
        <f>SUM(D4:D11)</f>
        <v>-383</v>
      </c>
      <c r="E12" s="3">
        <f t="shared" si="1"/>
        <v>-0.51066666666666671</v>
      </c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B15" s="2"/>
      <c r="C15" s="2"/>
      <c r="D15" s="2"/>
      <c r="E15" s="3"/>
    </row>
    <row r="16" spans="1:5" x14ac:dyDescent="0.25">
      <c r="E16" s="3"/>
    </row>
    <row r="17" spans="5:5" x14ac:dyDescent="0.25">
      <c r="E17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JANUARY 2001
 ACTIVITY REPORT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4" sqref="D4:E12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s="1" customFormat="1" x14ac:dyDescent="0.25"/>
    <row r="4" spans="1:5" x14ac:dyDescent="0.25">
      <c r="A4">
        <v>71374</v>
      </c>
      <c r="B4" s="2">
        <v>60</v>
      </c>
      <c r="C4" s="2">
        <v>98</v>
      </c>
      <c r="D4" s="2">
        <f>+C4-B4</f>
        <v>38</v>
      </c>
      <c r="E4" s="3">
        <f>+D4/B4</f>
        <v>0.6333333333333333</v>
      </c>
    </row>
    <row r="5" spans="1:5" x14ac:dyDescent="0.25">
      <c r="A5">
        <v>71393</v>
      </c>
      <c r="B5" s="2">
        <v>32</v>
      </c>
      <c r="C5" s="2">
        <v>29</v>
      </c>
      <c r="D5" s="2">
        <f t="shared" ref="D5:D10" si="0">+C5-B5</f>
        <v>-3</v>
      </c>
      <c r="E5" s="3">
        <f t="shared" ref="E5:E12" si="1">+D5/B5</f>
        <v>-9.375E-2</v>
      </c>
    </row>
    <row r="6" spans="1:5" x14ac:dyDescent="0.25">
      <c r="A6">
        <v>71461</v>
      </c>
      <c r="B6" s="2">
        <v>28</v>
      </c>
      <c r="C6" s="2">
        <v>0</v>
      </c>
      <c r="D6" s="2">
        <f t="shared" si="0"/>
        <v>-28</v>
      </c>
      <c r="E6" s="3">
        <f t="shared" si="1"/>
        <v>-1</v>
      </c>
    </row>
    <row r="7" spans="1:5" x14ac:dyDescent="0.25">
      <c r="A7">
        <v>71463</v>
      </c>
      <c r="B7" s="2">
        <v>48</v>
      </c>
      <c r="C7" s="2">
        <v>91</v>
      </c>
      <c r="D7" s="2">
        <f t="shared" si="0"/>
        <v>43</v>
      </c>
      <c r="E7" s="3">
        <f t="shared" si="1"/>
        <v>0.89583333333333337</v>
      </c>
    </row>
    <row r="8" spans="1:5" x14ac:dyDescent="0.25">
      <c r="A8">
        <v>71464</v>
      </c>
      <c r="B8" s="2">
        <v>28</v>
      </c>
      <c r="C8" s="2">
        <v>0</v>
      </c>
      <c r="D8" s="2">
        <f t="shared" si="0"/>
        <v>-28</v>
      </c>
      <c r="E8" s="3">
        <f t="shared" si="1"/>
        <v>-1</v>
      </c>
    </row>
    <row r="9" spans="1:5" x14ac:dyDescent="0.25">
      <c r="A9">
        <v>71465</v>
      </c>
      <c r="B9" s="2">
        <v>28</v>
      </c>
      <c r="C9" s="2">
        <v>0</v>
      </c>
      <c r="D9" s="2">
        <f t="shared" si="0"/>
        <v>-28</v>
      </c>
      <c r="E9" s="3">
        <f t="shared" si="1"/>
        <v>-1</v>
      </c>
    </row>
    <row r="10" spans="1:5" x14ac:dyDescent="0.25">
      <c r="A10">
        <v>71466</v>
      </c>
      <c r="B10" s="2">
        <v>28</v>
      </c>
      <c r="C10" s="2">
        <v>0</v>
      </c>
      <c r="D10" s="2">
        <f t="shared" si="0"/>
        <v>-28</v>
      </c>
      <c r="E10" s="3">
        <f t="shared" si="1"/>
        <v>-1</v>
      </c>
    </row>
    <row r="11" spans="1:5" x14ac:dyDescent="0.25">
      <c r="B11" s="2"/>
      <c r="C11" s="2"/>
      <c r="D11" s="2"/>
      <c r="E11" s="3"/>
    </row>
    <row r="12" spans="1:5" x14ac:dyDescent="0.25">
      <c r="A12" s="1" t="s">
        <v>6</v>
      </c>
      <c r="B12" s="2">
        <f>SUM(B4:B11)</f>
        <v>252</v>
      </c>
      <c r="C12" s="2">
        <f>SUM(C4:C11)</f>
        <v>218</v>
      </c>
      <c r="D12" s="2">
        <f>SUM(D4:D11)</f>
        <v>-34</v>
      </c>
      <c r="E12" s="3">
        <f t="shared" si="1"/>
        <v>-0.13492063492063491</v>
      </c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B15" s="2"/>
      <c r="C15" s="2"/>
      <c r="D15" s="2"/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FEBRUARY 2001
 ACTIVITY REPORT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0" sqref="C10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>
        <v>71374</v>
      </c>
      <c r="B3" s="2">
        <v>249</v>
      </c>
      <c r="C3" s="2">
        <v>222</v>
      </c>
      <c r="D3" s="2">
        <f>+C3-B3</f>
        <v>-27</v>
      </c>
      <c r="E3" s="3">
        <f>+D3/B3</f>
        <v>-0.10843373493975904</v>
      </c>
    </row>
    <row r="4" spans="1:5" x14ac:dyDescent="0.25">
      <c r="A4">
        <v>71393</v>
      </c>
      <c r="B4" s="2">
        <v>31</v>
      </c>
      <c r="C4" s="2">
        <v>23</v>
      </c>
      <c r="D4" s="2">
        <f t="shared" ref="D4:D9" si="0">+C4-B4</f>
        <v>-8</v>
      </c>
      <c r="E4" s="3">
        <f t="shared" ref="E4:E11" si="1">+D4/B4</f>
        <v>-0.25806451612903225</v>
      </c>
    </row>
    <row r="5" spans="1:5" x14ac:dyDescent="0.25">
      <c r="A5">
        <v>71461</v>
      </c>
      <c r="B5" s="2">
        <v>31</v>
      </c>
      <c r="C5" s="2">
        <v>0</v>
      </c>
      <c r="D5" s="2">
        <f t="shared" si="0"/>
        <v>-31</v>
      </c>
      <c r="E5" s="3">
        <f t="shared" si="1"/>
        <v>-1</v>
      </c>
    </row>
    <row r="6" spans="1:5" x14ac:dyDescent="0.25">
      <c r="A6">
        <v>71463</v>
      </c>
      <c r="B6" s="2">
        <v>59</v>
      </c>
      <c r="C6" s="2">
        <v>22</v>
      </c>
      <c r="D6" s="2">
        <f t="shared" si="0"/>
        <v>-37</v>
      </c>
      <c r="E6" s="3">
        <f t="shared" si="1"/>
        <v>-0.6271186440677966</v>
      </c>
    </row>
    <row r="7" spans="1:5" x14ac:dyDescent="0.25">
      <c r="A7">
        <v>71464</v>
      </c>
      <c r="B7" s="2">
        <v>31</v>
      </c>
      <c r="C7" s="2">
        <v>0</v>
      </c>
      <c r="D7" s="2">
        <f t="shared" si="0"/>
        <v>-31</v>
      </c>
      <c r="E7" s="3">
        <f t="shared" si="1"/>
        <v>-1</v>
      </c>
    </row>
    <row r="8" spans="1:5" x14ac:dyDescent="0.25">
      <c r="A8">
        <v>71465</v>
      </c>
      <c r="B8" s="2">
        <v>31</v>
      </c>
      <c r="C8" s="2">
        <v>0</v>
      </c>
      <c r="D8" s="2">
        <f t="shared" si="0"/>
        <v>-31</v>
      </c>
      <c r="E8" s="3">
        <f t="shared" si="1"/>
        <v>-1</v>
      </c>
    </row>
    <row r="9" spans="1:5" x14ac:dyDescent="0.25">
      <c r="A9">
        <v>71466</v>
      </c>
      <c r="B9" s="2">
        <v>31</v>
      </c>
      <c r="C9" s="2">
        <v>0</v>
      </c>
      <c r="D9" s="2">
        <f t="shared" si="0"/>
        <v>-31</v>
      </c>
      <c r="E9" s="3">
        <f t="shared" si="1"/>
        <v>-1</v>
      </c>
    </row>
    <row r="10" spans="1:5" x14ac:dyDescent="0.25">
      <c r="B10" s="2"/>
      <c r="C10" s="2"/>
      <c r="D10" s="2"/>
      <c r="E10" s="3"/>
    </row>
    <row r="11" spans="1:5" x14ac:dyDescent="0.25">
      <c r="A11" s="1" t="s">
        <v>6</v>
      </c>
      <c r="B11" s="2">
        <f>SUM(B3:B10)</f>
        <v>463</v>
      </c>
      <c r="C11" s="2">
        <f>SUM(C3:C10)</f>
        <v>267</v>
      </c>
      <c r="D11" s="2">
        <f>SUM(D3:D10)</f>
        <v>-196</v>
      </c>
      <c r="E11" s="3">
        <f t="shared" si="1"/>
        <v>-0.42332613390928725</v>
      </c>
    </row>
    <row r="12" spans="1:5" x14ac:dyDescent="0.25">
      <c r="B12" s="2"/>
      <c r="C12" s="2"/>
      <c r="D12" s="2"/>
      <c r="E12" s="3"/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E15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MARCH 2001
 ACTIVITY REPORT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4" sqref="B14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>
        <v>71374</v>
      </c>
      <c r="B3" s="2">
        <v>1324</v>
      </c>
      <c r="C3" s="2">
        <v>1340</v>
      </c>
      <c r="D3" s="2">
        <f>+C3-B3</f>
        <v>16</v>
      </c>
      <c r="E3" s="3">
        <f>+D3/B3</f>
        <v>1.2084592145015106E-2</v>
      </c>
    </row>
    <row r="4" spans="1:5" x14ac:dyDescent="0.25">
      <c r="A4">
        <v>71393</v>
      </c>
      <c r="B4" s="2">
        <v>916</v>
      </c>
      <c r="C4" s="2">
        <v>981</v>
      </c>
      <c r="D4" s="2">
        <f t="shared" ref="D4:D9" si="0">+C4-B4</f>
        <v>65</v>
      </c>
      <c r="E4" s="3">
        <f t="shared" ref="E4:E11" si="1">+D4/B4</f>
        <v>7.0960698689956331E-2</v>
      </c>
    </row>
    <row r="5" spans="1:5" x14ac:dyDescent="0.25">
      <c r="A5">
        <v>71461</v>
      </c>
      <c r="B5" s="2">
        <v>966</v>
      </c>
      <c r="C5" s="2">
        <v>1174</v>
      </c>
      <c r="D5" s="2">
        <f t="shared" si="0"/>
        <v>208</v>
      </c>
      <c r="E5" s="3">
        <f t="shared" si="1"/>
        <v>0.21532091097308489</v>
      </c>
    </row>
    <row r="6" spans="1:5" x14ac:dyDescent="0.25">
      <c r="A6">
        <v>71463</v>
      </c>
      <c r="B6" s="2">
        <v>657</v>
      </c>
      <c r="C6" s="2">
        <v>727</v>
      </c>
      <c r="D6" s="2">
        <f t="shared" si="0"/>
        <v>70</v>
      </c>
      <c r="E6" s="3">
        <f t="shared" si="1"/>
        <v>0.106544901065449</v>
      </c>
    </row>
    <row r="7" spans="1:5" x14ac:dyDescent="0.25">
      <c r="A7">
        <v>71464</v>
      </c>
      <c r="B7" s="2">
        <v>1179</v>
      </c>
      <c r="C7" s="2">
        <v>1212</v>
      </c>
      <c r="D7" s="2">
        <f t="shared" si="0"/>
        <v>33</v>
      </c>
      <c r="E7" s="3">
        <f t="shared" si="1"/>
        <v>2.7989821882951654E-2</v>
      </c>
    </row>
    <row r="8" spans="1:5" x14ac:dyDescent="0.25">
      <c r="A8">
        <v>71465</v>
      </c>
      <c r="B8" s="2">
        <v>970</v>
      </c>
      <c r="C8" s="2">
        <v>989</v>
      </c>
      <c r="D8" s="2">
        <f t="shared" si="0"/>
        <v>19</v>
      </c>
      <c r="E8" s="3">
        <f t="shared" si="1"/>
        <v>1.9587628865979381E-2</v>
      </c>
    </row>
    <row r="9" spans="1:5" x14ac:dyDescent="0.25">
      <c r="A9">
        <v>71466</v>
      </c>
      <c r="B9" s="2">
        <v>755</v>
      </c>
      <c r="C9" s="2">
        <v>605</v>
      </c>
      <c r="D9" s="2">
        <f t="shared" si="0"/>
        <v>-150</v>
      </c>
      <c r="E9" s="3">
        <f t="shared" si="1"/>
        <v>-0.19867549668874171</v>
      </c>
    </row>
    <row r="10" spans="1:5" x14ac:dyDescent="0.25">
      <c r="B10" s="2"/>
      <c r="C10" s="2"/>
      <c r="D10" s="2"/>
      <c r="E10" s="3"/>
    </row>
    <row r="11" spans="1:5" x14ac:dyDescent="0.25">
      <c r="A11" s="1" t="s">
        <v>6</v>
      </c>
      <c r="B11" s="2">
        <f>SUM(B3:B10)</f>
        <v>6767</v>
      </c>
      <c r="C11" s="2">
        <f>SUM(C3:C10)</f>
        <v>7028</v>
      </c>
      <c r="D11" s="2">
        <f>SUM(D3:D10)</f>
        <v>261</v>
      </c>
      <c r="E11" s="3">
        <f t="shared" si="1"/>
        <v>3.8569528594650508E-2</v>
      </c>
    </row>
    <row r="12" spans="1:5" x14ac:dyDescent="0.25">
      <c r="B12" s="2"/>
      <c r="C12" s="2"/>
      <c r="D12" s="2"/>
      <c r="E12" s="3"/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APRIL 2001
 ACTIVITY REPORT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>
        <v>71374</v>
      </c>
      <c r="B3" s="2">
        <v>1725</v>
      </c>
      <c r="C3" s="2">
        <v>1476</v>
      </c>
      <c r="D3" s="2">
        <f>+C3-B3</f>
        <v>-249</v>
      </c>
      <c r="E3" s="3">
        <f>+D3/B3</f>
        <v>-0.14434782608695651</v>
      </c>
    </row>
    <row r="4" spans="1:5" x14ac:dyDescent="0.25">
      <c r="A4">
        <v>71393</v>
      </c>
      <c r="B4" s="2">
        <v>1630</v>
      </c>
      <c r="C4" s="2">
        <v>1668</v>
      </c>
      <c r="D4" s="2">
        <f t="shared" ref="D4:D9" si="0">+C4-B4</f>
        <v>38</v>
      </c>
      <c r="E4" s="3">
        <f t="shared" ref="E4:E11" si="1">+D4/B4</f>
        <v>2.3312883435582823E-2</v>
      </c>
    </row>
    <row r="5" spans="1:5" x14ac:dyDescent="0.25">
      <c r="A5">
        <v>71461</v>
      </c>
      <c r="B5" s="2">
        <v>2972</v>
      </c>
      <c r="C5" s="2">
        <v>3333</v>
      </c>
      <c r="D5" s="2">
        <f t="shared" si="0"/>
        <v>361</v>
      </c>
      <c r="E5" s="3">
        <f t="shared" si="1"/>
        <v>0.12146702557200538</v>
      </c>
    </row>
    <row r="6" spans="1:5" x14ac:dyDescent="0.25">
      <c r="A6">
        <v>71463</v>
      </c>
      <c r="B6" s="2">
        <v>2974</v>
      </c>
      <c r="C6" s="2">
        <v>3284</v>
      </c>
      <c r="D6" s="2">
        <f t="shared" si="0"/>
        <v>310</v>
      </c>
      <c r="E6" s="3">
        <f t="shared" si="1"/>
        <v>0.10423671822461332</v>
      </c>
    </row>
    <row r="7" spans="1:5" x14ac:dyDescent="0.25">
      <c r="A7">
        <v>71464</v>
      </c>
      <c r="B7" s="2">
        <v>2839</v>
      </c>
      <c r="C7" s="2">
        <v>3070</v>
      </c>
      <c r="D7" s="2">
        <f t="shared" si="0"/>
        <v>231</v>
      </c>
      <c r="E7" s="3">
        <f t="shared" si="1"/>
        <v>8.1366678407890108E-2</v>
      </c>
    </row>
    <row r="8" spans="1:5" x14ac:dyDescent="0.25">
      <c r="A8">
        <v>71465</v>
      </c>
      <c r="B8" s="2">
        <v>1947</v>
      </c>
      <c r="C8" s="2">
        <v>1497</v>
      </c>
      <c r="D8" s="2">
        <f t="shared" si="0"/>
        <v>-450</v>
      </c>
      <c r="E8" s="3">
        <f t="shared" si="1"/>
        <v>-0.23112480739599384</v>
      </c>
    </row>
    <row r="9" spans="1:5" x14ac:dyDescent="0.25">
      <c r="A9">
        <v>71466</v>
      </c>
      <c r="B9" s="2">
        <v>783</v>
      </c>
      <c r="C9" s="2">
        <v>869</v>
      </c>
      <c r="D9" s="2">
        <f t="shared" si="0"/>
        <v>86</v>
      </c>
      <c r="E9" s="3">
        <f t="shared" si="1"/>
        <v>0.10983397190293742</v>
      </c>
    </row>
    <row r="10" spans="1:5" x14ac:dyDescent="0.25">
      <c r="B10" s="2"/>
      <c r="C10" s="2"/>
      <c r="D10" s="2"/>
      <c r="E10" s="3"/>
    </row>
    <row r="11" spans="1:5" x14ac:dyDescent="0.25">
      <c r="A11" s="1" t="s">
        <v>6</v>
      </c>
      <c r="B11" s="2">
        <f>SUM(B3:B10)</f>
        <v>14870</v>
      </c>
      <c r="C11" s="2">
        <f>SUM(C3:C10)</f>
        <v>15197</v>
      </c>
      <c r="D11" s="2">
        <f>SUM(D3:D10)</f>
        <v>327</v>
      </c>
      <c r="E11" s="3">
        <f t="shared" si="1"/>
        <v>2.1990585070611971E-2</v>
      </c>
    </row>
    <row r="12" spans="1:5" x14ac:dyDescent="0.25">
      <c r="B12" s="2"/>
      <c r="C12" s="2"/>
      <c r="D12" s="2"/>
      <c r="E12" s="3"/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MAY 2001
 ACTIVITY REPORT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>
        <v>71374</v>
      </c>
      <c r="B3" s="2">
        <v>11780</v>
      </c>
      <c r="C3" s="2">
        <v>12106</v>
      </c>
      <c r="D3" s="2">
        <f>+C3-B3</f>
        <v>326</v>
      </c>
      <c r="E3" s="3">
        <f>+D3/B3</f>
        <v>2.7674023769100171E-2</v>
      </c>
    </row>
    <row r="4" spans="1:5" x14ac:dyDescent="0.25">
      <c r="A4">
        <v>71393</v>
      </c>
      <c r="B4" s="2">
        <v>3518</v>
      </c>
      <c r="C4" s="2">
        <v>3558</v>
      </c>
      <c r="D4" s="2">
        <f t="shared" ref="D4:D9" si="0">+C4-B4</f>
        <v>40</v>
      </c>
      <c r="E4" s="3">
        <f t="shared" ref="E4:E11" si="1">+D4/B4</f>
        <v>1.137009664582149E-2</v>
      </c>
    </row>
    <row r="5" spans="1:5" x14ac:dyDescent="0.25">
      <c r="A5">
        <v>71461</v>
      </c>
      <c r="B5" s="2">
        <v>11888</v>
      </c>
      <c r="C5" s="2">
        <v>12004</v>
      </c>
      <c r="D5" s="2">
        <f t="shared" si="0"/>
        <v>116</v>
      </c>
      <c r="E5" s="3">
        <f t="shared" si="1"/>
        <v>9.757738896366084E-3</v>
      </c>
    </row>
    <row r="6" spans="1:5" x14ac:dyDescent="0.25">
      <c r="A6">
        <v>71463</v>
      </c>
      <c r="B6" s="2">
        <v>3617</v>
      </c>
      <c r="C6" s="2">
        <v>3707</v>
      </c>
      <c r="D6" s="2">
        <f t="shared" si="0"/>
        <v>90</v>
      </c>
      <c r="E6" s="3">
        <f t="shared" si="1"/>
        <v>2.4882499308819462E-2</v>
      </c>
    </row>
    <row r="7" spans="1:5" x14ac:dyDescent="0.25">
      <c r="A7">
        <v>71464</v>
      </c>
      <c r="B7" s="2">
        <v>7300</v>
      </c>
      <c r="C7" s="2">
        <v>9326</v>
      </c>
      <c r="D7" s="2">
        <f t="shared" si="0"/>
        <v>2026</v>
      </c>
      <c r="E7" s="3">
        <f t="shared" si="1"/>
        <v>0.27753424657534248</v>
      </c>
    </row>
    <row r="8" spans="1:5" x14ac:dyDescent="0.25">
      <c r="A8">
        <v>71465</v>
      </c>
      <c r="B8" s="2">
        <v>5845</v>
      </c>
      <c r="C8" s="2">
        <v>6065</v>
      </c>
      <c r="D8" s="2">
        <f t="shared" si="0"/>
        <v>220</v>
      </c>
      <c r="E8" s="3">
        <f t="shared" si="1"/>
        <v>3.7639007698887936E-2</v>
      </c>
    </row>
    <row r="9" spans="1:5" x14ac:dyDescent="0.25">
      <c r="A9">
        <v>71466</v>
      </c>
      <c r="B9" s="2">
        <v>4812</v>
      </c>
      <c r="C9" s="2">
        <v>5086</v>
      </c>
      <c r="D9" s="2">
        <f t="shared" si="0"/>
        <v>274</v>
      </c>
      <c r="E9" s="3">
        <f t="shared" si="1"/>
        <v>5.6940980881130504E-2</v>
      </c>
    </row>
    <row r="10" spans="1:5" x14ac:dyDescent="0.25">
      <c r="B10" s="2"/>
      <c r="C10" s="2"/>
      <c r="D10" s="2"/>
      <c r="E10" s="3"/>
    </row>
    <row r="11" spans="1:5" x14ac:dyDescent="0.25">
      <c r="A11" s="1" t="s">
        <v>6</v>
      </c>
      <c r="B11" s="2">
        <f>SUM(B3:B10)</f>
        <v>48760</v>
      </c>
      <c r="C11" s="2">
        <f>SUM(C3:C10)</f>
        <v>51852</v>
      </c>
      <c r="D11" s="2">
        <f>SUM(D3:D10)</f>
        <v>3092</v>
      </c>
      <c r="E11" s="3">
        <f t="shared" si="1"/>
        <v>6.3412633305988508E-2</v>
      </c>
    </row>
    <row r="12" spans="1:5" x14ac:dyDescent="0.25">
      <c r="B12" s="2"/>
      <c r="C12" s="2"/>
      <c r="D12" s="2"/>
      <c r="E12" s="3"/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>
    <oddHeader xml:space="preserve">&amp;CSOUTHWEST KANSAS IRRIGATORS
JUNE 2001
 ACTIVITY REPORT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3.2" x14ac:dyDescent="0.25"/>
  <cols>
    <col min="2" max="2" width="12.109375" bestFit="1" customWidth="1"/>
    <col min="4" max="4" width="11" bestFit="1" customWidth="1"/>
    <col min="5" max="5" width="10.44140625" bestFit="1" customWidth="1"/>
  </cols>
  <sheetData>
    <row r="1" spans="1:5" s="1" customFormat="1" x14ac:dyDescent="0.25">
      <c r="E1" s="1" t="s">
        <v>4</v>
      </c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5">
      <c r="A3">
        <v>71374</v>
      </c>
      <c r="B3" s="2">
        <v>22715</v>
      </c>
      <c r="C3" s="2">
        <v>23279</v>
      </c>
      <c r="D3" s="2">
        <f>+C3-B3</f>
        <v>564</v>
      </c>
      <c r="E3" s="3">
        <f>+D3/B3</f>
        <v>2.4829407880255339E-2</v>
      </c>
    </row>
    <row r="4" spans="1:5" x14ac:dyDescent="0.25">
      <c r="A4">
        <v>71393</v>
      </c>
      <c r="B4" s="2">
        <v>7070</v>
      </c>
      <c r="C4" s="2">
        <v>7034</v>
      </c>
      <c r="D4" s="2">
        <f t="shared" ref="D4:D9" si="0">+C4-B4</f>
        <v>-36</v>
      </c>
      <c r="E4" s="3">
        <f t="shared" ref="E4:E11" si="1">+D4/B4</f>
        <v>-5.0919377652050915E-3</v>
      </c>
    </row>
    <row r="5" spans="1:5" x14ac:dyDescent="0.25">
      <c r="A5">
        <v>71461</v>
      </c>
      <c r="B5" s="2">
        <v>19260</v>
      </c>
      <c r="C5" s="2">
        <v>20211</v>
      </c>
      <c r="D5" s="2">
        <f t="shared" si="0"/>
        <v>951</v>
      </c>
      <c r="E5" s="3">
        <f t="shared" si="1"/>
        <v>4.9376947040498442E-2</v>
      </c>
    </row>
    <row r="6" spans="1:5" x14ac:dyDescent="0.25">
      <c r="A6">
        <v>71463</v>
      </c>
      <c r="B6" s="2">
        <v>7865</v>
      </c>
      <c r="C6" s="2">
        <v>7880</v>
      </c>
      <c r="D6" s="2">
        <f t="shared" si="0"/>
        <v>15</v>
      </c>
      <c r="E6" s="3">
        <f t="shared" si="1"/>
        <v>1.9071837253655435E-3</v>
      </c>
    </row>
    <row r="7" spans="1:5" x14ac:dyDescent="0.25">
      <c r="A7">
        <v>71464</v>
      </c>
      <c r="B7" s="2">
        <v>17110</v>
      </c>
      <c r="C7" s="2">
        <v>18246</v>
      </c>
      <c r="D7" s="2">
        <f t="shared" si="0"/>
        <v>1136</v>
      </c>
      <c r="E7" s="3">
        <f t="shared" si="1"/>
        <v>6.6393921683226179E-2</v>
      </c>
    </row>
    <row r="8" spans="1:5" x14ac:dyDescent="0.25">
      <c r="A8">
        <v>71465</v>
      </c>
      <c r="B8" s="2">
        <v>15030</v>
      </c>
      <c r="C8" s="2">
        <v>15584</v>
      </c>
      <c r="D8" s="2">
        <f t="shared" si="0"/>
        <v>554</v>
      </c>
      <c r="E8" s="3">
        <f t="shared" si="1"/>
        <v>3.685961410512309E-2</v>
      </c>
    </row>
    <row r="9" spans="1:5" x14ac:dyDescent="0.25">
      <c r="A9">
        <v>71466</v>
      </c>
      <c r="B9" s="2">
        <v>11945</v>
      </c>
      <c r="C9" s="2">
        <v>12702</v>
      </c>
      <c r="D9" s="2">
        <f t="shared" si="0"/>
        <v>757</v>
      </c>
      <c r="E9" s="3">
        <f t="shared" si="1"/>
        <v>6.3373796567601504E-2</v>
      </c>
    </row>
    <row r="10" spans="1:5" x14ac:dyDescent="0.25">
      <c r="B10" s="2"/>
      <c r="C10" s="2"/>
      <c r="D10" s="2"/>
      <c r="E10" s="3"/>
    </row>
    <row r="11" spans="1:5" x14ac:dyDescent="0.25">
      <c r="A11" s="1" t="s">
        <v>6</v>
      </c>
      <c r="B11" s="2">
        <f>SUM(B3:B10)</f>
        <v>100995</v>
      </c>
      <c r="C11" s="2">
        <f>SUM(C3:C10)</f>
        <v>104936</v>
      </c>
      <c r="D11" s="2">
        <f>SUM(D3:D10)</f>
        <v>3941</v>
      </c>
      <c r="E11" s="3">
        <f t="shared" si="1"/>
        <v>3.9021733749195507E-2</v>
      </c>
    </row>
    <row r="12" spans="1:5" x14ac:dyDescent="0.25">
      <c r="B12" s="2"/>
      <c r="C12" s="2"/>
      <c r="D12" s="2"/>
      <c r="E12" s="3"/>
    </row>
    <row r="13" spans="1:5" x14ac:dyDescent="0.25">
      <c r="B13" s="2"/>
      <c r="C13" s="2"/>
      <c r="D13" s="2"/>
      <c r="E13" s="3"/>
    </row>
    <row r="14" spans="1:5" x14ac:dyDescent="0.25">
      <c r="B14" s="2"/>
      <c r="C14" s="2"/>
      <c r="D14" s="2"/>
      <c r="E14" s="3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JULY 2001
 ACTIVITY REPORT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</vt:lpstr>
      <vt:lpstr>SUMMARY</vt:lpstr>
      <vt:lpstr>JANUARY01</vt:lpstr>
      <vt:lpstr>FEBRUARY01</vt:lpstr>
      <vt:lpstr>MARCH01</vt:lpstr>
      <vt:lpstr>APRIL01</vt:lpstr>
      <vt:lpstr>MAY01</vt:lpstr>
      <vt:lpstr>JUNE01</vt:lpstr>
      <vt:lpstr>JULY01</vt:lpstr>
      <vt:lpstr>AUGUST01</vt:lpstr>
      <vt:lpstr>SEPT01</vt:lpstr>
      <vt:lpstr>OCT01</vt:lpstr>
      <vt:lpstr>NOV01</vt:lpstr>
      <vt:lpstr>DEC01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rbENNINGFIELD</dc:creator>
  <cp:lastModifiedBy>Havlíček Jan</cp:lastModifiedBy>
  <cp:lastPrinted>2001-10-31T00:04:52Z</cp:lastPrinted>
  <dcterms:created xsi:type="dcterms:W3CDTF">1999-07-28T19:22:00Z</dcterms:created>
  <dcterms:modified xsi:type="dcterms:W3CDTF">2023-09-10T12:02:26Z</dcterms:modified>
</cp:coreProperties>
</file>