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1340" windowHeight="5520"/>
  </bookViews>
  <sheets>
    <sheet name="Total" sheetId="1" r:id="rId1"/>
  </sheets>
  <externalReferences>
    <externalReference r:id="rId2"/>
  </externalReferences>
  <definedNames>
    <definedName name="_xlnm.Print_Area" localSheetId="0">Total!$A$1:$I$52</definedName>
  </definedNames>
  <calcPr calcId="92512"/>
</workbook>
</file>

<file path=xl/calcChain.xml><?xml version="1.0" encoding="utf-8"?>
<calcChain xmlns="http://schemas.openxmlformats.org/spreadsheetml/2006/main">
  <c r="C11" i="1" l="1"/>
  <c r="E11" i="1"/>
  <c r="G11" i="1"/>
  <c r="C13" i="1"/>
  <c r="E13" i="1"/>
  <c r="G13" i="1"/>
  <c r="C15" i="1"/>
  <c r="E15" i="1"/>
  <c r="G15" i="1"/>
  <c r="C17" i="1"/>
  <c r="E17" i="1"/>
  <c r="G17" i="1"/>
  <c r="C19" i="1"/>
  <c r="E19" i="1"/>
  <c r="G19" i="1"/>
  <c r="C21" i="1"/>
  <c r="E21" i="1"/>
  <c r="G21" i="1"/>
  <c r="C23" i="1"/>
  <c r="E23" i="1"/>
  <c r="G23" i="1"/>
  <c r="C25" i="1"/>
  <c r="E25" i="1"/>
  <c r="C26" i="1"/>
  <c r="E26" i="1"/>
  <c r="G26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9" i="1"/>
  <c r="E39" i="1"/>
  <c r="G39" i="1"/>
  <c r="C40" i="1"/>
  <c r="E40" i="1"/>
  <c r="G40" i="1"/>
  <c r="C41" i="1"/>
  <c r="E41" i="1"/>
  <c r="G41" i="1"/>
  <c r="C42" i="1"/>
  <c r="E42" i="1"/>
  <c r="G42" i="1"/>
  <c r="C44" i="1"/>
  <c r="E44" i="1"/>
  <c r="G44" i="1"/>
  <c r="C47" i="1"/>
  <c r="E47" i="1"/>
  <c r="G47" i="1"/>
  <c r="C49" i="1"/>
  <c r="E49" i="1"/>
  <c r="G49" i="1"/>
  <c r="C50" i="1"/>
  <c r="G50" i="1"/>
</calcChain>
</file>

<file path=xl/sharedStrings.xml><?xml version="1.0" encoding="utf-8"?>
<sst xmlns="http://schemas.openxmlformats.org/spreadsheetml/2006/main" count="34" uniqueCount="30">
  <si>
    <t xml:space="preserve">Finance Division 2001 Budget </t>
  </si>
  <si>
    <t>Cost Center Name:</t>
  </si>
  <si>
    <t>Finance Division</t>
  </si>
  <si>
    <t>All Companies Combined</t>
  </si>
  <si>
    <t>Net</t>
  </si>
  <si>
    <t>2001 (June)</t>
  </si>
  <si>
    <t>Current Estimate</t>
  </si>
  <si>
    <t>Budget</t>
  </si>
  <si>
    <t>Salaries &amp; Wages</t>
  </si>
  <si>
    <t>Employee Expenses</t>
  </si>
  <si>
    <t>General Expense</t>
  </si>
  <si>
    <t xml:space="preserve">Outside Services </t>
  </si>
  <si>
    <t>Other O&amp;M</t>
  </si>
  <si>
    <t>Rents</t>
  </si>
  <si>
    <t>Sub Total O &amp; M Expenses</t>
  </si>
  <si>
    <t>Budget Stretch</t>
  </si>
  <si>
    <t>Total O &amp; M Expenses</t>
  </si>
  <si>
    <t>Expense Allocations</t>
  </si>
  <si>
    <t>NBPL</t>
  </si>
  <si>
    <t>MLP</t>
  </si>
  <si>
    <t>Black Mesa</t>
  </si>
  <si>
    <t>Crestone Energy</t>
  </si>
  <si>
    <t>MGT</t>
  </si>
  <si>
    <t>NBP Companies Total</t>
  </si>
  <si>
    <t>NNG</t>
  </si>
  <si>
    <t>FGT</t>
  </si>
  <si>
    <t>TW</t>
  </si>
  <si>
    <t>Other Companies Total</t>
  </si>
  <si>
    <t>Methanol</t>
  </si>
  <si>
    <t>The figures do not include payroll taxes and benefits.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</si>
</sst>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1" applyNumberFormat="1"/>
    <xf numFmtId="0" fontId="4" fillId="0" borderId="0" xfId="0" applyFont="1"/>
    <xf numFmtId="165" fontId="4" fillId="0" borderId="1" xfId="1" applyNumberFormat="1" applyFont="1" applyBorder="1"/>
    <xf numFmtId="165" fontId="4" fillId="0" borderId="0" xfId="1" applyNumberFormat="1" applyFont="1" applyBorder="1"/>
    <xf numFmtId="0" fontId="2" fillId="0" borderId="0" xfId="0" applyFont="1"/>
    <xf numFmtId="165" fontId="2" fillId="0" borderId="0" xfId="1" applyNumberFormat="1" applyFont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2" xfId="1" applyNumberFormat="1" applyBorder="1"/>
    <xf numFmtId="165" fontId="4" fillId="0" borderId="4" xfId="1" applyNumberFormat="1" applyFont="1" applyBorder="1"/>
    <xf numFmtId="43" fontId="1" fillId="0" borderId="0" xfId="1"/>
    <xf numFmtId="43" fontId="1" fillId="0" borderId="0" xfId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nance%20Cons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"/>
      <sheetName val="Int Audit"/>
      <sheetName val="Begin"/>
      <sheetName val="Maggie"/>
      <sheetName val="Paul's Credit"/>
      <sheetName val="Finance Exec."/>
      <sheetName val="Investor Relations"/>
      <sheetName val="Part Fin"/>
      <sheetName val="Credit"/>
      <sheetName val="TAX-All"/>
      <sheetName val="End"/>
      <sheetName val="Total"/>
    </sheetNames>
    <sheetDataSet>
      <sheetData sheetId="0"/>
      <sheetData sheetId="1"/>
      <sheetData sheetId="2"/>
      <sheetData sheetId="3">
        <row r="11">
          <cell r="C11">
            <v>91296</v>
          </cell>
          <cell r="G11">
            <v>91296</v>
          </cell>
        </row>
        <row r="13">
          <cell r="C13">
            <v>1200</v>
          </cell>
          <cell r="G13">
            <v>1200</v>
          </cell>
        </row>
        <row r="15">
          <cell r="C15">
            <v>96</v>
          </cell>
          <cell r="G15">
            <v>96</v>
          </cell>
        </row>
        <row r="17">
          <cell r="G17">
            <v>0</v>
          </cell>
        </row>
        <row r="19">
          <cell r="C19">
            <v>4837</v>
          </cell>
          <cell r="G19">
            <v>4837</v>
          </cell>
        </row>
        <row r="21">
          <cell r="G21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97429</v>
          </cell>
          <cell r="E40">
            <v>0</v>
          </cell>
          <cell r="G40">
            <v>97429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4">
        <row r="11">
          <cell r="C11">
            <v>229428</v>
          </cell>
          <cell r="G11">
            <v>229428</v>
          </cell>
        </row>
        <row r="13">
          <cell r="C13">
            <v>11064</v>
          </cell>
          <cell r="G13">
            <v>11064</v>
          </cell>
        </row>
        <row r="15">
          <cell r="C15">
            <v>4380</v>
          </cell>
          <cell r="G15">
            <v>4380</v>
          </cell>
        </row>
        <row r="17">
          <cell r="C17">
            <v>32000</v>
          </cell>
          <cell r="G17">
            <v>32000</v>
          </cell>
        </row>
        <row r="19">
          <cell r="C19">
            <v>92799</v>
          </cell>
          <cell r="G19">
            <v>92799</v>
          </cell>
        </row>
        <row r="21">
          <cell r="C21">
            <v>0</v>
          </cell>
          <cell r="G21">
            <v>0</v>
          </cell>
        </row>
        <row r="39">
          <cell r="C39">
            <v>210713</v>
          </cell>
          <cell r="E39">
            <v>0</v>
          </cell>
          <cell r="G39">
            <v>210713</v>
          </cell>
        </row>
        <row r="40">
          <cell r="C40">
            <v>77631</v>
          </cell>
          <cell r="E40">
            <v>0</v>
          </cell>
          <cell r="G40">
            <v>77631</v>
          </cell>
        </row>
        <row r="41">
          <cell r="C41">
            <v>62844</v>
          </cell>
          <cell r="E41">
            <v>0</v>
          </cell>
          <cell r="G41">
            <v>62844</v>
          </cell>
        </row>
        <row r="44">
          <cell r="C44">
            <v>18483</v>
          </cell>
          <cell r="G44">
            <v>18483</v>
          </cell>
        </row>
      </sheetData>
      <sheetData sheetId="5">
        <row r="11">
          <cell r="C11">
            <v>311642</v>
          </cell>
          <cell r="E11">
            <v>308532.32</v>
          </cell>
          <cell r="G11">
            <v>342397</v>
          </cell>
        </row>
        <row r="13">
          <cell r="C13">
            <v>39568</v>
          </cell>
          <cell r="E13">
            <v>34100</v>
          </cell>
          <cell r="G13">
            <v>34100</v>
          </cell>
        </row>
        <row r="15">
          <cell r="C15">
            <v>9352</v>
          </cell>
          <cell r="E15">
            <v>8400</v>
          </cell>
          <cell r="G15">
            <v>8400</v>
          </cell>
        </row>
        <row r="17">
          <cell r="C17">
            <v>78831</v>
          </cell>
          <cell r="E17">
            <v>131200</v>
          </cell>
          <cell r="G17">
            <v>131200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G21">
            <v>0</v>
          </cell>
        </row>
        <row r="31">
          <cell r="C31">
            <v>275366</v>
          </cell>
          <cell r="E31">
            <v>289971</v>
          </cell>
          <cell r="G31">
            <v>319019</v>
          </cell>
        </row>
        <row r="32">
          <cell r="C32">
            <v>139403</v>
          </cell>
          <cell r="E32">
            <v>171449</v>
          </cell>
          <cell r="G32">
            <v>179615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11155</v>
          </cell>
          <cell r="E39">
            <v>10406.16</v>
          </cell>
          <cell r="G39">
            <v>6506</v>
          </cell>
        </row>
        <row r="40">
          <cell r="C40">
            <v>9025</v>
          </cell>
          <cell r="E40">
            <v>6243.72</v>
          </cell>
          <cell r="G40">
            <v>6506</v>
          </cell>
        </row>
        <row r="41">
          <cell r="C41">
            <v>4444</v>
          </cell>
          <cell r="E41">
            <v>4162.4399999999996</v>
          </cell>
          <cell r="G41">
            <v>4451</v>
          </cell>
        </row>
      </sheetData>
      <sheetData sheetId="6">
        <row r="11">
          <cell r="C11">
            <v>0</v>
          </cell>
          <cell r="E11">
            <v>0</v>
          </cell>
          <cell r="G11">
            <v>0</v>
          </cell>
        </row>
        <row r="13">
          <cell r="C13">
            <v>42780</v>
          </cell>
          <cell r="E13">
            <v>45150</v>
          </cell>
          <cell r="G13">
            <v>45150</v>
          </cell>
        </row>
        <row r="15">
          <cell r="C15">
            <v>3007</v>
          </cell>
          <cell r="E15">
            <v>2900</v>
          </cell>
          <cell r="G15">
            <v>2900</v>
          </cell>
        </row>
        <row r="17">
          <cell r="C17">
            <v>179839</v>
          </cell>
          <cell r="E17">
            <v>238500</v>
          </cell>
          <cell r="G17">
            <v>238500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G21">
            <v>0</v>
          </cell>
        </row>
        <row r="31">
          <cell r="C31">
            <v>97118</v>
          </cell>
          <cell r="E31">
            <v>125675</v>
          </cell>
          <cell r="G31">
            <v>125675</v>
          </cell>
        </row>
        <row r="32">
          <cell r="C32">
            <v>128508</v>
          </cell>
          <cell r="E32">
            <v>160875</v>
          </cell>
          <cell r="G32">
            <v>160875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7">
        <row r="11">
          <cell r="C11">
            <v>416552</v>
          </cell>
          <cell r="E11">
            <v>446088</v>
          </cell>
          <cell r="G11">
            <v>416553</v>
          </cell>
        </row>
        <row r="13">
          <cell r="C13">
            <v>38054</v>
          </cell>
          <cell r="E13">
            <v>38010</v>
          </cell>
          <cell r="G13">
            <v>38010</v>
          </cell>
        </row>
        <row r="15">
          <cell r="C15">
            <v>4553</v>
          </cell>
          <cell r="E15">
            <v>4490</v>
          </cell>
          <cell r="G15">
            <v>4490</v>
          </cell>
        </row>
        <row r="17">
          <cell r="C17">
            <v>100000</v>
          </cell>
          <cell r="E17">
            <v>112000</v>
          </cell>
          <cell r="G17">
            <v>112000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1400</v>
          </cell>
          <cell r="E21">
            <v>1400</v>
          </cell>
          <cell r="G21">
            <v>1400</v>
          </cell>
        </row>
        <row r="31">
          <cell r="C31">
            <v>380977</v>
          </cell>
          <cell r="E31">
            <v>408174</v>
          </cell>
          <cell r="G31">
            <v>380978</v>
          </cell>
        </row>
        <row r="32">
          <cell r="C32">
            <v>127137</v>
          </cell>
          <cell r="E32">
            <v>141476</v>
          </cell>
          <cell r="G32">
            <v>139137</v>
          </cell>
        </row>
        <row r="33">
          <cell r="C33">
            <v>2503</v>
          </cell>
          <cell r="E33">
            <v>2503</v>
          </cell>
          <cell r="G33">
            <v>2503</v>
          </cell>
        </row>
        <row r="34">
          <cell r="C34">
            <v>49942</v>
          </cell>
          <cell r="E34">
            <v>49835</v>
          </cell>
          <cell r="G34">
            <v>49835</v>
          </cell>
        </row>
        <row r="35">
          <cell r="C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8">
        <row r="11">
          <cell r="C11">
            <v>125276</v>
          </cell>
          <cell r="E11">
            <v>126057</v>
          </cell>
          <cell r="G11">
            <v>121141</v>
          </cell>
        </row>
        <row r="13">
          <cell r="C13">
            <v>10355</v>
          </cell>
          <cell r="E13">
            <v>12535</v>
          </cell>
          <cell r="G13">
            <v>12535</v>
          </cell>
        </row>
        <row r="15">
          <cell r="C15">
            <v>12</v>
          </cell>
          <cell r="E15">
            <v>12</v>
          </cell>
          <cell r="G15">
            <v>0</v>
          </cell>
        </row>
        <row r="17">
          <cell r="C17">
            <v>0</v>
          </cell>
          <cell r="E17">
            <v>0</v>
          </cell>
          <cell r="G17">
            <v>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0</v>
          </cell>
          <cell r="E21">
            <v>0</v>
          </cell>
          <cell r="G21">
            <v>0</v>
          </cell>
        </row>
        <row r="31">
          <cell r="C31">
            <v>135643</v>
          </cell>
          <cell r="E31">
            <v>138604</v>
          </cell>
          <cell r="G31">
            <v>133676</v>
          </cell>
        </row>
        <row r="32">
          <cell r="C32">
            <v>0</v>
          </cell>
          <cell r="E32">
            <v>0</v>
          </cell>
          <cell r="G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9">
        <row r="11">
          <cell r="C11">
            <v>399231</v>
          </cell>
          <cell r="E11">
            <v>416476</v>
          </cell>
          <cell r="G11">
            <v>416476</v>
          </cell>
        </row>
        <row r="13">
          <cell r="C13">
            <v>39000</v>
          </cell>
          <cell r="E13">
            <v>45450</v>
          </cell>
          <cell r="G13">
            <v>45450</v>
          </cell>
        </row>
        <row r="15">
          <cell r="C15">
            <v>33906</v>
          </cell>
          <cell r="E15">
            <v>30800</v>
          </cell>
          <cell r="G15">
            <v>30800</v>
          </cell>
        </row>
        <row r="17">
          <cell r="C17">
            <v>494209</v>
          </cell>
          <cell r="E17">
            <v>500080</v>
          </cell>
          <cell r="G17">
            <v>500080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1">
          <cell r="C21">
            <v>2500</v>
          </cell>
          <cell r="E21">
            <v>2500</v>
          </cell>
          <cell r="G21">
            <v>2500</v>
          </cell>
        </row>
        <row r="31">
          <cell r="C31">
            <v>374284</v>
          </cell>
          <cell r="E31">
            <v>455351</v>
          </cell>
          <cell r="G31">
            <v>455351</v>
          </cell>
        </row>
        <row r="32">
          <cell r="C32">
            <v>586448</v>
          </cell>
          <cell r="E32">
            <v>531841</v>
          </cell>
          <cell r="G32">
            <v>531841</v>
          </cell>
        </row>
        <row r="33">
          <cell r="C33">
            <v>8114</v>
          </cell>
          <cell r="E33">
            <v>8114</v>
          </cell>
          <cell r="G33">
            <v>8114</v>
          </cell>
        </row>
        <row r="34">
          <cell r="C34">
            <v>0</v>
          </cell>
          <cell r="G34">
            <v>0</v>
          </cell>
        </row>
        <row r="35">
          <cell r="E35">
            <v>0</v>
          </cell>
        </row>
        <row r="39">
          <cell r="C39">
            <v>0</v>
          </cell>
          <cell r="E39">
            <v>0</v>
          </cell>
          <cell r="G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zoomScale="75" zoomScaleNormal="75" workbookViewId="0"/>
  </sheetViews>
  <sheetFormatPr defaultRowHeight="13.2" outlineLevelCol="1" x14ac:dyDescent="0.25"/>
  <cols>
    <col min="1" max="1" width="18.33203125" customWidth="1"/>
    <col min="2" max="2" width="6.33203125" customWidth="1"/>
    <col min="3" max="3" width="19.33203125" customWidth="1"/>
    <col min="4" max="4" width="2.6640625" customWidth="1"/>
    <col min="5" max="5" width="19.33203125" hidden="1" customWidth="1" outlineLevel="1"/>
    <col min="6" max="6" width="2.88671875" hidden="1" customWidth="1" outlineLevel="1"/>
    <col min="7" max="7" width="19.33203125" customWidth="1" collapsed="1"/>
    <col min="8" max="8" width="2.88671875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</row>
    <row r="4" spans="1:9" x14ac:dyDescent="0.25">
      <c r="A4" t="s">
        <v>4</v>
      </c>
    </row>
    <row r="6" spans="1:9" x14ac:dyDescent="0.25">
      <c r="C6" s="1" t="s">
        <v>5</v>
      </c>
      <c r="D6" s="1"/>
      <c r="E6" s="1">
        <v>2001</v>
      </c>
      <c r="F6" s="1"/>
      <c r="G6" s="1">
        <v>2001</v>
      </c>
      <c r="H6" s="1"/>
      <c r="I6" s="2"/>
    </row>
    <row r="7" spans="1:9" x14ac:dyDescent="0.25">
      <c r="C7" s="3" t="s">
        <v>6</v>
      </c>
      <c r="D7" s="3"/>
      <c r="E7" s="3" t="s">
        <v>6</v>
      </c>
      <c r="F7" s="3"/>
      <c r="G7" s="3" t="s">
        <v>7</v>
      </c>
      <c r="H7" s="3"/>
      <c r="I7" s="2"/>
    </row>
    <row r="11" spans="1:9" x14ac:dyDescent="0.25">
      <c r="A11" t="s">
        <v>8</v>
      </c>
      <c r="C11" s="4">
        <f>SUM([1]Begin:End!C11)</f>
        <v>1573425</v>
      </c>
      <c r="D11" s="4"/>
      <c r="E11" s="4">
        <f>SUM([1]Begin:End!E11)</f>
        <v>1297153.32</v>
      </c>
      <c r="F11" s="4"/>
      <c r="G11" s="4">
        <f>SUM([1]Begin:End!G11)</f>
        <v>1617291</v>
      </c>
      <c r="H11" s="4"/>
    </row>
    <row r="12" spans="1:9" x14ac:dyDescent="0.25">
      <c r="C12" s="4"/>
      <c r="D12" s="4"/>
      <c r="E12" s="4"/>
      <c r="F12" s="4"/>
      <c r="G12" s="4"/>
      <c r="H12" s="4"/>
    </row>
    <row r="13" spans="1:9" x14ac:dyDescent="0.25">
      <c r="A13" t="s">
        <v>9</v>
      </c>
      <c r="C13" s="4">
        <f>SUM([1]Begin:End!C13)</f>
        <v>182021</v>
      </c>
      <c r="D13" s="4"/>
      <c r="E13" s="4">
        <f>SUM([1]Begin:End!E13)</f>
        <v>175245</v>
      </c>
      <c r="F13" s="4"/>
      <c r="G13" s="4">
        <f>SUM([1]Begin:End!G13)</f>
        <v>187509</v>
      </c>
      <c r="H13" s="4"/>
    </row>
    <row r="14" spans="1:9" x14ac:dyDescent="0.25">
      <c r="C14" s="4"/>
      <c r="D14" s="4"/>
      <c r="E14" s="4"/>
      <c r="F14" s="4"/>
      <c r="G14" s="4"/>
      <c r="H14" s="4"/>
    </row>
    <row r="15" spans="1:9" x14ac:dyDescent="0.25">
      <c r="A15" t="s">
        <v>10</v>
      </c>
      <c r="C15" s="4">
        <f>SUM([1]Begin:End!C15)</f>
        <v>55306</v>
      </c>
      <c r="D15" s="4"/>
      <c r="E15" s="4">
        <f>SUM([1]Begin:End!E15)</f>
        <v>46602</v>
      </c>
      <c r="F15" s="4"/>
      <c r="G15" s="4">
        <f>SUM([1]Begin:End!G15)</f>
        <v>51066</v>
      </c>
      <c r="H15" s="4"/>
    </row>
    <row r="16" spans="1:9" x14ac:dyDescent="0.25">
      <c r="C16" s="4"/>
      <c r="D16" s="4"/>
      <c r="E16" s="4"/>
      <c r="F16" s="4"/>
      <c r="G16" s="4"/>
      <c r="H16" s="4"/>
    </row>
    <row r="17" spans="1:8" x14ac:dyDescent="0.25">
      <c r="A17" t="s">
        <v>11</v>
      </c>
      <c r="C17" s="4">
        <f>SUM([1]Begin:End!C17)</f>
        <v>884879</v>
      </c>
      <c r="D17" s="4"/>
      <c r="E17" s="4">
        <f>SUM([1]Begin:End!E17)</f>
        <v>981780</v>
      </c>
      <c r="F17" s="4"/>
      <c r="G17" s="4">
        <f>SUM([1]Begin:End!G17)</f>
        <v>1013780</v>
      </c>
      <c r="H17" s="4"/>
    </row>
    <row r="18" spans="1:8" x14ac:dyDescent="0.25">
      <c r="C18" s="4"/>
      <c r="D18" s="4"/>
      <c r="E18" s="4"/>
      <c r="F18" s="4"/>
      <c r="G18" s="4"/>
      <c r="H18" s="4"/>
    </row>
    <row r="19" spans="1:8" x14ac:dyDescent="0.25">
      <c r="A19" t="s">
        <v>12</v>
      </c>
      <c r="C19" s="4">
        <f>SUM([1]Begin:End!C19)</f>
        <v>97636</v>
      </c>
      <c r="D19" s="4"/>
      <c r="E19" s="4">
        <f>SUM([1]Begin:End!E19)</f>
        <v>0</v>
      </c>
      <c r="F19" s="4"/>
      <c r="G19" s="4">
        <f>SUM([1]Begin:End!G19)</f>
        <v>97636</v>
      </c>
      <c r="H19" s="4"/>
    </row>
    <row r="20" spans="1:8" x14ac:dyDescent="0.25">
      <c r="C20" s="4"/>
      <c r="D20" s="4"/>
      <c r="E20" s="4"/>
      <c r="F20" s="4"/>
      <c r="G20" s="4"/>
      <c r="H20" s="4"/>
    </row>
    <row r="21" spans="1:8" x14ac:dyDescent="0.25">
      <c r="A21" t="s">
        <v>13</v>
      </c>
      <c r="C21" s="4">
        <f>SUM([1]Begin:End!C21)</f>
        <v>3900</v>
      </c>
      <c r="D21" s="4"/>
      <c r="E21" s="4">
        <f>SUM([1]Begin:End!E21)</f>
        <v>3900</v>
      </c>
      <c r="F21" s="4"/>
      <c r="G21" s="4">
        <f>SUM([1]Begin:End!G21)</f>
        <v>3900</v>
      </c>
      <c r="H21" s="4"/>
    </row>
    <row r="22" spans="1:8" x14ac:dyDescent="0.25">
      <c r="C22" s="4"/>
      <c r="D22" s="4"/>
      <c r="E22" s="4"/>
      <c r="F22" s="4"/>
      <c r="G22" s="4"/>
      <c r="H22" s="4"/>
    </row>
    <row r="23" spans="1:8" s="5" customFormat="1" ht="13.8" thickBot="1" x14ac:dyDescent="0.3">
      <c r="A23" s="5" t="s">
        <v>14</v>
      </c>
      <c r="C23" s="6">
        <f>SUM(C11:C21)</f>
        <v>2797167</v>
      </c>
      <c r="D23" s="7"/>
      <c r="E23" s="6">
        <f>SUM(E11:E21)</f>
        <v>2504680.3200000003</v>
      </c>
      <c r="F23" s="7"/>
      <c r="G23" s="6">
        <f>SUM(G11:G21)</f>
        <v>2971182</v>
      </c>
      <c r="H23" s="7"/>
    </row>
    <row r="24" spans="1:8" s="8" customFormat="1" ht="13.8" thickTop="1" x14ac:dyDescent="0.25">
      <c r="C24" s="9"/>
      <c r="D24" s="9"/>
      <c r="E24" s="9"/>
      <c r="F24" s="9"/>
      <c r="G24" s="9"/>
      <c r="H24" s="9"/>
    </row>
    <row r="25" spans="1:8" s="8" customFormat="1" x14ac:dyDescent="0.25">
      <c r="A25" s="8" t="s">
        <v>15</v>
      </c>
      <c r="C25" s="10">
        <f>E26-C23</f>
        <v>-82943</v>
      </c>
      <c r="D25" s="11"/>
      <c r="E25" s="10">
        <f>G26-E23</f>
        <v>209543.6799999997</v>
      </c>
      <c r="F25" s="9"/>
      <c r="G25" s="9">
        <v>-256958</v>
      </c>
      <c r="H25" s="9"/>
    </row>
    <row r="26" spans="1:8" s="8" customFormat="1" ht="13.8" thickBot="1" x14ac:dyDescent="0.3">
      <c r="A26" s="8" t="s">
        <v>16</v>
      </c>
      <c r="C26" s="12">
        <f>SUM(C23:C25)</f>
        <v>2714224</v>
      </c>
      <c r="D26" s="11"/>
      <c r="E26" s="12">
        <f>SUM(E23:E25)</f>
        <v>2714224</v>
      </c>
      <c r="F26" s="9"/>
      <c r="G26" s="12">
        <f>SUM(G23:G25)</f>
        <v>2714224</v>
      </c>
      <c r="H26" s="9"/>
    </row>
    <row r="27" spans="1:8" ht="13.8" thickTop="1" x14ac:dyDescent="0.25">
      <c r="C27" s="4"/>
      <c r="D27" s="4"/>
      <c r="E27" s="4"/>
      <c r="F27" s="4"/>
      <c r="G27" s="4"/>
      <c r="H27" s="4"/>
    </row>
    <row r="28" spans="1:8" x14ac:dyDescent="0.25">
      <c r="C28" s="4"/>
      <c r="D28" s="4"/>
      <c r="E28" s="4"/>
      <c r="F28" s="4"/>
      <c r="G28" s="4"/>
      <c r="H28" s="4"/>
    </row>
    <row r="29" spans="1:8" s="8" customFormat="1" x14ac:dyDescent="0.25">
      <c r="A29" s="8" t="s">
        <v>17</v>
      </c>
      <c r="C29" s="9"/>
      <c r="D29" s="9"/>
      <c r="E29" s="9"/>
      <c r="F29" s="9"/>
      <c r="G29" s="9"/>
      <c r="H29" s="9"/>
    </row>
    <row r="30" spans="1:8" x14ac:dyDescent="0.25">
      <c r="C30" s="4"/>
      <c r="D30" s="4"/>
      <c r="E30" s="4"/>
      <c r="F30" s="4"/>
      <c r="G30" s="4"/>
      <c r="H30" s="4"/>
    </row>
    <row r="31" spans="1:8" x14ac:dyDescent="0.25">
      <c r="A31" t="s">
        <v>18</v>
      </c>
      <c r="C31" s="4">
        <f>SUM([1]Begin:End!C31)</f>
        <v>1263388</v>
      </c>
      <c r="D31" s="4"/>
      <c r="E31" s="4">
        <f>SUM([1]Begin:End!E31)</f>
        <v>1417775</v>
      </c>
      <c r="F31" s="4"/>
      <c r="G31" s="4">
        <f>SUM([1]Begin:End!G31)</f>
        <v>1414699</v>
      </c>
      <c r="H31" s="4"/>
    </row>
    <row r="32" spans="1:8" x14ac:dyDescent="0.25">
      <c r="A32" t="s">
        <v>19</v>
      </c>
      <c r="C32" s="4">
        <f>SUM([1]Begin:End!C32)</f>
        <v>981496</v>
      </c>
      <c r="D32" s="4"/>
      <c r="E32" s="4">
        <f>SUM([1]Begin:End!E32)</f>
        <v>1005641</v>
      </c>
      <c r="F32" s="4"/>
      <c r="G32" s="4">
        <f>SUM([1]Begin:End!G32)</f>
        <v>1011468</v>
      </c>
      <c r="H32" s="4"/>
    </row>
    <row r="33" spans="1:8" x14ac:dyDescent="0.25">
      <c r="A33" t="s">
        <v>20</v>
      </c>
      <c r="C33" s="4">
        <f>SUM([1]Begin:End!C33)</f>
        <v>10617</v>
      </c>
      <c r="D33" s="4"/>
      <c r="E33" s="4">
        <f>SUM([1]Begin:End!E33)</f>
        <v>10617</v>
      </c>
      <c r="F33" s="4"/>
      <c r="G33" s="4">
        <f>SUM([1]Begin:End!G33)</f>
        <v>10617</v>
      </c>
      <c r="H33" s="4"/>
    </row>
    <row r="34" spans="1:8" x14ac:dyDescent="0.25">
      <c r="A34" t="s">
        <v>21</v>
      </c>
      <c r="C34" s="4">
        <f>SUM([1]Begin:End!C34)</f>
        <v>49942</v>
      </c>
      <c r="D34" s="4"/>
      <c r="E34" s="4">
        <f>SUM([1]Begin:End!E34)</f>
        <v>49835</v>
      </c>
      <c r="F34" s="13"/>
      <c r="G34" s="4">
        <f>SUM([1]Begin:End!G34)</f>
        <v>49835</v>
      </c>
      <c r="H34" s="13"/>
    </row>
    <row r="35" spans="1:8" x14ac:dyDescent="0.25">
      <c r="A35" t="s">
        <v>22</v>
      </c>
      <c r="C35" s="4">
        <f>SUM([1]Begin:End!C35)</f>
        <v>0</v>
      </c>
      <c r="D35" s="4"/>
      <c r="E35" s="4">
        <f>SUM([1]Begin:End!E35)</f>
        <v>0</v>
      </c>
      <c r="F35" s="13"/>
      <c r="G35" s="4">
        <f>SUM([1]Begin:End!G35)</f>
        <v>0</v>
      </c>
      <c r="H35" s="13"/>
    </row>
    <row r="36" spans="1:8" x14ac:dyDescent="0.25">
      <c r="A36" t="s">
        <v>23</v>
      </c>
      <c r="C36" s="14">
        <f>SUM(C31:C35)</f>
        <v>2305443</v>
      </c>
      <c r="D36" s="13"/>
      <c r="E36" s="14">
        <f>SUM(E31:E35)</f>
        <v>2483868</v>
      </c>
      <c r="F36" s="13"/>
      <c r="G36" s="14">
        <f>SUM(G31:G35)</f>
        <v>2486619</v>
      </c>
      <c r="H36" s="13"/>
    </row>
    <row r="37" spans="1:8" x14ac:dyDescent="0.25">
      <c r="C37" s="4"/>
      <c r="D37" s="4"/>
      <c r="E37" s="4"/>
      <c r="F37" s="13"/>
      <c r="G37" s="4"/>
      <c r="H37" s="13"/>
    </row>
    <row r="38" spans="1:8" x14ac:dyDescent="0.25">
      <c r="C38" s="4"/>
      <c r="D38" s="4"/>
      <c r="E38" s="4"/>
      <c r="F38" s="13"/>
      <c r="G38" s="4"/>
      <c r="H38" s="13"/>
    </row>
    <row r="39" spans="1:8" x14ac:dyDescent="0.25">
      <c r="A39" t="s">
        <v>24</v>
      </c>
      <c r="C39" s="4">
        <f>SUM([1]Begin:End!C39)</f>
        <v>221868</v>
      </c>
      <c r="D39" s="4"/>
      <c r="E39" s="4">
        <f>SUM([1]Begin:End!E39)</f>
        <v>10406.16</v>
      </c>
      <c r="F39" s="13"/>
      <c r="G39" s="4">
        <f>SUM([1]Begin:End!G39)</f>
        <v>217219</v>
      </c>
      <c r="H39" s="13"/>
    </row>
    <row r="40" spans="1:8" x14ac:dyDescent="0.25">
      <c r="A40" t="s">
        <v>25</v>
      </c>
      <c r="C40" s="4">
        <f>SUM([1]Begin:End!C40)</f>
        <v>184085</v>
      </c>
      <c r="D40" s="4"/>
      <c r="E40" s="4">
        <f>SUM([1]Begin:End!E40)</f>
        <v>6243.72</v>
      </c>
      <c r="F40" s="13"/>
      <c r="G40" s="4">
        <f>SUM([1]Begin:End!G40)</f>
        <v>181566</v>
      </c>
      <c r="H40" s="13"/>
    </row>
    <row r="41" spans="1:8" x14ac:dyDescent="0.25">
      <c r="A41" t="s">
        <v>26</v>
      </c>
      <c r="C41" s="4">
        <f>SUM([1]Begin:End!C41)</f>
        <v>67288</v>
      </c>
      <c r="D41" s="13"/>
      <c r="E41" s="4">
        <f>SUM([1]Begin:End!E41)</f>
        <v>4162.4399999999996</v>
      </c>
      <c r="F41" s="13"/>
      <c r="G41" s="4">
        <f>SUM([1]Begin:End!G41)</f>
        <v>67295</v>
      </c>
      <c r="H41" s="13"/>
    </row>
    <row r="42" spans="1:8" x14ac:dyDescent="0.25">
      <c r="A42" t="s">
        <v>27</v>
      </c>
      <c r="C42" s="14">
        <f>SUM(C39:C41)</f>
        <v>473241</v>
      </c>
      <c r="D42" s="4"/>
      <c r="E42" s="14">
        <f>SUM(E39:E41)</f>
        <v>20812.32</v>
      </c>
      <c r="F42" s="4"/>
      <c r="G42" s="14">
        <f>SUM(G39:G41)</f>
        <v>466080</v>
      </c>
      <c r="H42" s="4"/>
    </row>
    <row r="43" spans="1:8" x14ac:dyDescent="0.25">
      <c r="C43" s="4"/>
      <c r="D43" s="4"/>
      <c r="E43" s="4"/>
      <c r="F43" s="13"/>
      <c r="G43" s="4"/>
      <c r="H43" s="13"/>
    </row>
    <row r="44" spans="1:8" x14ac:dyDescent="0.25">
      <c r="A44" t="s">
        <v>28</v>
      </c>
      <c r="C44" s="15">
        <f>SUM([1]Begin:End!C44)</f>
        <v>18483</v>
      </c>
      <c r="D44" s="4"/>
      <c r="E44" s="15">
        <f>SUM([1]Begin:End!E44)</f>
        <v>0</v>
      </c>
      <c r="F44" s="13"/>
      <c r="G44" s="15">
        <f>SUM([1]Begin:End!G44)</f>
        <v>18483</v>
      </c>
      <c r="H44" s="13"/>
    </row>
    <row r="45" spans="1:8" x14ac:dyDescent="0.25">
      <c r="C45" s="4"/>
      <c r="D45" s="4"/>
      <c r="E45" s="4"/>
      <c r="F45" s="13"/>
      <c r="G45" s="4"/>
      <c r="H45" s="13"/>
    </row>
    <row r="46" spans="1:8" x14ac:dyDescent="0.25">
      <c r="C46" s="4"/>
      <c r="D46" s="4"/>
      <c r="E46" s="4"/>
      <c r="F46" s="13"/>
      <c r="G46" s="4"/>
      <c r="H46" s="13"/>
    </row>
    <row r="47" spans="1:8" ht="13.8" thickBot="1" x14ac:dyDescent="0.3">
      <c r="A47" s="5" t="s">
        <v>14</v>
      </c>
      <c r="B47" s="8"/>
      <c r="C47" s="16">
        <f>+C36+C42+C44</f>
        <v>2797167</v>
      </c>
      <c r="D47" s="7"/>
      <c r="E47" s="16">
        <f>+E36+E42+E44</f>
        <v>2504680.3199999998</v>
      </c>
      <c r="F47" s="7"/>
      <c r="G47" s="16">
        <f>+G36+G42+G44</f>
        <v>2971182</v>
      </c>
      <c r="H47" s="11"/>
    </row>
    <row r="48" spans="1:8" ht="13.8" thickTop="1" x14ac:dyDescent="0.25">
      <c r="C48" s="4"/>
      <c r="D48" s="4"/>
      <c r="E48" s="4"/>
      <c r="F48" s="13"/>
      <c r="G48" s="4"/>
      <c r="H48" s="13"/>
    </row>
    <row r="49" spans="1:8" x14ac:dyDescent="0.25">
      <c r="A49" s="8" t="s">
        <v>15</v>
      </c>
      <c r="C49" s="10">
        <f>+C26-C47</f>
        <v>-82943</v>
      </c>
      <c r="D49" s="4"/>
      <c r="E49" s="4">
        <f>+E26-E47</f>
        <v>209543.68000000017</v>
      </c>
      <c r="F49" s="13"/>
      <c r="G49" s="10">
        <f>+G26-G47</f>
        <v>-256958</v>
      </c>
      <c r="H49" s="13"/>
    </row>
    <row r="50" spans="1:8" ht="13.8" thickBot="1" x14ac:dyDescent="0.3">
      <c r="A50" s="8" t="s">
        <v>16</v>
      </c>
      <c r="C50" s="12">
        <f>SUM(C47:C49)</f>
        <v>2714224</v>
      </c>
      <c r="D50" s="4"/>
      <c r="E50" s="4"/>
      <c r="F50" s="13"/>
      <c r="G50" s="12">
        <f>SUM(G47:G49)</f>
        <v>2714224</v>
      </c>
      <c r="H50" s="13"/>
    </row>
    <row r="51" spans="1:8" ht="13.8" thickTop="1" x14ac:dyDescent="0.25">
      <c r="C51" s="17"/>
      <c r="D51" s="17"/>
      <c r="E51" s="17"/>
      <c r="F51" s="18"/>
      <c r="G51" s="17"/>
      <c r="H51" s="18"/>
    </row>
    <row r="52" spans="1:8" x14ac:dyDescent="0.25">
      <c r="A52" s="19" t="s">
        <v>29</v>
      </c>
      <c r="C52" s="17"/>
      <c r="D52" s="17"/>
      <c r="E52" s="17"/>
      <c r="F52" s="18"/>
      <c r="G52" s="17"/>
      <c r="H52" s="18"/>
    </row>
    <row r="53" spans="1:8" x14ac:dyDescent="0.25">
      <c r="A53" s="8"/>
      <c r="C53" s="17"/>
      <c r="D53" s="17"/>
      <c r="E53" s="17"/>
      <c r="F53" s="18"/>
      <c r="G53" s="17"/>
      <c r="H53" s="18"/>
    </row>
    <row r="54" spans="1:8" x14ac:dyDescent="0.25">
      <c r="A54" s="8"/>
      <c r="C54" s="17"/>
      <c r="D54" s="17"/>
      <c r="E54" s="17"/>
      <c r="F54" s="18"/>
      <c r="G54" s="17"/>
      <c r="H54" s="18"/>
    </row>
    <row r="55" spans="1:8" x14ac:dyDescent="0.25">
      <c r="C55" s="17"/>
      <c r="D55" s="17"/>
      <c r="E55" s="17"/>
      <c r="F55" s="17"/>
      <c r="G55" s="17"/>
      <c r="H55" s="18"/>
    </row>
    <row r="56" spans="1:8" x14ac:dyDescent="0.25">
      <c r="C56" s="17"/>
      <c r="D56" s="17"/>
      <c r="E56" s="17"/>
      <c r="F56" s="17"/>
      <c r="G56" s="17"/>
      <c r="H56" s="17"/>
    </row>
  </sheetData>
  <phoneticPr fontId="0" type="noConversion"/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</vt:lpstr>
      <vt:lpstr>Total!Print_Area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bhumann</dc:creator>
  <cp:lastModifiedBy>Havlíček Jan</cp:lastModifiedBy>
  <dcterms:created xsi:type="dcterms:W3CDTF">2001-08-10T12:53:13Z</dcterms:created>
  <dcterms:modified xsi:type="dcterms:W3CDTF">2023-09-10T12:04:56Z</dcterms:modified>
</cp:coreProperties>
</file>