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 Stmt of Investments by Asset" sheetId="3" r:id="rId1"/>
    <sheet name="Summary Stmt of Investments" sheetId="1" r:id="rId2"/>
  </sheets>
  <definedNames>
    <definedName name="_xlnm.Print_Area" localSheetId="0">' Stmt of Investments by Asset'!$A$1:$K$39</definedName>
    <definedName name="_xlnm.Print_Area" localSheetId="1">'Summary Stmt of Investments'!$A$1:$J$19</definedName>
  </definedNames>
  <calcPr calcId="92512"/>
</workbook>
</file>

<file path=xl/calcChain.xml><?xml version="1.0" encoding="utf-8"?>
<calcChain xmlns="http://schemas.openxmlformats.org/spreadsheetml/2006/main">
  <c r="F14" i="3" l="1"/>
  <c r="H14" i="3"/>
  <c r="J14" i="3"/>
  <c r="J15" i="3"/>
  <c r="H16" i="3"/>
  <c r="J16" i="3"/>
  <c r="H17" i="3"/>
  <c r="J17" i="3"/>
  <c r="H18" i="3"/>
  <c r="J18" i="3"/>
  <c r="H19" i="3"/>
  <c r="J19" i="3"/>
  <c r="H20" i="3"/>
  <c r="J20" i="3"/>
  <c r="H21" i="3"/>
  <c r="J21" i="3"/>
  <c r="H22" i="3"/>
  <c r="J22" i="3"/>
  <c r="F24" i="3"/>
  <c r="H24" i="3"/>
  <c r="J25" i="3"/>
  <c r="J27" i="3"/>
  <c r="J28" i="3"/>
  <c r="J29" i="3"/>
  <c r="J30" i="3"/>
  <c r="J31" i="3"/>
  <c r="J32" i="3"/>
  <c r="J33" i="3"/>
  <c r="J34" i="3"/>
  <c r="J35" i="3"/>
  <c r="J36" i="3"/>
  <c r="J37" i="3"/>
  <c r="F39" i="3"/>
  <c r="H39" i="3"/>
  <c r="J39" i="3"/>
  <c r="F15" i="1"/>
  <c r="H15" i="1"/>
  <c r="J15" i="1"/>
  <c r="F17" i="1"/>
  <c r="H17" i="1"/>
  <c r="J17" i="1"/>
  <c r="F19" i="1"/>
  <c r="H19" i="1"/>
  <c r="J19" i="1"/>
</calcChain>
</file>

<file path=xl/sharedStrings.xml><?xml version="1.0" encoding="utf-8"?>
<sst xmlns="http://schemas.openxmlformats.org/spreadsheetml/2006/main" count="53" uniqueCount="38">
  <si>
    <t>Statement of Investments</t>
  </si>
  <si>
    <t xml:space="preserve">  (In Thousands)</t>
  </si>
  <si>
    <t>Outstanding</t>
  </si>
  <si>
    <t>Investment</t>
  </si>
  <si>
    <t>Carrying</t>
  </si>
  <si>
    <t>% of</t>
  </si>
  <si>
    <t>at Cost</t>
  </si>
  <si>
    <t>Value</t>
  </si>
  <si>
    <t>Portfolio</t>
  </si>
  <si>
    <t>Total Investments In:</t>
  </si>
  <si>
    <t>Debt Instruments</t>
  </si>
  <si>
    <t>TOTAL INVESTMENTS</t>
  </si>
  <si>
    <t>Statement of Investments by Assets</t>
  </si>
  <si>
    <t>Partnerships and Limited Liability Companies</t>
  </si>
  <si>
    <t>Carrying Value</t>
  </si>
  <si>
    <t>(Unaudited)</t>
  </si>
  <si>
    <t>Enron Corp.</t>
  </si>
  <si>
    <t>Enron Capital &amp; Trade Resources</t>
  </si>
  <si>
    <t>Sundance Assets, LP</t>
  </si>
  <si>
    <t>Enron International Brazil Investments 1997 (Gaspart)</t>
  </si>
  <si>
    <t>Compression Projects Finance Ltd. (Bachaquero)</t>
  </si>
  <si>
    <t>ECT Colombia Pipeline Holdings 2 Ltd. (Promigas)</t>
  </si>
  <si>
    <t>Enron International Venezuela Holdings Ltd. (Bachaquero)</t>
  </si>
  <si>
    <t>Enron Power Philipines Corp. (Philippines)</t>
  </si>
  <si>
    <t>Enron Global Power &amp; Pipelines LLC (Philippines)</t>
  </si>
  <si>
    <t>Enron CIESA Holding (CIESA)</t>
  </si>
  <si>
    <t>Enron International Brazil Gas Holdings Ltd. (CEG)</t>
  </si>
  <si>
    <t>Compression Projects Finance Ltd.(Bachaquero)</t>
  </si>
  <si>
    <t>Miss Kitty LLC (CIESA)</t>
  </si>
  <si>
    <t>Tombstone Asets LLC (Centragas)</t>
  </si>
  <si>
    <t>Enron International Brazil 1997 Ltd. (Riogas)</t>
  </si>
  <si>
    <t>Enron Global Equity Ltd. (CIESA &amp; Centragas)</t>
  </si>
  <si>
    <t>Enron Global Power &amp; Pipelines LLC (Puerto Quetzal)</t>
  </si>
  <si>
    <t>Enron Capital Management LP (JEDI)</t>
  </si>
  <si>
    <t>Enron Capital Management III LP (JEDI II)</t>
  </si>
  <si>
    <t>Ponderosa Assets, Limited Partnership</t>
  </si>
  <si>
    <t xml:space="preserve">  As of June 30, 2001</t>
  </si>
  <si>
    <t>As of June 30,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</si>
</sst>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91" formatCode="_(* #,##0_);_(* \(#,##0\);_(* &quot;-&quot;??_);_(@_)"/>
    <numFmt numFmtId="193" formatCode="_(&quot;$&quot;* #,##0_);_(&quot;$&quot;* \(#,##0\);_(&quot;$&quot;* &quot;-&quot;??_);_(@_)"/>
    <numFmt numFmtId="205" formatCode="0.000"/>
  </numFmts>
  <fonts count="15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1"/>
      <name val="Times New Roman"/>
      <family val="1"/>
    </font>
    <font>
      <sz val="11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4"/>
      <name val="Times New Roman"/>
    </font>
    <font>
      <sz val="11"/>
      <name val="Arial"/>
    </font>
    <font>
      <sz val="11"/>
      <name val="Times New Roman"/>
    </font>
    <font>
      <sz val="11"/>
      <color indexed="8"/>
      <name val="Times New Roman"/>
      <family val="1"/>
    </font>
    <font>
      <sz val="10"/>
      <name val="Arial"/>
      <family val="2"/>
    </font>
    <font>
      <b/>
      <sz val="11"/>
      <color indexed="8"/>
      <name val="Times New Roman"/>
      <family val="1"/>
    </font>
    <font>
      <b/>
      <sz val="11"/>
      <name val="Times New Roman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1">
    <xf numFmtId="0" fontId="0" fillId="0" borderId="0" xfId="0"/>
    <xf numFmtId="0" fontId="3" fillId="0" borderId="0" xfId="0" applyFont="1" applyAlignment="1">
      <alignment horizontal="centerContinuous"/>
    </xf>
    <xf numFmtId="191" fontId="4" fillId="0" borderId="0" xfId="1" applyNumberFormat="1" applyFont="1" applyAlignment="1">
      <alignment horizontal="centerContinuous"/>
    </xf>
    <xf numFmtId="15" fontId="3" fillId="0" borderId="0" xfId="0" applyNumberFormat="1" applyFont="1" applyAlignment="1">
      <alignment horizontal="centerContinuous"/>
    </xf>
    <xf numFmtId="0" fontId="4" fillId="0" borderId="0" xfId="0" applyFont="1"/>
    <xf numFmtId="191" fontId="4" fillId="0" borderId="0" xfId="1" applyNumberFormat="1" applyFont="1"/>
    <xf numFmtId="191" fontId="4" fillId="0" borderId="1" xfId="1" applyNumberFormat="1" applyFont="1" applyBorder="1" applyAlignment="1">
      <alignment horizontal="centerContinuous" wrapText="1"/>
    </xf>
    <xf numFmtId="0" fontId="6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5" fillId="0" borderId="0" xfId="0" applyFont="1"/>
    <xf numFmtId="0" fontId="7" fillId="0" borderId="0" xfId="0" applyFont="1"/>
    <xf numFmtId="191" fontId="4" fillId="0" borderId="0" xfId="0" applyNumberFormat="1" applyFont="1"/>
    <xf numFmtId="191" fontId="5" fillId="0" borderId="0" xfId="0" applyNumberFormat="1" applyFont="1"/>
    <xf numFmtId="0" fontId="0" fillId="0" borderId="0" xfId="0" applyAlignment="1">
      <alignment horizontal="centerContinuous"/>
    </xf>
    <xf numFmtId="191" fontId="5" fillId="0" borderId="0" xfId="0" applyNumberFormat="1" applyFont="1" applyAlignment="1">
      <alignment horizontal="centerContinuous"/>
    </xf>
    <xf numFmtId="10" fontId="5" fillId="0" borderId="0" xfId="0" applyNumberFormat="1" applyFont="1" applyAlignment="1">
      <alignment horizontal="centerContinuous"/>
    </xf>
    <xf numFmtId="10" fontId="5" fillId="0" borderId="0" xfId="0" applyNumberFormat="1" applyFont="1"/>
    <xf numFmtId="0" fontId="8" fillId="0" borderId="0" xfId="0" applyFont="1"/>
    <xf numFmtId="10" fontId="4" fillId="0" borderId="0" xfId="0" applyNumberFormat="1" applyFont="1" applyBorder="1"/>
    <xf numFmtId="10" fontId="4" fillId="0" borderId="0" xfId="0" applyNumberFormat="1" applyFont="1" applyBorder="1" applyAlignment="1">
      <alignment horizontal="centerContinuous"/>
    </xf>
    <xf numFmtId="10" fontId="4" fillId="0" borderId="1" xfId="0" applyNumberFormat="1" applyFont="1" applyBorder="1" applyAlignment="1">
      <alignment horizontal="centerContinuous" wrapText="1"/>
    </xf>
    <xf numFmtId="10" fontId="4" fillId="0" borderId="0" xfId="0" applyNumberFormat="1" applyFont="1"/>
    <xf numFmtId="193" fontId="4" fillId="0" borderId="0" xfId="0" applyNumberFormat="1" applyFont="1"/>
    <xf numFmtId="193" fontId="4" fillId="0" borderId="2" xfId="0" applyNumberFormat="1" applyFont="1" applyBorder="1"/>
    <xf numFmtId="0" fontId="9" fillId="0" borderId="0" xfId="0" applyFont="1"/>
    <xf numFmtId="0" fontId="9" fillId="0" borderId="0" xfId="0" quotePrefix="1" applyFont="1"/>
    <xf numFmtId="191" fontId="4" fillId="0" borderId="0" xfId="1" applyNumberFormat="1" applyFont="1" applyAlignment="1">
      <alignment horizontal="center"/>
    </xf>
    <xf numFmtId="205" fontId="0" fillId="0" borderId="0" xfId="0" applyNumberFormat="1"/>
    <xf numFmtId="2" fontId="0" fillId="0" borderId="0" xfId="0" applyNumberFormat="1"/>
    <xf numFmtId="10" fontId="10" fillId="0" borderId="2" xfId="0" applyNumberFormat="1" applyFont="1" applyBorder="1"/>
    <xf numFmtId="193" fontId="10" fillId="0" borderId="0" xfId="0" applyNumberFormat="1" applyFont="1"/>
    <xf numFmtId="191" fontId="10" fillId="0" borderId="0" xfId="0" applyNumberFormat="1" applyFont="1"/>
    <xf numFmtId="0" fontId="11" fillId="0" borderId="0" xfId="0" applyFont="1"/>
    <xf numFmtId="191" fontId="12" fillId="0" borderId="0" xfId="0" applyNumberFormat="1" applyFont="1"/>
    <xf numFmtId="193" fontId="12" fillId="0" borderId="0" xfId="0" applyNumberFormat="1" applyFont="1"/>
    <xf numFmtId="191" fontId="3" fillId="0" borderId="0" xfId="0" applyNumberFormat="1" applyFont="1"/>
    <xf numFmtId="0" fontId="3" fillId="0" borderId="0" xfId="0" applyFont="1"/>
    <xf numFmtId="0" fontId="13" fillId="0" borderId="0" xfId="0" applyFont="1"/>
    <xf numFmtId="0" fontId="3" fillId="0" borderId="0" xfId="0" quotePrefix="1" applyFont="1"/>
    <xf numFmtId="0" fontId="1" fillId="0" borderId="0" xfId="0" applyFont="1"/>
    <xf numFmtId="193" fontId="3" fillId="0" borderId="2" xfId="0" applyNumberFormat="1" applyFont="1" applyBorder="1"/>
    <xf numFmtId="0" fontId="14" fillId="0" borderId="0" xfId="0" applyFont="1"/>
    <xf numFmtId="10" fontId="3" fillId="0" borderId="0" xfId="0" applyNumberFormat="1" applyFont="1"/>
    <xf numFmtId="10" fontId="12" fillId="0" borderId="2" xfId="0" applyNumberFormat="1" applyFont="1" applyBorder="1"/>
    <xf numFmtId="10" fontId="4" fillId="0" borderId="0" xfId="1" applyNumberFormat="1" applyFont="1"/>
    <xf numFmtId="10" fontId="10" fillId="0" borderId="0" xfId="0" applyNumberFormat="1" applyFont="1"/>
    <xf numFmtId="0" fontId="0" fillId="0" borderId="0" xfId="0" applyAlignment="1"/>
    <xf numFmtId="191" fontId="4" fillId="0" borderId="1" xfId="1" applyNumberFormat="1" applyFont="1" applyBorder="1" applyAlignment="1">
      <alignment horizontal="centerContinuous"/>
    </xf>
    <xf numFmtId="191" fontId="4" fillId="0" borderId="0" xfId="0" applyNumberFormat="1" applyFont="1" applyAlignment="1"/>
    <xf numFmtId="0" fontId="4" fillId="0" borderId="0" xfId="0" applyFont="1" applyAlignment="1"/>
    <xf numFmtId="10" fontId="4" fillId="0" borderId="1" xfId="0" applyNumberFormat="1" applyFont="1" applyBorder="1" applyAlignment="1">
      <alignment horizontal="centerContinuous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40"/>
  <sheetViews>
    <sheetView tabSelected="1" topLeftCell="A8" zoomScale="75" workbookViewId="0">
      <selection activeCell="F25" sqref="F25"/>
    </sheetView>
  </sheetViews>
  <sheetFormatPr defaultRowHeight="18" x14ac:dyDescent="0.35"/>
  <cols>
    <col min="1" max="1" width="4.33203125" customWidth="1"/>
    <col min="2" max="2" width="4" customWidth="1"/>
    <col min="3" max="3" width="7" customWidth="1"/>
    <col min="4" max="4" width="47.109375" customWidth="1"/>
    <col min="5" max="5" width="1.6640625" customWidth="1"/>
    <col min="6" max="6" width="13.109375" style="12" customWidth="1"/>
    <col min="7" max="7" width="1.6640625" style="12" customWidth="1"/>
    <col min="8" max="8" width="14.33203125" style="12" customWidth="1"/>
    <col min="9" max="9" width="1.6640625" style="12" customWidth="1"/>
    <col min="10" max="10" width="14.33203125" style="16" customWidth="1"/>
    <col min="11" max="11" width="1.6640625" style="9" customWidth="1"/>
  </cols>
  <sheetData>
    <row r="1" spans="1:11" ht="15" customHeight="1" x14ac:dyDescent="0.35">
      <c r="A1" s="1" t="s">
        <v>35</v>
      </c>
      <c r="B1" s="13"/>
      <c r="C1" s="13"/>
      <c r="D1" s="13"/>
      <c r="E1" s="13"/>
      <c r="F1" s="14"/>
      <c r="G1" s="14"/>
      <c r="H1" s="14"/>
      <c r="I1" s="14"/>
      <c r="J1" s="15"/>
      <c r="K1" s="8"/>
    </row>
    <row r="2" spans="1:11" ht="15" customHeight="1" x14ac:dyDescent="0.35">
      <c r="A2" s="1" t="s">
        <v>12</v>
      </c>
      <c r="B2" s="13"/>
      <c r="C2" s="13"/>
      <c r="D2" s="13"/>
      <c r="E2" s="13"/>
      <c r="F2" s="14"/>
      <c r="G2" s="14"/>
      <c r="H2" s="14"/>
      <c r="I2" s="14"/>
      <c r="J2" s="15"/>
      <c r="K2" s="8"/>
    </row>
    <row r="3" spans="1:11" ht="15" customHeight="1" x14ac:dyDescent="0.35">
      <c r="A3" s="3" t="s">
        <v>37</v>
      </c>
      <c r="B3" s="13"/>
      <c r="C3" s="13"/>
      <c r="D3" s="13"/>
      <c r="E3" s="13"/>
      <c r="F3" s="14"/>
      <c r="G3" s="14"/>
      <c r="H3" s="14"/>
      <c r="I3" s="14"/>
      <c r="J3" s="15"/>
      <c r="K3" s="8"/>
    </row>
    <row r="4" spans="1:11" ht="15" customHeight="1" x14ac:dyDescent="0.35">
      <c r="A4" s="1" t="s">
        <v>1</v>
      </c>
      <c r="B4" s="13"/>
      <c r="C4" s="13"/>
      <c r="D4" s="13"/>
      <c r="E4" s="13"/>
      <c r="F4" s="14"/>
      <c r="G4" s="14"/>
      <c r="H4" s="14"/>
      <c r="I4" s="14"/>
      <c r="J4" s="15"/>
      <c r="K4" s="8"/>
    </row>
    <row r="5" spans="1:11" x14ac:dyDescent="0.35">
      <c r="A5" s="1" t="s">
        <v>15</v>
      </c>
      <c r="B5" s="13"/>
      <c r="C5" s="13"/>
      <c r="D5" s="13"/>
      <c r="E5" s="13"/>
      <c r="F5" s="14"/>
      <c r="G5" s="14"/>
      <c r="H5" s="14"/>
      <c r="I5" s="14"/>
      <c r="J5" s="15"/>
      <c r="K5" s="8"/>
    </row>
    <row r="6" spans="1:11" x14ac:dyDescent="0.35">
      <c r="A6" s="7"/>
      <c r="B6" s="13"/>
      <c r="C6" s="13"/>
      <c r="D6" s="13"/>
      <c r="E6" s="13"/>
      <c r="F6" s="14"/>
      <c r="G6" s="14"/>
      <c r="H6" s="14"/>
      <c r="I6" s="14"/>
      <c r="J6" s="15"/>
      <c r="K6" s="8"/>
    </row>
    <row r="7" spans="1:11" x14ac:dyDescent="0.35">
      <c r="A7" s="7"/>
    </row>
    <row r="8" spans="1:11" ht="17.399999999999999" x14ac:dyDescent="0.3">
      <c r="A8" s="7"/>
      <c r="F8" s="2" t="s">
        <v>2</v>
      </c>
      <c r="G8" s="11"/>
      <c r="H8" s="5"/>
      <c r="I8" s="11"/>
      <c r="J8" s="44"/>
      <c r="K8" s="4"/>
    </row>
    <row r="9" spans="1:11" ht="13.8" x14ac:dyDescent="0.25">
      <c r="F9" s="26" t="s">
        <v>3</v>
      </c>
      <c r="G9" s="11"/>
      <c r="H9" s="2" t="s">
        <v>4</v>
      </c>
      <c r="I9" s="11"/>
      <c r="J9" s="19" t="s">
        <v>5</v>
      </c>
      <c r="K9" s="4"/>
    </row>
    <row r="10" spans="1:11" ht="13.8" x14ac:dyDescent="0.25">
      <c r="F10" s="6" t="s">
        <v>6</v>
      </c>
      <c r="G10" s="11"/>
      <c r="H10" s="6" t="s">
        <v>7</v>
      </c>
      <c r="I10" s="11"/>
      <c r="J10" s="20" t="s">
        <v>8</v>
      </c>
      <c r="K10" s="4"/>
    </row>
    <row r="11" spans="1:11" ht="13.8" x14ac:dyDescent="0.25">
      <c r="F11" s="11"/>
      <c r="G11" s="11"/>
      <c r="H11" s="11"/>
      <c r="I11" s="11"/>
      <c r="J11" s="21"/>
      <c r="K11" s="4"/>
    </row>
    <row r="12" spans="1:11" ht="13.8" x14ac:dyDescent="0.25">
      <c r="B12" s="36" t="s">
        <v>9</v>
      </c>
      <c r="C12" s="24"/>
      <c r="F12" s="11"/>
      <c r="G12" s="11"/>
      <c r="H12" s="11"/>
      <c r="I12" s="11"/>
      <c r="J12" s="21"/>
      <c r="K12" s="4"/>
    </row>
    <row r="13" spans="1:11" ht="13.8" x14ac:dyDescent="0.25">
      <c r="F13" s="11"/>
      <c r="G13" s="11"/>
      <c r="H13" s="11"/>
      <c r="I13" s="11"/>
      <c r="J13" s="21"/>
      <c r="K13" s="4"/>
    </row>
    <row r="14" spans="1:11" ht="13.8" x14ac:dyDescent="0.25">
      <c r="C14" s="38" t="s">
        <v>10</v>
      </c>
      <c r="D14" s="25"/>
      <c r="F14" s="34">
        <f>SUM(F15:F22)</f>
        <v>2564450</v>
      </c>
      <c r="G14" s="11"/>
      <c r="H14" s="34">
        <f>SUM(H15:H22)</f>
        <v>2564450</v>
      </c>
      <c r="I14" s="11"/>
      <c r="J14" s="42">
        <f>SUM(J15:J22)</f>
        <v>0.68550072868450795</v>
      </c>
      <c r="K14" s="4"/>
    </row>
    <row r="15" spans="1:11" ht="13.8" x14ac:dyDescent="0.25">
      <c r="C15" s="38"/>
      <c r="D15" s="24" t="s">
        <v>16</v>
      </c>
      <c r="F15" s="31">
        <v>1457989</v>
      </c>
      <c r="G15" s="11"/>
      <c r="H15" s="31">
        <v>1457989</v>
      </c>
      <c r="I15" s="11"/>
      <c r="J15" s="21">
        <f t="shared" ref="J15:J22" si="0">H15/$H$39</f>
        <v>0.38973367463354602</v>
      </c>
      <c r="K15" s="4"/>
    </row>
    <row r="16" spans="1:11" ht="13.8" x14ac:dyDescent="0.25">
      <c r="C16" s="17"/>
      <c r="D16" s="41" t="s">
        <v>17</v>
      </c>
      <c r="F16" s="31">
        <v>790000</v>
      </c>
      <c r="G16" s="11"/>
      <c r="H16" s="31">
        <f t="shared" ref="H16:H22" si="1">F16</f>
        <v>790000</v>
      </c>
      <c r="I16" s="11"/>
      <c r="J16" s="21">
        <f t="shared" si="0"/>
        <v>0.21117416040896148</v>
      </c>
      <c r="K16" s="4"/>
    </row>
    <row r="17" spans="3:11" ht="13.8" x14ac:dyDescent="0.25">
      <c r="C17" s="17"/>
      <c r="D17" s="41" t="s">
        <v>19</v>
      </c>
      <c r="F17" s="31">
        <v>178911</v>
      </c>
      <c r="G17" s="11"/>
      <c r="H17" s="31">
        <f t="shared" si="1"/>
        <v>178911</v>
      </c>
      <c r="I17" s="11"/>
      <c r="J17" s="21">
        <f t="shared" si="0"/>
        <v>4.7824531915098362E-2</v>
      </c>
      <c r="K17" s="4"/>
    </row>
    <row r="18" spans="3:11" ht="13.8" hidden="1" x14ac:dyDescent="0.25">
      <c r="C18" s="17"/>
      <c r="D18" s="41" t="s">
        <v>20</v>
      </c>
      <c r="F18" s="31">
        <v>0</v>
      </c>
      <c r="G18" s="11"/>
      <c r="H18" s="31">
        <f t="shared" si="1"/>
        <v>0</v>
      </c>
      <c r="I18" s="11"/>
      <c r="J18" s="21">
        <f t="shared" si="0"/>
        <v>0</v>
      </c>
      <c r="K18" s="4"/>
    </row>
    <row r="19" spans="3:11" ht="13.8" hidden="1" x14ac:dyDescent="0.25">
      <c r="C19" s="17"/>
      <c r="D19" s="41" t="s">
        <v>23</v>
      </c>
      <c r="F19" s="31">
        <v>0</v>
      </c>
      <c r="G19" s="11"/>
      <c r="H19" s="31">
        <f t="shared" si="1"/>
        <v>0</v>
      </c>
      <c r="I19" s="11"/>
      <c r="J19" s="21">
        <f t="shared" si="0"/>
        <v>0</v>
      </c>
      <c r="K19" s="4"/>
    </row>
    <row r="20" spans="3:11" ht="13.8" hidden="1" x14ac:dyDescent="0.25">
      <c r="C20" s="17"/>
      <c r="D20" s="41" t="s">
        <v>21</v>
      </c>
      <c r="F20" s="31">
        <v>0</v>
      </c>
      <c r="G20" s="11"/>
      <c r="H20" s="31">
        <f t="shared" si="1"/>
        <v>0</v>
      </c>
      <c r="I20" s="11"/>
      <c r="J20" s="21">
        <f t="shared" si="0"/>
        <v>0</v>
      </c>
      <c r="K20" s="4"/>
    </row>
    <row r="21" spans="3:11" ht="13.8" x14ac:dyDescent="0.25">
      <c r="C21" s="17"/>
      <c r="D21" s="41" t="s">
        <v>24</v>
      </c>
      <c r="F21" s="31">
        <v>87550</v>
      </c>
      <c r="G21" s="11"/>
      <c r="H21" s="31">
        <f t="shared" si="1"/>
        <v>87550</v>
      </c>
      <c r="I21" s="11"/>
      <c r="J21" s="21">
        <f t="shared" si="0"/>
        <v>2.340290853646149E-2</v>
      </c>
      <c r="K21" s="4"/>
    </row>
    <row r="22" spans="3:11" ht="13.8" x14ac:dyDescent="0.25">
      <c r="C22" s="17"/>
      <c r="D22" s="41" t="s">
        <v>32</v>
      </c>
      <c r="F22" s="31">
        <v>50000</v>
      </c>
      <c r="G22" s="11"/>
      <c r="H22" s="31">
        <f t="shared" si="1"/>
        <v>50000</v>
      </c>
      <c r="I22" s="11"/>
      <c r="J22" s="21">
        <f t="shared" si="0"/>
        <v>1.33654531904406E-2</v>
      </c>
      <c r="K22" s="4"/>
    </row>
    <row r="23" spans="3:11" ht="13.8" x14ac:dyDescent="0.25">
      <c r="C23" s="17"/>
      <c r="D23" s="32"/>
      <c r="F23" s="31"/>
      <c r="G23" s="11"/>
      <c r="H23" s="31"/>
      <c r="I23" s="11"/>
      <c r="J23" s="45"/>
      <c r="K23" s="4"/>
    </row>
    <row r="24" spans="3:11" ht="13.8" x14ac:dyDescent="0.25">
      <c r="C24" s="38" t="s">
        <v>13</v>
      </c>
      <c r="D24" s="25"/>
      <c r="F24" s="33">
        <f>SUM(F25:F37)</f>
        <v>974867</v>
      </c>
      <c r="G24" s="11"/>
      <c r="H24" s="33">
        <f>SUM(H25:H37)</f>
        <v>1176538</v>
      </c>
      <c r="I24" s="11"/>
      <c r="J24" s="42">
        <v>0.3145</v>
      </c>
      <c r="K24" s="4"/>
    </row>
    <row r="25" spans="3:11" ht="13.8" x14ac:dyDescent="0.25">
      <c r="C25" s="38"/>
      <c r="D25" s="41" t="s">
        <v>22</v>
      </c>
      <c r="F25" s="31">
        <v>0</v>
      </c>
      <c r="G25" s="11"/>
      <c r="H25" s="11">
        <v>0</v>
      </c>
      <c r="I25" s="11"/>
      <c r="J25" s="21">
        <f>H25/$H$39</f>
        <v>0</v>
      </c>
      <c r="K25" s="4"/>
    </row>
    <row r="26" spans="3:11" ht="13.8" x14ac:dyDescent="0.25">
      <c r="C26" s="25"/>
      <c r="D26" s="41" t="s">
        <v>25</v>
      </c>
      <c r="F26" s="31">
        <v>121855</v>
      </c>
      <c r="G26" s="11"/>
      <c r="H26" s="11">
        <v>142903</v>
      </c>
      <c r="I26" s="11"/>
      <c r="J26" s="21">
        <v>3.8100000000000002E-2</v>
      </c>
      <c r="K26" s="4"/>
    </row>
    <row r="27" spans="3:11" ht="13.8" x14ac:dyDescent="0.25">
      <c r="C27" s="25"/>
      <c r="D27" s="41" t="s">
        <v>26</v>
      </c>
      <c r="F27" s="31">
        <v>192152</v>
      </c>
      <c r="G27" s="11"/>
      <c r="H27" s="11">
        <v>197369</v>
      </c>
      <c r="I27" s="11"/>
      <c r="J27" s="21">
        <f t="shared" ref="J27:J35" si="2">H27/$H$39</f>
        <v>5.2758522614881419E-2</v>
      </c>
      <c r="K27" s="4"/>
    </row>
    <row r="28" spans="3:11" ht="13.8" x14ac:dyDescent="0.25">
      <c r="C28" s="25"/>
      <c r="D28" s="41" t="s">
        <v>30</v>
      </c>
      <c r="F28" s="31">
        <v>71814</v>
      </c>
      <c r="G28" s="11"/>
      <c r="H28" s="11">
        <v>71034</v>
      </c>
      <c r="I28" s="11"/>
      <c r="J28" s="21">
        <f t="shared" si="2"/>
        <v>1.8988032038595153E-2</v>
      </c>
      <c r="K28" s="4"/>
    </row>
    <row r="29" spans="3:11" ht="13.8" x14ac:dyDescent="0.25">
      <c r="C29" s="25"/>
      <c r="D29" s="41" t="s">
        <v>19</v>
      </c>
      <c r="F29" s="31">
        <v>-8779</v>
      </c>
      <c r="G29" s="11"/>
      <c r="H29" s="11">
        <v>-22744</v>
      </c>
      <c r="I29" s="11"/>
      <c r="J29" s="21">
        <f t="shared" si="2"/>
        <v>-6.0796773472676204E-3</v>
      </c>
      <c r="K29" s="4"/>
    </row>
    <row r="30" spans="3:11" ht="13.8" hidden="1" x14ac:dyDescent="0.25">
      <c r="C30" s="25"/>
      <c r="D30" s="41" t="s">
        <v>27</v>
      </c>
      <c r="F30" s="31">
        <v>0</v>
      </c>
      <c r="G30" s="11"/>
      <c r="H30" s="11">
        <v>0</v>
      </c>
      <c r="I30" s="11"/>
      <c r="J30" s="21">
        <f t="shared" si="2"/>
        <v>0</v>
      </c>
      <c r="K30" s="4"/>
    </row>
    <row r="31" spans="3:11" ht="13.8" x14ac:dyDescent="0.25">
      <c r="C31" s="25"/>
      <c r="D31" s="41" t="s">
        <v>31</v>
      </c>
      <c r="F31" s="31">
        <v>122503</v>
      </c>
      <c r="G31" s="11"/>
      <c r="H31" s="11">
        <v>175411</v>
      </c>
      <c r="I31" s="11"/>
      <c r="J31" s="21">
        <f t="shared" si="2"/>
        <v>4.6888950191767524E-2</v>
      </c>
      <c r="K31" s="4"/>
    </row>
    <row r="32" spans="3:11" ht="13.8" x14ac:dyDescent="0.25">
      <c r="C32" s="25"/>
      <c r="D32" s="41" t="s">
        <v>33</v>
      </c>
      <c r="F32" s="31">
        <v>151739</v>
      </c>
      <c r="G32" s="11"/>
      <c r="H32" s="11">
        <v>348633</v>
      </c>
      <c r="I32" s="11"/>
      <c r="J32" s="21">
        <f t="shared" si="2"/>
        <v>9.3192760842857561E-2</v>
      </c>
      <c r="K32" s="4"/>
    </row>
    <row r="33" spans="2:13" ht="13.8" x14ac:dyDescent="0.25">
      <c r="C33" s="25"/>
      <c r="D33" s="41" t="s">
        <v>29</v>
      </c>
      <c r="F33" s="31">
        <v>15493</v>
      </c>
      <c r="G33" s="11"/>
      <c r="H33" s="11">
        <v>24570</v>
      </c>
      <c r="I33" s="11"/>
      <c r="J33" s="21">
        <f t="shared" si="2"/>
        <v>6.5677836977825112E-3</v>
      </c>
      <c r="K33" s="4"/>
    </row>
    <row r="34" spans="2:13" ht="13.8" x14ac:dyDescent="0.25">
      <c r="C34" s="17"/>
      <c r="D34" s="41" t="s">
        <v>28</v>
      </c>
      <c r="F34" s="31">
        <v>61142</v>
      </c>
      <c r="G34" s="11"/>
      <c r="H34" s="11">
        <v>109435</v>
      </c>
      <c r="I34" s="11"/>
      <c r="J34" s="21">
        <f t="shared" si="2"/>
        <v>2.9252967397917343E-2</v>
      </c>
      <c r="K34" s="4"/>
    </row>
    <row r="35" spans="2:13" ht="13.8" x14ac:dyDescent="0.25">
      <c r="C35" s="36"/>
      <c r="D35" s="41" t="s">
        <v>18</v>
      </c>
      <c r="F35" s="31">
        <v>246948</v>
      </c>
      <c r="G35" s="11"/>
      <c r="H35" s="11">
        <v>129927</v>
      </c>
      <c r="I35" s="11"/>
      <c r="J35" s="21">
        <f t="shared" si="2"/>
        <v>3.4730664733487515E-2</v>
      </c>
      <c r="K35" s="4"/>
      <c r="L35" s="21"/>
      <c r="M35" s="27"/>
    </row>
    <row r="36" spans="2:13" ht="13.8" hidden="1" x14ac:dyDescent="0.25">
      <c r="C36" s="36"/>
      <c r="D36" s="41" t="s">
        <v>21</v>
      </c>
      <c r="F36" s="31">
        <v>0</v>
      </c>
      <c r="G36" s="11"/>
      <c r="H36" s="11">
        <v>0</v>
      </c>
      <c r="I36" s="11"/>
      <c r="J36" s="21">
        <f>H36/$H$39</f>
        <v>0</v>
      </c>
      <c r="K36" s="4"/>
      <c r="L36" s="21"/>
      <c r="M36" s="27"/>
    </row>
    <row r="37" spans="2:13" ht="13.8" hidden="1" x14ac:dyDescent="0.25">
      <c r="D37" s="41" t="s">
        <v>34</v>
      </c>
      <c r="F37" s="11">
        <v>0</v>
      </c>
      <c r="G37" s="11"/>
      <c r="H37" s="11">
        <v>0</v>
      </c>
      <c r="I37" s="11"/>
      <c r="J37" s="21">
        <f>H37/$H$39</f>
        <v>0</v>
      </c>
      <c r="K37" s="4"/>
      <c r="M37" s="28"/>
    </row>
    <row r="38" spans="2:13" ht="13.8" x14ac:dyDescent="0.25">
      <c r="D38" s="41"/>
      <c r="F38" s="11"/>
      <c r="G38" s="11"/>
      <c r="H38" s="11"/>
      <c r="I38" s="11"/>
      <c r="J38" s="21"/>
      <c r="K38" s="4"/>
      <c r="M38" s="28"/>
    </row>
    <row r="39" spans="2:13" thickBot="1" x14ac:dyDescent="0.35">
      <c r="B39" s="37" t="s">
        <v>11</v>
      </c>
      <c r="C39" s="37"/>
      <c r="D39" s="10"/>
      <c r="E39" s="39"/>
      <c r="F39" s="40">
        <f>F14+F24</f>
        <v>3539317</v>
      </c>
      <c r="G39" s="35"/>
      <c r="H39" s="40">
        <f>H14+H24</f>
        <v>3740988</v>
      </c>
      <c r="I39" s="35"/>
      <c r="J39" s="43">
        <f>J14+J24</f>
        <v>1.0000007286845078</v>
      </c>
      <c r="K39" s="4"/>
    </row>
    <row r="40" spans="2:13" ht="18.600000000000001" thickTop="1" x14ac:dyDescent="0.35"/>
  </sheetData>
  <phoneticPr fontId="0" type="noConversion"/>
  <printOptions horizontalCentered="1"/>
  <pageMargins left="0.75" right="0.75" top="0.47" bottom="0.38" header="0.49" footer="0.37"/>
  <pageSetup scale="8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20"/>
  <sheetViews>
    <sheetView zoomScale="75" workbookViewId="0">
      <selection activeCell="J19" sqref="J19"/>
    </sheetView>
  </sheetViews>
  <sheetFormatPr defaultRowHeight="18" x14ac:dyDescent="0.35"/>
  <cols>
    <col min="1" max="1" width="4.33203125" customWidth="1"/>
    <col min="2" max="3" width="4" customWidth="1"/>
    <col min="4" max="4" width="41" customWidth="1"/>
    <col min="5" max="5" width="1.6640625" customWidth="1"/>
    <col min="6" max="6" width="13.109375" style="12" customWidth="1"/>
    <col min="7" max="7" width="1.6640625" style="12" customWidth="1"/>
    <col min="8" max="8" width="14.33203125" style="12" customWidth="1"/>
    <col min="9" max="9" width="1.6640625" style="9" customWidth="1"/>
    <col min="10" max="10" width="13.6640625" style="16" customWidth="1"/>
  </cols>
  <sheetData>
    <row r="1" spans="1:10" ht="15" customHeight="1" x14ac:dyDescent="0.35">
      <c r="A1" s="1" t="s">
        <v>35</v>
      </c>
      <c r="B1" s="13"/>
      <c r="C1" s="13"/>
      <c r="D1" s="13"/>
      <c r="E1" s="13"/>
      <c r="F1" s="14"/>
      <c r="G1" s="14"/>
      <c r="H1" s="14"/>
      <c r="I1" s="8"/>
      <c r="J1" s="15"/>
    </row>
    <row r="2" spans="1:10" ht="15" customHeight="1" x14ac:dyDescent="0.35">
      <c r="A2" s="1" t="s">
        <v>0</v>
      </c>
      <c r="B2" s="13"/>
      <c r="C2" s="13"/>
      <c r="D2" s="13"/>
      <c r="E2" s="13"/>
      <c r="F2" s="14"/>
      <c r="G2" s="14"/>
      <c r="H2" s="14"/>
      <c r="I2" s="8"/>
      <c r="J2" s="15"/>
    </row>
    <row r="3" spans="1:10" ht="15" customHeight="1" x14ac:dyDescent="0.35">
      <c r="A3" s="3" t="s">
        <v>36</v>
      </c>
      <c r="B3" s="13"/>
      <c r="C3" s="13"/>
      <c r="D3" s="13"/>
      <c r="E3" s="13"/>
      <c r="F3" s="14"/>
      <c r="G3" s="14"/>
      <c r="H3" s="14"/>
      <c r="I3" s="8"/>
      <c r="J3" s="15"/>
    </row>
    <row r="4" spans="1:10" ht="15" customHeight="1" x14ac:dyDescent="0.35">
      <c r="A4" s="1" t="s">
        <v>1</v>
      </c>
      <c r="B4" s="13"/>
      <c r="C4" s="13"/>
      <c r="D4" s="13"/>
      <c r="E4" s="13"/>
      <c r="F4" s="14"/>
      <c r="G4" s="14"/>
      <c r="H4" s="14"/>
      <c r="I4" s="8"/>
      <c r="J4" s="15"/>
    </row>
    <row r="5" spans="1:10" ht="15" customHeight="1" x14ac:dyDescent="0.35">
      <c r="A5" s="1" t="s">
        <v>15</v>
      </c>
      <c r="B5" s="13"/>
      <c r="C5" s="13"/>
      <c r="D5" s="13"/>
      <c r="E5" s="13"/>
      <c r="F5" s="14"/>
      <c r="G5" s="14"/>
      <c r="H5" s="14"/>
      <c r="I5" s="8"/>
      <c r="J5" s="15"/>
    </row>
    <row r="6" spans="1:10" x14ac:dyDescent="0.35">
      <c r="A6" s="1"/>
      <c r="B6" s="13"/>
      <c r="C6" s="13"/>
      <c r="D6" s="13"/>
      <c r="E6" s="13"/>
      <c r="F6" s="14"/>
      <c r="G6" s="14"/>
      <c r="H6" s="14"/>
      <c r="I6" s="8"/>
      <c r="J6" s="15"/>
    </row>
    <row r="7" spans="1:10" x14ac:dyDescent="0.35">
      <c r="A7" s="7"/>
      <c r="B7" s="13"/>
      <c r="C7" s="13"/>
      <c r="D7" s="13"/>
      <c r="E7" s="13"/>
      <c r="F7" s="14"/>
      <c r="G7" s="14"/>
      <c r="H7" s="14"/>
      <c r="I7" s="8"/>
      <c r="J7" s="15"/>
    </row>
    <row r="8" spans="1:10" x14ac:dyDescent="0.35">
      <c r="A8" s="7"/>
    </row>
    <row r="9" spans="1:10" ht="17.399999999999999" x14ac:dyDescent="0.3">
      <c r="A9" s="7"/>
      <c r="F9" s="2" t="s">
        <v>2</v>
      </c>
      <c r="G9" s="11"/>
      <c r="H9" s="5"/>
      <c r="I9" s="4"/>
      <c r="J9" s="18"/>
    </row>
    <row r="10" spans="1:10" ht="13.8" x14ac:dyDescent="0.25">
      <c r="F10" s="26" t="s">
        <v>3</v>
      </c>
      <c r="G10" s="11"/>
      <c r="H10" s="2" t="s">
        <v>4</v>
      </c>
      <c r="I10" s="4"/>
      <c r="J10" s="19" t="s">
        <v>5</v>
      </c>
    </row>
    <row r="11" spans="1:10" s="46" customFormat="1" ht="13.8" x14ac:dyDescent="0.25">
      <c r="F11" s="47" t="s">
        <v>6</v>
      </c>
      <c r="G11" s="48"/>
      <c r="H11" s="47" t="s">
        <v>7</v>
      </c>
      <c r="I11" s="49"/>
      <c r="J11" s="50" t="s">
        <v>14</v>
      </c>
    </row>
    <row r="12" spans="1:10" ht="13.8" x14ac:dyDescent="0.25">
      <c r="F12" s="11"/>
      <c r="G12" s="11"/>
      <c r="H12" s="11"/>
      <c r="I12" s="4"/>
      <c r="J12" s="21"/>
    </row>
    <row r="13" spans="1:10" ht="13.8" x14ac:dyDescent="0.25">
      <c r="B13" s="36" t="s">
        <v>9</v>
      </c>
      <c r="C13" s="24"/>
      <c r="F13" s="11"/>
      <c r="G13" s="11"/>
      <c r="H13" s="11"/>
      <c r="I13" s="4"/>
      <c r="J13" s="21"/>
    </row>
    <row r="14" spans="1:10" ht="13.8" x14ac:dyDescent="0.25">
      <c r="F14" s="11"/>
      <c r="G14" s="11"/>
      <c r="H14" s="11"/>
      <c r="I14" s="4"/>
      <c r="J14" s="21"/>
    </row>
    <row r="15" spans="1:10" ht="13.8" x14ac:dyDescent="0.25">
      <c r="C15" s="25" t="s">
        <v>10</v>
      </c>
      <c r="D15" s="25"/>
      <c r="F15" s="30">
        <f>' Stmt of Investments by Asset'!F14</f>
        <v>2564450</v>
      </c>
      <c r="G15" s="11"/>
      <c r="H15" s="22">
        <f>' Stmt of Investments by Asset'!H14</f>
        <v>2564450</v>
      </c>
      <c r="I15" s="4"/>
      <c r="J15" s="21">
        <f>ROUND(H15/$H$19,4)</f>
        <v>0.6855</v>
      </c>
    </row>
    <row r="16" spans="1:10" ht="13.8" x14ac:dyDescent="0.25">
      <c r="C16" s="17"/>
      <c r="D16" s="17"/>
      <c r="F16" s="31"/>
      <c r="G16" s="11"/>
      <c r="H16" s="11"/>
      <c r="I16" s="4"/>
      <c r="J16" s="21"/>
    </row>
    <row r="17" spans="2:12" ht="13.8" x14ac:dyDescent="0.25">
      <c r="C17" s="25" t="s">
        <v>13</v>
      </c>
      <c r="D17" s="25"/>
      <c r="F17" s="31">
        <f>' Stmt of Investments by Asset'!F24</f>
        <v>974867</v>
      </c>
      <c r="G17" s="11"/>
      <c r="H17" s="11">
        <f>' Stmt of Investments by Asset'!H24</f>
        <v>1176538</v>
      </c>
      <c r="I17" s="4"/>
      <c r="J17" s="21">
        <f>ROUND(H17/$H$19,4)</f>
        <v>0.3145</v>
      </c>
    </row>
    <row r="18" spans="2:12" ht="13.8" x14ac:dyDescent="0.25">
      <c r="F18" s="11"/>
      <c r="G18" s="11"/>
      <c r="H18" s="11"/>
      <c r="I18" s="4"/>
      <c r="J18" s="21"/>
      <c r="L18" s="28"/>
    </row>
    <row r="19" spans="2:12" thickBot="1" x14ac:dyDescent="0.35">
      <c r="B19" s="36" t="s">
        <v>11</v>
      </c>
      <c r="C19" s="24"/>
      <c r="D19" s="10"/>
      <c r="F19" s="23">
        <f>SUM(F15:F17)</f>
        <v>3539317</v>
      </c>
      <c r="G19" s="11"/>
      <c r="H19" s="23">
        <f>SUM(H15:H17)</f>
        <v>3740988</v>
      </c>
      <c r="I19" s="4"/>
      <c r="J19" s="29">
        <f>SUM(J15:J17)</f>
        <v>1</v>
      </c>
    </row>
    <row r="20" spans="2:12" ht="18.600000000000001" thickTop="1" x14ac:dyDescent="0.35"/>
  </sheetData>
  <phoneticPr fontId="0" type="noConversion"/>
  <printOptions horizontalCentered="1"/>
  <pageMargins left="0.75" right="0.75" top="1" bottom="1" header="0.5" footer="0.5"/>
  <pageSetup scale="87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 Stmt of Investments by Asset</vt:lpstr>
      <vt:lpstr>Summary Stmt of Investments</vt:lpstr>
      <vt:lpstr>' Stmt of Investments by Asset'!Print_Area</vt:lpstr>
      <vt:lpstr>'Summary Stmt of Investments'!Print_Area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appinst</dc:creator>
  <cp:lastModifiedBy>Havlíček Jan</cp:lastModifiedBy>
  <cp:lastPrinted>2001-08-28T18:21:44Z</cp:lastPrinted>
  <dcterms:created xsi:type="dcterms:W3CDTF">1998-07-24T13:24:50Z</dcterms:created>
  <dcterms:modified xsi:type="dcterms:W3CDTF">2023-09-10T12:04:58Z</dcterms:modified>
</cp:coreProperties>
</file>