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252" yWindow="-36" windowWidth="6972" windowHeight="6036"/>
  </bookViews>
  <sheets>
    <sheet name="REPORT" sheetId="3" r:id="rId1"/>
    <sheet name="Master Tally" sheetId="1" r:id="rId2"/>
  </sheets>
  <definedNames>
    <definedName name="_xlnm.Print_Area" localSheetId="0">REPORT!$A$1:$F$43</definedName>
  </definedNames>
  <calcPr calcId="0"/>
</workbook>
</file>

<file path=xl/calcChain.xml><?xml version="1.0" encoding="utf-8"?>
<calcChain xmlns="http://schemas.openxmlformats.org/spreadsheetml/2006/main">
  <c r="B15" i="1" l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B45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B60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B75" i="1"/>
  <c r="C75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B80" i="1"/>
  <c r="C80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B81" i="1"/>
  <c r="C81" i="1"/>
  <c r="D81" i="1"/>
  <c r="E81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B88" i="1"/>
  <c r="C88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B89" i="1"/>
  <c r="C89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B90" i="1"/>
  <c r="C90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B91" i="1"/>
  <c r="C91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B92" i="1"/>
  <c r="C92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B93" i="1"/>
  <c r="C93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B94" i="1"/>
  <c r="C94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B95" i="1"/>
  <c r="C95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B96" i="1"/>
  <c r="C96" i="1"/>
  <c r="D96" i="1"/>
  <c r="E96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B97" i="1"/>
  <c r="C97" i="1"/>
  <c r="D97" i="1"/>
  <c r="E97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B98" i="1"/>
  <c r="C98" i="1"/>
  <c r="D98" i="1"/>
  <c r="E98" i="1"/>
  <c r="F98" i="1"/>
  <c r="G98" i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B100" i="1"/>
  <c r="C100" i="1"/>
  <c r="D100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B105" i="1"/>
  <c r="C105" i="1"/>
  <c r="D105" i="1"/>
  <c r="E105" i="1"/>
  <c r="F105" i="1"/>
  <c r="G105" i="1"/>
  <c r="H105" i="1"/>
  <c r="I105" i="1"/>
  <c r="J105" i="1"/>
  <c r="K105" i="1"/>
  <c r="L105" i="1"/>
  <c r="M105" i="1"/>
  <c r="N105" i="1"/>
  <c r="O105" i="1"/>
  <c r="P105" i="1"/>
  <c r="Q105" i="1"/>
  <c r="R105" i="1"/>
  <c r="S105" i="1"/>
  <c r="T105" i="1"/>
  <c r="U105" i="1"/>
  <c r="V105" i="1"/>
  <c r="W105" i="1"/>
  <c r="X105" i="1"/>
  <c r="Y105" i="1"/>
  <c r="Z105" i="1"/>
  <c r="AA105" i="1"/>
  <c r="AB105" i="1"/>
  <c r="B106" i="1"/>
  <c r="C106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B107" i="1"/>
  <c r="C107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B108" i="1"/>
  <c r="C108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B109" i="1"/>
  <c r="C109" i="1"/>
  <c r="D109" i="1"/>
  <c r="E109" i="1"/>
  <c r="F109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B110" i="1"/>
  <c r="C110" i="1"/>
  <c r="D110" i="1"/>
  <c r="E110" i="1"/>
  <c r="F110" i="1"/>
  <c r="G110" i="1"/>
  <c r="H110" i="1"/>
  <c r="I110" i="1"/>
  <c r="J110" i="1"/>
  <c r="K110" i="1"/>
  <c r="L110" i="1"/>
  <c r="M110" i="1"/>
  <c r="N110" i="1"/>
  <c r="O110" i="1"/>
  <c r="P110" i="1"/>
  <c r="Q110" i="1"/>
  <c r="R110" i="1"/>
  <c r="S110" i="1"/>
  <c r="T110" i="1"/>
  <c r="U110" i="1"/>
  <c r="V110" i="1"/>
  <c r="W110" i="1"/>
  <c r="X110" i="1"/>
  <c r="Y110" i="1"/>
  <c r="Z110" i="1"/>
  <c r="AA110" i="1"/>
  <c r="AB110" i="1"/>
  <c r="B111" i="1"/>
  <c r="C111" i="1"/>
  <c r="D111" i="1"/>
  <c r="E111" i="1"/>
  <c r="F111" i="1"/>
  <c r="G111" i="1"/>
  <c r="H111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W111" i="1"/>
  <c r="X111" i="1"/>
  <c r="Y111" i="1"/>
  <c r="Z111" i="1"/>
  <c r="AA111" i="1"/>
  <c r="AB111" i="1"/>
  <c r="B112" i="1"/>
  <c r="C112" i="1"/>
  <c r="D112" i="1"/>
  <c r="E112" i="1"/>
  <c r="F112" i="1"/>
  <c r="G112" i="1"/>
  <c r="H112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W112" i="1"/>
  <c r="X112" i="1"/>
  <c r="Y112" i="1"/>
  <c r="Z112" i="1"/>
  <c r="AA112" i="1"/>
  <c r="AB112" i="1"/>
  <c r="B113" i="1"/>
  <c r="C113" i="1"/>
  <c r="D113" i="1"/>
  <c r="E113" i="1"/>
  <c r="F113" i="1"/>
  <c r="G113" i="1"/>
  <c r="H113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X113" i="1"/>
  <c r="Y113" i="1"/>
  <c r="Z113" i="1"/>
  <c r="AA113" i="1"/>
  <c r="AB113" i="1"/>
  <c r="B114" i="1"/>
  <c r="C114" i="1"/>
  <c r="D114" i="1"/>
  <c r="E114" i="1"/>
  <c r="F114" i="1"/>
  <c r="G114" i="1"/>
  <c r="H114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Y114" i="1"/>
  <c r="Z114" i="1"/>
  <c r="AA114" i="1"/>
  <c r="AB114" i="1"/>
  <c r="B115" i="1"/>
  <c r="C115" i="1"/>
  <c r="D115" i="1"/>
  <c r="E115" i="1"/>
  <c r="F115" i="1"/>
  <c r="G115" i="1"/>
  <c r="H115" i="1"/>
  <c r="I115" i="1"/>
  <c r="J115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B120" i="1"/>
  <c r="B121" i="1"/>
  <c r="B122" i="1"/>
  <c r="B123" i="1"/>
  <c r="B124" i="1"/>
  <c r="B125" i="1"/>
  <c r="B126" i="1"/>
  <c r="B127" i="1"/>
  <c r="B128" i="1"/>
  <c r="B129" i="1"/>
  <c r="B130" i="1"/>
  <c r="B135" i="1"/>
  <c r="B136" i="1"/>
  <c r="B137" i="1"/>
  <c r="B138" i="1"/>
  <c r="B139" i="1"/>
  <c r="B140" i="1"/>
  <c r="B141" i="1"/>
  <c r="B142" i="1"/>
  <c r="B143" i="1"/>
  <c r="B144" i="1"/>
  <c r="B145" i="1"/>
  <c r="A9" i="3"/>
  <c r="D9" i="3"/>
  <c r="E9" i="3"/>
  <c r="F9" i="3"/>
  <c r="A10" i="3"/>
  <c r="D10" i="3"/>
  <c r="E10" i="3"/>
  <c r="F10" i="3"/>
  <c r="A11" i="3"/>
  <c r="D11" i="3"/>
  <c r="E11" i="3"/>
  <c r="F11" i="3"/>
  <c r="A12" i="3"/>
  <c r="D12" i="3"/>
  <c r="E12" i="3"/>
  <c r="F12" i="3"/>
  <c r="A13" i="3"/>
  <c r="D13" i="3"/>
  <c r="E13" i="3"/>
  <c r="F13" i="3"/>
  <c r="A14" i="3"/>
  <c r="D14" i="3"/>
  <c r="E14" i="3"/>
  <c r="F14" i="3"/>
  <c r="A15" i="3"/>
  <c r="D15" i="3"/>
  <c r="E15" i="3"/>
  <c r="F15" i="3"/>
  <c r="A16" i="3"/>
  <c r="D16" i="3"/>
  <c r="E16" i="3"/>
  <c r="F16" i="3"/>
  <c r="A17" i="3"/>
  <c r="D17" i="3"/>
  <c r="E17" i="3"/>
  <c r="F17" i="3"/>
  <c r="A18" i="3"/>
  <c r="D18" i="3"/>
  <c r="E18" i="3"/>
  <c r="F18" i="3"/>
  <c r="A19" i="3"/>
  <c r="D19" i="3"/>
  <c r="E19" i="3"/>
  <c r="F19" i="3"/>
  <c r="A25" i="3"/>
  <c r="D25" i="3"/>
  <c r="E25" i="3"/>
  <c r="F25" i="3"/>
  <c r="A26" i="3"/>
  <c r="D26" i="3"/>
  <c r="E26" i="3"/>
  <c r="F26" i="3"/>
  <c r="A27" i="3"/>
  <c r="D27" i="3"/>
  <c r="E27" i="3"/>
  <c r="F27" i="3"/>
  <c r="A28" i="3"/>
  <c r="D28" i="3"/>
  <c r="E28" i="3"/>
  <c r="F28" i="3"/>
  <c r="A29" i="3"/>
  <c r="D29" i="3"/>
  <c r="E29" i="3"/>
  <c r="F29" i="3"/>
  <c r="A30" i="3"/>
  <c r="D30" i="3"/>
  <c r="E30" i="3"/>
  <c r="F30" i="3"/>
  <c r="A31" i="3"/>
  <c r="D31" i="3"/>
  <c r="E31" i="3"/>
  <c r="F31" i="3"/>
  <c r="A32" i="3"/>
  <c r="D32" i="3"/>
  <c r="E32" i="3"/>
  <c r="F32" i="3"/>
  <c r="A33" i="3"/>
  <c r="D33" i="3"/>
  <c r="E33" i="3"/>
  <c r="F33" i="3"/>
  <c r="A34" i="3"/>
  <c r="D34" i="3"/>
  <c r="E34" i="3"/>
  <c r="F34" i="3"/>
  <c r="A35" i="3"/>
  <c r="D35" i="3"/>
  <c r="E35" i="3"/>
  <c r="F35" i="3"/>
  <c r="D38" i="3"/>
</calcChain>
</file>

<file path=xl/sharedStrings.xml><?xml version="1.0" encoding="utf-8"?>
<sst xmlns="http://schemas.openxmlformats.org/spreadsheetml/2006/main" count="345" uniqueCount="35">
  <si>
    <t>Breakfast</t>
  </si>
  <si>
    <t>Lunch</t>
  </si>
  <si>
    <t>Dinner</t>
  </si>
  <si>
    <t>per Diem</t>
  </si>
  <si>
    <t>Hotel</t>
  </si>
  <si>
    <t>Air Travel</t>
  </si>
  <si>
    <t>Ground Travel</t>
  </si>
  <si>
    <t>Computer</t>
  </si>
  <si>
    <t>Misc.</t>
  </si>
  <si>
    <t>TOTAL</t>
  </si>
  <si>
    <t>CHARLY BARNUM</t>
  </si>
  <si>
    <t>MARIE BORTMAN</t>
  </si>
  <si>
    <t>MIKE PLACER</t>
  </si>
  <si>
    <t>RAVI KARUMANCHIRI</t>
  </si>
  <si>
    <t>CHADI ATIE</t>
  </si>
  <si>
    <t>Period End</t>
  </si>
  <si>
    <t>GRAND TOTAL</t>
  </si>
  <si>
    <t>CUMULATIVE TOTAL</t>
  </si>
  <si>
    <t>RUTHERFORD CONSULTING CONSOLIDATED EXPENSE REPORT     -     RUTHERFORD CONSULTING CONSOLIDATED EXPENSE REPORT     -     RUTHERFORD CONSULTING CONSOLIDATED EXPENSE REPORT     -     RUTHERFORD CONSULTING</t>
  </si>
  <si>
    <t>PROOF</t>
  </si>
  <si>
    <t>TOTAL TEAM %'s</t>
  </si>
  <si>
    <t>TOTAL TEAM $'s</t>
  </si>
  <si>
    <t>CUMULATIVE</t>
  </si>
  <si>
    <t>EXECUTIVE LODGING</t>
  </si>
  <si>
    <t xml:space="preserve">RUTHERFORD CONSULTING </t>
  </si>
  <si>
    <t>EXPENSE REPORT TRACKER</t>
  </si>
  <si>
    <t>BUSINESS ANALYSIS</t>
  </si>
  <si>
    <t>RESULTS DELIVERY</t>
  </si>
  <si>
    <t>CONSULTING TO DATE IS:</t>
  </si>
  <si>
    <t>THE TOTAL AMMOUNT EXPENSED BY RUTHERFORD</t>
  </si>
  <si>
    <t>TEAM EXPENSE $'s as % of Total</t>
  </si>
  <si>
    <t>TOTAL TEAM EXPENSE $'s</t>
  </si>
  <si>
    <r>
      <t>Chadi Atie</t>
    </r>
    <r>
      <rPr>
        <sz val="10"/>
        <rFont val="Arial"/>
      </rPr>
      <t xml:space="preserve"> through </t>
    </r>
    <r>
      <rPr>
        <b/>
        <sz val="10"/>
        <color indexed="10"/>
        <rFont val="Arial"/>
        <family val="2"/>
      </rPr>
      <t>unto the 7th of April</t>
    </r>
    <r>
      <rPr>
        <sz val="10"/>
        <rFont val="Arial"/>
      </rPr>
      <t>, which was the Saturday immediately following the</t>
    </r>
  </si>
  <si>
    <t>transition from one team to the other.</t>
  </si>
  <si>
    <r>
      <t>This is</t>
    </r>
    <r>
      <rPr>
        <b/>
        <sz val="10"/>
        <rFont val="Arial"/>
        <family val="2"/>
      </rPr>
      <t xml:space="preserve"> inclusive of Charly Barnum, Marie Bortman, Mike Placer, Ravi Karumanchiri and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</si>
</sst>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165" formatCode="0.000%"/>
    <numFmt numFmtId="168" formatCode="&quot;$&quot;#,##0.00"/>
  </numFmts>
  <fonts count="12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2"/>
      <name val="Arial Black"/>
      <family val="2"/>
    </font>
    <font>
      <u/>
      <sz val="15"/>
      <name val="Arial Black"/>
      <family val="2"/>
    </font>
    <font>
      <sz val="11"/>
      <name val="Arial Black"/>
      <family val="2"/>
    </font>
    <font>
      <sz val="11"/>
      <name val="Arial"/>
    </font>
    <font>
      <b/>
      <u/>
      <sz val="12"/>
      <name val="Arial"/>
      <family val="2"/>
    </font>
    <font>
      <b/>
      <u/>
      <sz val="16.5"/>
      <name val="Arial"/>
      <family val="2"/>
    </font>
    <font>
      <sz val="14"/>
      <name val="Arial Black"/>
      <family val="2"/>
    </font>
    <font>
      <sz val="14"/>
      <name val="Arial"/>
    </font>
    <font>
      <b/>
      <sz val="10"/>
      <color indexed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9">
    <xf numFmtId="0" fontId="0" fillId="0" borderId="0" xfId="0"/>
    <xf numFmtId="0" fontId="0" fillId="2" borderId="0" xfId="0" applyFill="1" applyProtection="1"/>
    <xf numFmtId="0" fontId="2" fillId="2" borderId="1" xfId="0" applyFont="1" applyFill="1" applyBorder="1" applyAlignment="1" applyProtection="1">
      <alignment horizontal="center"/>
    </xf>
    <xf numFmtId="0" fontId="2" fillId="2" borderId="2" xfId="0" applyFont="1" applyFill="1" applyBorder="1" applyAlignment="1" applyProtection="1">
      <alignment horizontal="center"/>
    </xf>
    <xf numFmtId="0" fontId="0" fillId="2" borderId="0" xfId="0" applyFill="1" applyAlignment="1" applyProtection="1">
      <alignment horizontal="center"/>
    </xf>
    <xf numFmtId="14" fontId="2" fillId="2" borderId="3" xfId="0" applyNumberFormat="1" applyFont="1" applyFill="1" applyBorder="1" applyAlignment="1" applyProtection="1">
      <alignment horizontal="center"/>
    </xf>
    <xf numFmtId="14" fontId="2" fillId="2" borderId="4" xfId="0" applyNumberFormat="1" applyFont="1" applyFill="1" applyBorder="1" applyAlignment="1" applyProtection="1">
      <alignment horizontal="center"/>
    </xf>
    <xf numFmtId="14" fontId="0" fillId="2" borderId="0" xfId="0" applyNumberFormat="1" applyFill="1" applyAlignment="1" applyProtection="1">
      <alignment horizontal="center"/>
    </xf>
    <xf numFmtId="0" fontId="0" fillId="2" borderId="0" xfId="0" applyFill="1" applyBorder="1" applyProtection="1"/>
    <xf numFmtId="44" fontId="0" fillId="3" borderId="3" xfId="1" applyFont="1" applyFill="1" applyBorder="1" applyProtection="1">
      <protection locked="0"/>
    </xf>
    <xf numFmtId="44" fontId="0" fillId="3" borderId="4" xfId="1" applyFont="1" applyFill="1" applyBorder="1" applyProtection="1">
      <protection locked="0"/>
    </xf>
    <xf numFmtId="0" fontId="0" fillId="4" borderId="5" xfId="0" applyFill="1" applyBorder="1" applyProtection="1"/>
    <xf numFmtId="0" fontId="2" fillId="4" borderId="1" xfId="0" applyFont="1" applyFill="1" applyBorder="1" applyAlignment="1" applyProtection="1">
      <alignment horizontal="center"/>
    </xf>
    <xf numFmtId="0" fontId="2" fillId="4" borderId="2" xfId="0" applyFont="1" applyFill="1" applyBorder="1" applyAlignment="1" applyProtection="1">
      <alignment horizontal="center"/>
    </xf>
    <xf numFmtId="14" fontId="2" fillId="4" borderId="3" xfId="0" applyNumberFormat="1" applyFont="1" applyFill="1" applyBorder="1" applyAlignment="1" applyProtection="1">
      <alignment horizontal="center"/>
    </xf>
    <xf numFmtId="14" fontId="2" fillId="4" borderId="4" xfId="0" applyNumberFormat="1" applyFont="1" applyFill="1" applyBorder="1" applyAlignment="1" applyProtection="1">
      <alignment horizontal="center"/>
    </xf>
    <xf numFmtId="0" fontId="2" fillId="4" borderId="6" xfId="0" applyFont="1" applyFill="1" applyBorder="1" applyProtection="1"/>
    <xf numFmtId="44" fontId="0" fillId="4" borderId="7" xfId="1" applyFont="1" applyFill="1" applyBorder="1" applyProtection="1"/>
    <xf numFmtId="44" fontId="0" fillId="4" borderId="8" xfId="1" applyFont="1" applyFill="1" applyBorder="1" applyProtection="1"/>
    <xf numFmtId="0" fontId="0" fillId="4" borderId="6" xfId="0" applyFill="1" applyBorder="1" applyProtection="1"/>
    <xf numFmtId="0" fontId="0" fillId="4" borderId="9" xfId="0" applyFill="1" applyBorder="1" applyProtection="1"/>
    <xf numFmtId="0" fontId="0" fillId="4" borderId="10" xfId="0" applyFill="1" applyBorder="1" applyProtection="1"/>
    <xf numFmtId="0" fontId="3" fillId="4" borderId="11" xfId="0" applyFont="1" applyFill="1" applyBorder="1" applyProtection="1"/>
    <xf numFmtId="0" fontId="0" fillId="2" borderId="10" xfId="0" applyFill="1" applyBorder="1" applyProtection="1"/>
    <xf numFmtId="0" fontId="0" fillId="2" borderId="12" xfId="0" applyFill="1" applyBorder="1" applyProtection="1"/>
    <xf numFmtId="0" fontId="0" fillId="5" borderId="0" xfId="0" applyFill="1" applyBorder="1" applyProtection="1"/>
    <xf numFmtId="44" fontId="0" fillId="5" borderId="0" xfId="1" applyFont="1" applyFill="1" applyBorder="1" applyProtection="1"/>
    <xf numFmtId="0" fontId="4" fillId="2" borderId="13" xfId="0" applyFont="1" applyFill="1" applyBorder="1" applyAlignment="1" applyProtection="1">
      <alignment horizontal="center"/>
    </xf>
    <xf numFmtId="0" fontId="4" fillId="2" borderId="14" xfId="0" applyFont="1" applyFill="1" applyBorder="1" applyAlignment="1" applyProtection="1">
      <alignment horizontal="center"/>
    </xf>
    <xf numFmtId="0" fontId="0" fillId="5" borderId="15" xfId="0" applyFill="1" applyBorder="1" applyProtection="1"/>
    <xf numFmtId="0" fontId="0" fillId="5" borderId="16" xfId="0" applyFill="1" applyBorder="1" applyProtection="1"/>
    <xf numFmtId="44" fontId="0" fillId="5" borderId="16" xfId="1" applyFont="1" applyFill="1" applyBorder="1" applyProtection="1"/>
    <xf numFmtId="0" fontId="0" fillId="5" borderId="17" xfId="0" applyFill="1" applyBorder="1" applyProtection="1"/>
    <xf numFmtId="0" fontId="0" fillId="5" borderId="18" xfId="0" applyFill="1" applyBorder="1" applyProtection="1"/>
    <xf numFmtId="0" fontId="0" fillId="5" borderId="19" xfId="0" applyFill="1" applyBorder="1" applyProtection="1"/>
    <xf numFmtId="0" fontId="4" fillId="2" borderId="20" xfId="0" applyFont="1" applyFill="1" applyBorder="1" applyAlignment="1" applyProtection="1">
      <alignment horizontal="center"/>
    </xf>
    <xf numFmtId="0" fontId="5" fillId="2" borderId="11" xfId="0" applyFont="1" applyFill="1" applyBorder="1" applyProtection="1"/>
    <xf numFmtId="44" fontId="5" fillId="2" borderId="3" xfId="1" applyFont="1" applyFill="1" applyBorder="1" applyProtection="1"/>
    <xf numFmtId="44" fontId="5" fillId="2" borderId="4" xfId="1" applyFont="1" applyFill="1" applyBorder="1" applyProtection="1"/>
    <xf numFmtId="0" fontId="5" fillId="2" borderId="0" xfId="0" applyFont="1" applyFill="1" applyBorder="1" applyProtection="1"/>
    <xf numFmtId="0" fontId="5" fillId="2" borderId="21" xfId="0" applyFont="1" applyFill="1" applyBorder="1" applyProtection="1"/>
    <xf numFmtId="44" fontId="5" fillId="2" borderId="7" xfId="0" applyNumberFormat="1" applyFont="1" applyFill="1" applyBorder="1" applyProtection="1"/>
    <xf numFmtId="0" fontId="6" fillId="2" borderId="0" xfId="0" applyFont="1" applyFill="1" applyProtection="1"/>
    <xf numFmtId="0" fontId="3" fillId="4" borderId="10" xfId="0" applyFont="1" applyFill="1" applyBorder="1" applyProtection="1"/>
    <xf numFmtId="0" fontId="0" fillId="4" borderId="22" xfId="0" applyFill="1" applyBorder="1" applyProtection="1"/>
    <xf numFmtId="0" fontId="0" fillId="4" borderId="23" xfId="0" applyFill="1" applyBorder="1" applyProtection="1"/>
    <xf numFmtId="0" fontId="3" fillId="4" borderId="24" xfId="0" applyFont="1" applyFill="1" applyBorder="1" applyProtection="1"/>
    <xf numFmtId="0" fontId="0" fillId="4" borderId="0" xfId="0" applyFill="1" applyProtection="1"/>
    <xf numFmtId="44" fontId="0" fillId="4" borderId="0" xfId="0" applyNumberFormat="1" applyFill="1" applyProtection="1"/>
    <xf numFmtId="0" fontId="2" fillId="4" borderId="0" xfId="0" applyFont="1" applyFill="1" applyProtection="1"/>
    <xf numFmtId="165" fontId="0" fillId="4" borderId="0" xfId="2" applyNumberFormat="1" applyFont="1" applyFill="1" applyProtection="1"/>
    <xf numFmtId="165" fontId="0" fillId="4" borderId="0" xfId="0" applyNumberFormat="1" applyFill="1" applyProtection="1"/>
    <xf numFmtId="0" fontId="8" fillId="2" borderId="0" xfId="0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0" fillId="2" borderId="0" xfId="0" applyFill="1" applyAlignment="1"/>
    <xf numFmtId="0" fontId="0" fillId="2" borderId="25" xfId="0" applyFill="1" applyBorder="1" applyAlignment="1"/>
    <xf numFmtId="0" fontId="0" fillId="2" borderId="0" xfId="0" applyFill="1" applyBorder="1" applyAlignment="1"/>
    <xf numFmtId="0" fontId="2" fillId="2" borderId="26" xfId="0" applyFont="1" applyFill="1" applyBorder="1" applyAlignment="1"/>
    <xf numFmtId="0" fontId="7" fillId="2" borderId="0" xfId="0" applyFont="1" applyFill="1" applyBorder="1" applyAlignment="1">
      <alignment horizontal="center"/>
    </xf>
    <xf numFmtId="0" fontId="0" fillId="2" borderId="0" xfId="0" applyFill="1" applyAlignment="1">
      <alignment horizontal="right"/>
    </xf>
    <xf numFmtId="0" fontId="0" fillId="2" borderId="0" xfId="0" applyFill="1" applyBorder="1" applyAlignment="1">
      <alignment horizontal="right"/>
    </xf>
    <xf numFmtId="0" fontId="7" fillId="2" borderId="0" xfId="0" applyFont="1" applyFill="1" applyBorder="1" applyAlignment="1">
      <alignment horizontal="right"/>
    </xf>
    <xf numFmtId="0" fontId="0" fillId="2" borderId="0" xfId="0" applyFill="1" applyBorder="1" applyAlignment="1">
      <alignment horizontal="center" vertical="top" wrapText="1"/>
    </xf>
    <xf numFmtId="44" fontId="0" fillId="2" borderId="0" xfId="0" applyNumberFormat="1" applyFill="1" applyBorder="1" applyAlignment="1"/>
    <xf numFmtId="0" fontId="2" fillId="2" borderId="25" xfId="0" applyFont="1" applyFill="1" applyBorder="1" applyAlignment="1"/>
    <xf numFmtId="0" fontId="2" fillId="2" borderId="27" xfId="0" applyFont="1" applyFill="1" applyBorder="1" applyAlignment="1">
      <alignment horizontal="center" vertical="top" wrapText="1"/>
    </xf>
    <xf numFmtId="0" fontId="2" fillId="2" borderId="28" xfId="0" applyFont="1" applyFill="1" applyBorder="1" applyAlignment="1">
      <alignment horizontal="center" vertical="top" wrapText="1"/>
    </xf>
    <xf numFmtId="0" fontId="0" fillId="2" borderId="29" xfId="0" applyFill="1" applyBorder="1" applyAlignment="1"/>
    <xf numFmtId="0" fontId="2" fillId="2" borderId="29" xfId="0" applyFont="1" applyFill="1" applyBorder="1" applyAlignment="1"/>
    <xf numFmtId="44" fontId="0" fillId="2" borderId="3" xfId="1" applyFont="1" applyFill="1" applyBorder="1" applyAlignment="1">
      <alignment horizontal="right"/>
    </xf>
    <xf numFmtId="44" fontId="0" fillId="2" borderId="3" xfId="0" applyNumberFormat="1" applyFill="1" applyBorder="1" applyAlignment="1">
      <alignment horizontal="right"/>
    </xf>
    <xf numFmtId="44" fontId="2" fillId="2" borderId="3" xfId="1" applyFont="1" applyFill="1" applyBorder="1" applyAlignment="1">
      <alignment horizontal="right"/>
    </xf>
    <xf numFmtId="44" fontId="2" fillId="2" borderId="3" xfId="0" applyNumberFormat="1" applyFont="1" applyFill="1" applyBorder="1" applyAlignment="1">
      <alignment horizontal="right"/>
    </xf>
    <xf numFmtId="165" fontId="0" fillId="2" borderId="3" xfId="2" applyNumberFormat="1" applyFont="1" applyFill="1" applyBorder="1" applyAlignment="1">
      <alignment horizontal="right"/>
    </xf>
    <xf numFmtId="165" fontId="2" fillId="2" borderId="3" xfId="2" applyNumberFormat="1" applyFont="1" applyFill="1" applyBorder="1" applyAlignment="1">
      <alignment horizontal="right"/>
    </xf>
    <xf numFmtId="0" fontId="2" fillId="2" borderId="30" xfId="0" applyFont="1" applyFill="1" applyBorder="1" applyAlignment="1">
      <alignment horizontal="center" vertical="top" wrapText="1"/>
    </xf>
    <xf numFmtId="0" fontId="9" fillId="2" borderId="0" xfId="0" applyFont="1" applyFill="1" applyBorder="1" applyAlignment="1"/>
    <xf numFmtId="0" fontId="10" fillId="2" borderId="0" xfId="0" applyFont="1" applyFill="1" applyBorder="1" applyAlignment="1"/>
    <xf numFmtId="0" fontId="10" fillId="2" borderId="0" xfId="0" applyFont="1" applyFill="1" applyBorder="1" applyAlignment="1">
      <alignment horizontal="right"/>
    </xf>
    <xf numFmtId="44" fontId="0" fillId="3" borderId="3" xfId="1" applyFont="1" applyFill="1" applyBorder="1" applyProtection="1"/>
    <xf numFmtId="0" fontId="2" fillId="2" borderId="0" xfId="0" applyFont="1" applyFill="1" applyBorder="1" applyAlignment="1"/>
    <xf numFmtId="168" fontId="9" fillId="2" borderId="0" xfId="1" applyNumberFormat="1" applyFont="1" applyFill="1" applyBorder="1" applyAlignment="1">
      <alignment horizontal="left"/>
    </xf>
    <xf numFmtId="0" fontId="7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0" fontId="7" fillId="2" borderId="0" xfId="0" applyFont="1" applyFill="1" applyBorder="1" applyAlignment="1">
      <alignment horizontal="center"/>
    </xf>
    <xf numFmtId="165" fontId="3" fillId="4" borderId="17" xfId="2" applyNumberFormat="1" applyFont="1" applyFill="1" applyBorder="1" applyAlignment="1" applyProtection="1">
      <alignment horizontal="right"/>
    </xf>
    <xf numFmtId="165" fontId="3" fillId="4" borderId="19" xfId="2" applyNumberFormat="1" applyFont="1" applyFill="1" applyBorder="1" applyAlignment="1" applyProtection="1">
      <alignment horizontal="right"/>
    </xf>
    <xf numFmtId="165" fontId="2" fillId="4" borderId="31" xfId="2" applyNumberFormat="1" applyFont="1" applyFill="1" applyBorder="1" applyAlignment="1" applyProtection="1">
      <alignment horizontal="right"/>
    </xf>
    <xf numFmtId="165" fontId="2" fillId="4" borderId="2" xfId="2" applyNumberFormat="1" applyFont="1" applyFill="1" applyBorder="1" applyAlignment="1" applyProtection="1">
      <alignment horizontal="right"/>
    </xf>
    <xf numFmtId="165" fontId="2" fillId="4" borderId="5" xfId="2" applyNumberFormat="1" applyFont="1" applyFill="1" applyBorder="1" applyAlignment="1" applyProtection="1">
      <alignment horizontal="right"/>
    </xf>
    <xf numFmtId="165" fontId="2" fillId="4" borderId="4" xfId="2" applyNumberFormat="1" applyFont="1" applyFill="1" applyBorder="1" applyAlignment="1" applyProtection="1">
      <alignment horizontal="right"/>
    </xf>
    <xf numFmtId="44" fontId="0" fillId="4" borderId="5" xfId="0" applyNumberFormat="1" applyFill="1" applyBorder="1" applyAlignment="1" applyProtection="1">
      <alignment horizontal="center"/>
    </xf>
    <xf numFmtId="44" fontId="0" fillId="4" borderId="4" xfId="0" applyNumberFormat="1" applyFill="1" applyBorder="1" applyAlignment="1" applyProtection="1">
      <alignment horizontal="center"/>
    </xf>
    <xf numFmtId="165" fontId="2" fillId="4" borderId="6" xfId="2" applyNumberFormat="1" applyFont="1" applyFill="1" applyBorder="1" applyAlignment="1" applyProtection="1">
      <alignment horizontal="right"/>
    </xf>
    <xf numFmtId="165" fontId="2" fillId="4" borderId="8" xfId="2" applyNumberFormat="1" applyFont="1" applyFill="1" applyBorder="1" applyAlignment="1" applyProtection="1">
      <alignment horizontal="right"/>
    </xf>
    <xf numFmtId="44" fontId="3" fillId="4" borderId="6" xfId="0" applyNumberFormat="1" applyFont="1" applyFill="1" applyBorder="1" applyAlignment="1" applyProtection="1">
      <alignment horizontal="center"/>
    </xf>
    <xf numFmtId="44" fontId="3" fillId="4" borderId="8" xfId="0" applyNumberFormat="1" applyFont="1" applyFill="1" applyBorder="1" applyAlignment="1" applyProtection="1">
      <alignment horizontal="center"/>
    </xf>
    <xf numFmtId="44" fontId="0" fillId="4" borderId="31" xfId="0" applyNumberFormat="1" applyFill="1" applyBorder="1" applyAlignment="1" applyProtection="1">
      <alignment horizontal="center"/>
    </xf>
    <xf numFmtId="44" fontId="0" fillId="4" borderId="2" xfId="0" applyNumberFormat="1" applyFill="1" applyBorder="1" applyAlignment="1" applyProtection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2"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4"/>
  <sheetViews>
    <sheetView tabSelected="1" workbookViewId="0">
      <selection activeCell="C4" sqref="C4"/>
    </sheetView>
  </sheetViews>
  <sheetFormatPr defaultColWidth="9.109375" defaultRowHeight="13.2" x14ac:dyDescent="0.25"/>
  <cols>
    <col min="1" max="2" width="12.6640625" style="54" customWidth="1"/>
    <col min="3" max="3" width="15.44140625" style="54" customWidth="1"/>
    <col min="4" max="6" width="13.6640625" style="59" customWidth="1"/>
    <col min="7" max="7" width="11.33203125" style="54" bestFit="1" customWidth="1"/>
    <col min="8" max="15" width="10.6640625" style="54" customWidth="1"/>
    <col min="16" max="16384" width="9.109375" style="54"/>
  </cols>
  <sheetData>
    <row r="1" spans="1:11" ht="21.6" x14ac:dyDescent="0.4">
      <c r="A1" s="83" t="s">
        <v>24</v>
      </c>
      <c r="B1" s="83"/>
      <c r="C1" s="83"/>
      <c r="D1" s="83"/>
      <c r="E1" s="83"/>
      <c r="F1" s="83"/>
      <c r="G1" s="52"/>
      <c r="H1" s="52"/>
      <c r="I1" s="52"/>
      <c r="J1" s="52"/>
      <c r="K1" s="52"/>
    </row>
    <row r="2" spans="1:11" ht="21.6" x14ac:dyDescent="0.4">
      <c r="A2" s="83" t="s">
        <v>25</v>
      </c>
      <c r="B2" s="83"/>
      <c r="C2" s="83"/>
      <c r="D2" s="83"/>
      <c r="E2" s="83"/>
      <c r="F2" s="83"/>
      <c r="G2" s="52"/>
      <c r="H2" s="52"/>
      <c r="I2" s="52"/>
      <c r="J2" s="52"/>
      <c r="K2" s="52"/>
    </row>
    <row r="3" spans="1:11" ht="21.6" x14ac:dyDescent="0.4">
      <c r="A3" s="52"/>
      <c r="B3" s="52"/>
      <c r="C3" s="52"/>
      <c r="D3" s="52"/>
      <c r="E3" s="52"/>
      <c r="F3" s="52"/>
      <c r="G3" s="52"/>
      <c r="H3" s="52"/>
      <c r="I3" s="52"/>
      <c r="J3" s="52"/>
      <c r="K3" s="52"/>
    </row>
    <row r="4" spans="1:11" ht="21.6" x14ac:dyDescent="0.4">
      <c r="A4" s="52"/>
      <c r="B4" s="52"/>
      <c r="C4" s="52"/>
      <c r="D4" s="52"/>
      <c r="E4" s="52"/>
      <c r="F4" s="52"/>
      <c r="G4" s="52"/>
      <c r="H4" s="52"/>
      <c r="I4" s="52"/>
      <c r="J4" s="52"/>
      <c r="K4" s="52"/>
    </row>
    <row r="6" spans="1:11" ht="15.6" x14ac:dyDescent="0.3">
      <c r="A6" s="82" t="s">
        <v>31</v>
      </c>
      <c r="B6" s="82"/>
      <c r="C6" s="82"/>
      <c r="D6" s="82"/>
      <c r="E6" s="82"/>
      <c r="F6" s="82"/>
    </row>
    <row r="7" spans="1:11" ht="15.6" x14ac:dyDescent="0.3">
      <c r="A7" s="53"/>
      <c r="B7" s="53"/>
      <c r="C7" s="53"/>
      <c r="D7" s="53"/>
      <c r="E7" s="53"/>
      <c r="F7" s="53"/>
    </row>
    <row r="8" spans="1:11" s="62" customFormat="1" ht="27" customHeight="1" x14ac:dyDescent="0.25">
      <c r="D8" s="66" t="s">
        <v>22</v>
      </c>
      <c r="E8" s="66" t="s">
        <v>26</v>
      </c>
      <c r="F8" s="66" t="s">
        <v>27</v>
      </c>
    </row>
    <row r="9" spans="1:11" s="56" customFormat="1" x14ac:dyDescent="0.25">
      <c r="A9" s="57" t="str">
        <f>'Master Tally'!A120</f>
        <v>Breakfast</v>
      </c>
      <c r="B9" s="55"/>
      <c r="C9" s="67"/>
      <c r="D9" s="69">
        <f>'Master Tally'!B120</f>
        <v>147.47999999999999</v>
      </c>
      <c r="E9" s="70">
        <f>SUM('Master Tally'!B88:C88)</f>
        <v>51.870000000000005</v>
      </c>
      <c r="F9" s="70">
        <f>SUM('Master Tally'!D88:AB88)</f>
        <v>95.61</v>
      </c>
    </row>
    <row r="10" spans="1:11" s="56" customFormat="1" x14ac:dyDescent="0.25">
      <c r="A10" s="57" t="str">
        <f>'Master Tally'!A121</f>
        <v>Lunch</v>
      </c>
      <c r="B10" s="55"/>
      <c r="C10" s="67"/>
      <c r="D10" s="69">
        <f>'Master Tally'!B121</f>
        <v>276.61</v>
      </c>
      <c r="E10" s="70">
        <f>SUM('Master Tally'!B89:C89)</f>
        <v>33.39</v>
      </c>
      <c r="F10" s="70">
        <f>SUM('Master Tally'!D89:AB89)</f>
        <v>243.21999999999997</v>
      </c>
    </row>
    <row r="11" spans="1:11" s="56" customFormat="1" x14ac:dyDescent="0.25">
      <c r="A11" s="57" t="str">
        <f>'Master Tally'!A122</f>
        <v>Dinner</v>
      </c>
      <c r="B11" s="55"/>
      <c r="C11" s="67"/>
      <c r="D11" s="69">
        <f>'Master Tally'!B122</f>
        <v>2297.1800000000003</v>
      </c>
      <c r="E11" s="70">
        <f>SUM('Master Tally'!B90:C90)</f>
        <v>137.91</v>
      </c>
      <c r="F11" s="70">
        <f>SUM('Master Tally'!D90:AB90)</f>
        <v>2159.27</v>
      </c>
    </row>
    <row r="12" spans="1:11" s="56" customFormat="1" x14ac:dyDescent="0.25">
      <c r="A12" s="57" t="str">
        <f>'Master Tally'!A123</f>
        <v>per Diem</v>
      </c>
      <c r="B12" s="55"/>
      <c r="C12" s="67"/>
      <c r="D12" s="69">
        <f>'Master Tally'!B123</f>
        <v>11340.8</v>
      </c>
      <c r="E12" s="70">
        <f>SUM('Master Tally'!B91:C91)</f>
        <v>1029.4000000000001</v>
      </c>
      <c r="F12" s="70">
        <f>SUM('Master Tally'!D91:AB91)</f>
        <v>10311.4</v>
      </c>
    </row>
    <row r="13" spans="1:11" s="56" customFormat="1" x14ac:dyDescent="0.25">
      <c r="A13" s="57" t="str">
        <f>'Master Tally'!A124</f>
        <v>Hotel</v>
      </c>
      <c r="B13" s="55"/>
      <c r="C13" s="67"/>
      <c r="D13" s="69">
        <f>'Master Tally'!B124</f>
        <v>28357.489999999998</v>
      </c>
      <c r="E13" s="70">
        <f>SUM('Master Tally'!B92:C92)</f>
        <v>3705.6600000000003</v>
      </c>
      <c r="F13" s="70">
        <f>SUM('Master Tally'!D92:AB92)</f>
        <v>24651.829999999998</v>
      </c>
    </row>
    <row r="14" spans="1:11" s="56" customFormat="1" x14ac:dyDescent="0.25">
      <c r="A14" s="57" t="str">
        <f>'Master Tally'!A125</f>
        <v>EXECUTIVE LODGING</v>
      </c>
      <c r="B14" s="55"/>
      <c r="C14" s="67"/>
      <c r="D14" s="69">
        <f>'Master Tally'!B125</f>
        <v>8242.5</v>
      </c>
      <c r="E14" s="70">
        <f>SUM('Master Tally'!B93:C93)</f>
        <v>0</v>
      </c>
      <c r="F14" s="70">
        <f>SUM('Master Tally'!D93:AB93)</f>
        <v>8242.5</v>
      </c>
    </row>
    <row r="15" spans="1:11" s="56" customFormat="1" x14ac:dyDescent="0.25">
      <c r="A15" s="57" t="str">
        <f>'Master Tally'!A126</f>
        <v>Air Travel</v>
      </c>
      <c r="B15" s="55"/>
      <c r="C15" s="67"/>
      <c r="D15" s="69">
        <f>'Master Tally'!B126</f>
        <v>37227.560000000005</v>
      </c>
      <c r="E15" s="70">
        <f>SUM('Master Tally'!B94:C94)</f>
        <v>4861.75</v>
      </c>
      <c r="F15" s="70">
        <f>SUM('Master Tally'!D94:AB94)</f>
        <v>32365.81</v>
      </c>
    </row>
    <row r="16" spans="1:11" s="56" customFormat="1" x14ac:dyDescent="0.25">
      <c r="A16" s="57" t="str">
        <f>'Master Tally'!A127</f>
        <v>Ground Travel</v>
      </c>
      <c r="B16" s="55"/>
      <c r="C16" s="67"/>
      <c r="D16" s="69">
        <f>'Master Tally'!B127</f>
        <v>7683.8200000000015</v>
      </c>
      <c r="E16" s="70">
        <f>SUM('Master Tally'!B95:C95)</f>
        <v>850</v>
      </c>
      <c r="F16" s="70">
        <f>SUM('Master Tally'!D95:AB95)</f>
        <v>6833.8200000000015</v>
      </c>
    </row>
    <row r="17" spans="1:7" s="56" customFormat="1" x14ac:dyDescent="0.25">
      <c r="A17" s="57" t="str">
        <f>'Master Tally'!A128</f>
        <v>Computer</v>
      </c>
      <c r="B17" s="55"/>
      <c r="C17" s="67"/>
      <c r="D17" s="69">
        <f>'Master Tally'!B128</f>
        <v>4103.71</v>
      </c>
      <c r="E17" s="70">
        <f>SUM('Master Tally'!B96:C96)</f>
        <v>435</v>
      </c>
      <c r="F17" s="70">
        <f>SUM('Master Tally'!D96:AB96)</f>
        <v>3668.71</v>
      </c>
    </row>
    <row r="18" spans="1:7" s="56" customFormat="1" x14ac:dyDescent="0.25">
      <c r="A18" s="57" t="str">
        <f>'Master Tally'!A129</f>
        <v>Misc.</v>
      </c>
      <c r="B18" s="55"/>
      <c r="C18" s="67"/>
      <c r="D18" s="69">
        <f>'Master Tally'!B129</f>
        <v>3622.4399999999996</v>
      </c>
      <c r="E18" s="70">
        <f>SUM('Master Tally'!B97:C97)</f>
        <v>597.04999999999995</v>
      </c>
      <c r="F18" s="70">
        <f>SUM('Master Tally'!D97:AB97)</f>
        <v>3025.39</v>
      </c>
    </row>
    <row r="19" spans="1:7" s="56" customFormat="1" x14ac:dyDescent="0.25">
      <c r="A19" s="57" t="str">
        <f>'Master Tally'!A130</f>
        <v>TOTAL</v>
      </c>
      <c r="B19" s="64"/>
      <c r="C19" s="68"/>
      <c r="D19" s="71">
        <f>'Master Tally'!B130</f>
        <v>103299.59000000001</v>
      </c>
      <c r="E19" s="72">
        <f>SUM(E9:E18)</f>
        <v>11702.029999999999</v>
      </c>
      <c r="F19" s="72">
        <f>SUM(F9:F18)</f>
        <v>91597.560000000012</v>
      </c>
      <c r="G19" s="63"/>
    </row>
    <row r="20" spans="1:7" s="56" customFormat="1" x14ac:dyDescent="0.25">
      <c r="D20" s="60"/>
      <c r="E20" s="60"/>
      <c r="F20" s="60"/>
    </row>
    <row r="21" spans="1:7" s="56" customFormat="1" x14ac:dyDescent="0.25">
      <c r="D21" s="60"/>
      <c r="E21" s="60"/>
      <c r="F21" s="60"/>
    </row>
    <row r="22" spans="1:7" s="56" customFormat="1" ht="15.6" x14ac:dyDescent="0.3">
      <c r="A22" s="84" t="s">
        <v>30</v>
      </c>
      <c r="B22" s="84"/>
      <c r="C22" s="84"/>
      <c r="D22" s="84"/>
      <c r="E22" s="84"/>
      <c r="F22" s="84"/>
    </row>
    <row r="23" spans="1:7" s="56" customFormat="1" ht="15.6" x14ac:dyDescent="0.3">
      <c r="A23" s="58"/>
      <c r="B23" s="58"/>
      <c r="C23" s="58"/>
      <c r="D23" s="61"/>
      <c r="E23" s="60"/>
      <c r="F23" s="60"/>
    </row>
    <row r="24" spans="1:7" s="62" customFormat="1" ht="27" customHeight="1" x14ac:dyDescent="0.25">
      <c r="D24" s="65" t="s">
        <v>22</v>
      </c>
      <c r="E24" s="75" t="s">
        <v>26</v>
      </c>
      <c r="F24" s="66" t="s">
        <v>27</v>
      </c>
    </row>
    <row r="25" spans="1:7" s="56" customFormat="1" x14ac:dyDescent="0.25">
      <c r="A25" s="57" t="str">
        <f>'Master Tally'!A135</f>
        <v>Breakfast</v>
      </c>
      <c r="B25" s="55"/>
      <c r="C25" s="67"/>
      <c r="D25" s="73">
        <f t="shared" ref="D25:F32" si="0">D9/D$19</f>
        <v>1.4276920169770274E-3</v>
      </c>
      <c r="E25" s="73">
        <f t="shared" si="0"/>
        <v>4.4325642644908623E-3</v>
      </c>
      <c r="F25" s="73">
        <f t="shared" si="0"/>
        <v>1.0438050969916665E-3</v>
      </c>
    </row>
    <row r="26" spans="1:7" s="56" customFormat="1" x14ac:dyDescent="0.25">
      <c r="A26" s="57" t="str">
        <f>'Master Tally'!A136</f>
        <v>Lunch</v>
      </c>
      <c r="B26" s="55"/>
      <c r="C26" s="67"/>
      <c r="D26" s="73">
        <f t="shared" si="0"/>
        <v>2.6777453811772144E-3</v>
      </c>
      <c r="E26" s="73">
        <f t="shared" si="0"/>
        <v>2.8533510852390572E-3</v>
      </c>
      <c r="F26" s="73">
        <f t="shared" si="0"/>
        <v>2.6553109056616786E-3</v>
      </c>
    </row>
    <row r="27" spans="1:7" s="56" customFormat="1" x14ac:dyDescent="0.25">
      <c r="A27" s="57" t="str">
        <f>'Master Tally'!A137</f>
        <v>Dinner</v>
      </c>
      <c r="B27" s="55"/>
      <c r="C27" s="67"/>
      <c r="D27" s="73">
        <f t="shared" si="0"/>
        <v>2.2238035988332579E-2</v>
      </c>
      <c r="E27" s="73">
        <f t="shared" si="0"/>
        <v>1.1785134715942449E-2</v>
      </c>
      <c r="F27" s="73">
        <f t="shared" si="0"/>
        <v>2.3573444532801961E-2</v>
      </c>
    </row>
    <row r="28" spans="1:7" s="56" customFormat="1" x14ac:dyDescent="0.25">
      <c r="A28" s="57" t="str">
        <f>'Master Tally'!A138</f>
        <v>per Diem</v>
      </c>
      <c r="B28" s="55"/>
      <c r="C28" s="67"/>
      <c r="D28" s="73">
        <f t="shared" si="0"/>
        <v>0.1097855277063539</v>
      </c>
      <c r="E28" s="73">
        <f t="shared" si="0"/>
        <v>8.7967643220877079E-2</v>
      </c>
      <c r="F28" s="73">
        <f t="shared" si="0"/>
        <v>0.11257286766154032</v>
      </c>
    </row>
    <row r="29" spans="1:7" s="56" customFormat="1" x14ac:dyDescent="0.25">
      <c r="A29" s="57" t="str">
        <f>'Master Tally'!A139</f>
        <v>Hotel</v>
      </c>
      <c r="B29" s="55"/>
      <c r="C29" s="67"/>
      <c r="D29" s="73">
        <f t="shared" si="0"/>
        <v>0.27451696565300981</v>
      </c>
      <c r="E29" s="73">
        <f t="shared" si="0"/>
        <v>0.3166681336486063</v>
      </c>
      <c r="F29" s="73">
        <f t="shared" si="0"/>
        <v>0.26913195067641532</v>
      </c>
    </row>
    <row r="30" spans="1:7" s="56" customFormat="1" x14ac:dyDescent="0.25">
      <c r="A30" s="57" t="str">
        <f>'Master Tally'!A140</f>
        <v>EXECUTIVE LODGING</v>
      </c>
      <c r="B30" s="55"/>
      <c r="C30" s="67"/>
      <c r="D30" s="73">
        <f t="shared" si="0"/>
        <v>7.9792185041586319E-2</v>
      </c>
      <c r="E30" s="73">
        <f t="shared" si="0"/>
        <v>0</v>
      </c>
      <c r="F30" s="73">
        <f t="shared" si="0"/>
        <v>8.9986021461707047E-2</v>
      </c>
    </row>
    <row r="31" spans="1:7" s="56" customFormat="1" x14ac:dyDescent="0.25">
      <c r="A31" s="57" t="str">
        <f>'Master Tally'!A141</f>
        <v>Air Travel</v>
      </c>
      <c r="B31" s="55"/>
      <c r="C31" s="67"/>
      <c r="D31" s="73">
        <f t="shared" si="0"/>
        <v>0.36038439261956412</v>
      </c>
      <c r="E31" s="73">
        <f t="shared" si="0"/>
        <v>0.4154621035837372</v>
      </c>
      <c r="F31" s="73">
        <f t="shared" si="0"/>
        <v>0.35334794944319475</v>
      </c>
    </row>
    <row r="32" spans="1:7" s="56" customFormat="1" x14ac:dyDescent="0.25">
      <c r="A32" s="57" t="str">
        <f>'Master Tally'!A142</f>
        <v>Ground Travel</v>
      </c>
      <c r="B32" s="55"/>
      <c r="C32" s="67"/>
      <c r="D32" s="73">
        <f t="shared" si="0"/>
        <v>7.4383838309522818E-2</v>
      </c>
      <c r="E32" s="73">
        <f t="shared" si="0"/>
        <v>7.2636969824893635E-2</v>
      </c>
      <c r="F32" s="73">
        <f t="shared" si="0"/>
        <v>7.4607009182340672E-2</v>
      </c>
    </row>
    <row r="33" spans="1:6" s="56" customFormat="1" x14ac:dyDescent="0.25">
      <c r="A33" s="57" t="str">
        <f>'Master Tally'!A143</f>
        <v>Computer</v>
      </c>
      <c r="B33" s="55"/>
      <c r="C33" s="67"/>
      <c r="D33" s="73">
        <f t="shared" ref="D33:F34" si="1">D17/D$19</f>
        <v>3.972629513824788E-2</v>
      </c>
      <c r="E33" s="73">
        <f t="shared" si="1"/>
        <v>3.7173037498622039E-2</v>
      </c>
      <c r="F33" s="73">
        <f t="shared" si="1"/>
        <v>4.0052486114258934E-2</v>
      </c>
    </row>
    <row r="34" spans="1:6" s="56" customFormat="1" x14ac:dyDescent="0.25">
      <c r="A34" s="57" t="str">
        <f>'Master Tally'!A144</f>
        <v>Misc.</v>
      </c>
      <c r="B34" s="55"/>
      <c r="C34" s="67"/>
      <c r="D34" s="73">
        <f t="shared" si="1"/>
        <v>3.5067322145228258E-2</v>
      </c>
      <c r="E34" s="73">
        <f t="shared" si="1"/>
        <v>5.102106215759146E-2</v>
      </c>
      <c r="F34" s="73">
        <f t="shared" si="1"/>
        <v>3.3029154925087519E-2</v>
      </c>
    </row>
    <row r="35" spans="1:6" s="56" customFormat="1" x14ac:dyDescent="0.25">
      <c r="A35" s="57" t="str">
        <f>'Master Tally'!A145</f>
        <v>TOTAL</v>
      </c>
      <c r="B35" s="55"/>
      <c r="C35" s="67"/>
      <c r="D35" s="74">
        <f>SUM(D25:D34)</f>
        <v>0.99999999999999989</v>
      </c>
      <c r="E35" s="74">
        <f>SUM(E25:E34)</f>
        <v>1</v>
      </c>
      <c r="F35" s="74">
        <f>SUM(F25:F34)</f>
        <v>0.99999999999999989</v>
      </c>
    </row>
    <row r="36" spans="1:6" s="56" customFormat="1" x14ac:dyDescent="0.25">
      <c r="D36" s="60"/>
      <c r="E36" s="60"/>
      <c r="F36" s="60"/>
    </row>
    <row r="37" spans="1:6" s="77" customFormat="1" ht="21" x14ac:dyDescent="0.5">
      <c r="A37" s="76" t="s">
        <v>29</v>
      </c>
      <c r="D37" s="78"/>
      <c r="E37" s="78"/>
      <c r="F37" s="78"/>
    </row>
    <row r="38" spans="1:6" s="77" customFormat="1" ht="21" x14ac:dyDescent="0.5">
      <c r="A38" s="76" t="s">
        <v>28</v>
      </c>
      <c r="D38" s="81">
        <f>D19</f>
        <v>103299.59000000001</v>
      </c>
      <c r="E38" s="81"/>
      <c r="F38" s="78"/>
    </row>
    <row r="39" spans="1:6" s="56" customFormat="1" x14ac:dyDescent="0.25">
      <c r="D39" s="60"/>
      <c r="E39" s="60"/>
      <c r="F39" s="60"/>
    </row>
    <row r="40" spans="1:6" s="56" customFormat="1" x14ac:dyDescent="0.25">
      <c r="A40" s="56" t="s">
        <v>34</v>
      </c>
      <c r="D40" s="60"/>
      <c r="E40" s="60"/>
      <c r="F40" s="60"/>
    </row>
    <row r="41" spans="1:6" s="56" customFormat="1" x14ac:dyDescent="0.25">
      <c r="A41" s="80" t="s">
        <v>32</v>
      </c>
      <c r="D41" s="60"/>
      <c r="E41" s="60"/>
      <c r="F41" s="60"/>
    </row>
    <row r="42" spans="1:6" s="56" customFormat="1" x14ac:dyDescent="0.25">
      <c r="A42" s="56" t="s">
        <v>33</v>
      </c>
      <c r="D42" s="60"/>
      <c r="E42" s="60"/>
      <c r="F42" s="60"/>
    </row>
    <row r="43" spans="1:6" s="56" customFormat="1" x14ac:dyDescent="0.25">
      <c r="D43" s="60"/>
      <c r="E43" s="60"/>
      <c r="F43" s="60"/>
    </row>
    <row r="44" spans="1:6" s="56" customFormat="1" x14ac:dyDescent="0.25">
      <c r="D44" s="60"/>
      <c r="E44" s="60"/>
      <c r="F44" s="60"/>
    </row>
  </sheetData>
  <mergeCells count="5">
    <mergeCell ref="D38:E38"/>
    <mergeCell ref="A6:F6"/>
    <mergeCell ref="A1:F1"/>
    <mergeCell ref="A2:F2"/>
    <mergeCell ref="A22:F22"/>
  </mergeCells>
  <printOptions horizontalCentered="1"/>
  <pageMargins left="0.75" right="0.75" top="1" bottom="1" header="0.5" footer="0.5"/>
  <pageSetup orientation="portrait" horizontalDpi="0" verticalDpi="0" copies="0" r:id="rId1"/>
  <headerFooter alignWithMargins="0">
    <oddFooter>&amp;LPrinted On:&amp;D at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145"/>
  <sheetViews>
    <sheetView workbookViewId="0">
      <pane xSplit="1" ySplit="4" topLeftCell="B75" activePane="bottomRight" state="frozen"/>
      <selection pane="topRight" activeCell="B1" sqref="B1"/>
      <selection pane="bottomLeft" activeCell="A5" sqref="A5"/>
      <selection pane="bottomRight" activeCell="A75" sqref="A75"/>
    </sheetView>
  </sheetViews>
  <sheetFormatPr defaultColWidth="9.109375" defaultRowHeight="13.2" x14ac:dyDescent="0.25"/>
  <cols>
    <col min="1" max="1" width="27.88671875" style="1" bestFit="1" customWidth="1"/>
    <col min="2" max="28" width="17.6640625" style="1" customWidth="1"/>
    <col min="29" max="16384" width="9.109375" style="1"/>
  </cols>
  <sheetData>
    <row r="1" spans="1:62" ht="24" x14ac:dyDescent="0.6">
      <c r="A1" s="27" t="s">
        <v>18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35"/>
    </row>
    <row r="2" spans="1:62" ht="13.8" thickBot="1" x14ac:dyDescent="0.3">
      <c r="A2" s="29"/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30"/>
    </row>
    <row r="3" spans="1:62" x14ac:dyDescent="0.25">
      <c r="A3" s="21"/>
      <c r="B3" s="12" t="s">
        <v>15</v>
      </c>
      <c r="C3" s="12" t="s">
        <v>15</v>
      </c>
      <c r="D3" s="12" t="s">
        <v>15</v>
      </c>
      <c r="E3" s="12" t="s">
        <v>15</v>
      </c>
      <c r="F3" s="12" t="s">
        <v>15</v>
      </c>
      <c r="G3" s="12" t="s">
        <v>15</v>
      </c>
      <c r="H3" s="12" t="s">
        <v>15</v>
      </c>
      <c r="I3" s="12" t="s">
        <v>15</v>
      </c>
      <c r="J3" s="12" t="s">
        <v>15</v>
      </c>
      <c r="K3" s="12" t="s">
        <v>15</v>
      </c>
      <c r="L3" s="12" t="s">
        <v>15</v>
      </c>
      <c r="M3" s="12" t="s">
        <v>15</v>
      </c>
      <c r="N3" s="12" t="s">
        <v>15</v>
      </c>
      <c r="O3" s="12" t="s">
        <v>15</v>
      </c>
      <c r="P3" s="12" t="s">
        <v>15</v>
      </c>
      <c r="Q3" s="12" t="s">
        <v>15</v>
      </c>
      <c r="R3" s="12" t="s">
        <v>15</v>
      </c>
      <c r="S3" s="12" t="s">
        <v>15</v>
      </c>
      <c r="T3" s="12" t="s">
        <v>15</v>
      </c>
      <c r="U3" s="12" t="s">
        <v>15</v>
      </c>
      <c r="V3" s="12" t="s">
        <v>15</v>
      </c>
      <c r="W3" s="12" t="s">
        <v>15</v>
      </c>
      <c r="X3" s="12" t="s">
        <v>15</v>
      </c>
      <c r="Y3" s="12" t="s">
        <v>15</v>
      </c>
      <c r="Z3" s="12" t="s">
        <v>15</v>
      </c>
      <c r="AA3" s="12" t="s">
        <v>15</v>
      </c>
      <c r="AB3" s="13" t="s">
        <v>15</v>
      </c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</row>
    <row r="4" spans="1:62" ht="19.2" thickBot="1" x14ac:dyDescent="0.5">
      <c r="A4" s="22" t="s">
        <v>10</v>
      </c>
      <c r="B4" s="14">
        <v>36890</v>
      </c>
      <c r="C4" s="14">
        <v>36904</v>
      </c>
      <c r="D4" s="14">
        <v>36918</v>
      </c>
      <c r="E4" s="14">
        <v>36932</v>
      </c>
      <c r="F4" s="14">
        <v>36946</v>
      </c>
      <c r="G4" s="14">
        <v>36960</v>
      </c>
      <c r="H4" s="14">
        <v>36974</v>
      </c>
      <c r="I4" s="14">
        <v>36988</v>
      </c>
      <c r="J4" s="14">
        <v>37002</v>
      </c>
      <c r="K4" s="14">
        <v>37016</v>
      </c>
      <c r="L4" s="14">
        <v>37030</v>
      </c>
      <c r="M4" s="14">
        <v>37044</v>
      </c>
      <c r="N4" s="14">
        <v>37058</v>
      </c>
      <c r="O4" s="14">
        <v>37072</v>
      </c>
      <c r="P4" s="14">
        <v>37086</v>
      </c>
      <c r="Q4" s="14">
        <v>37100</v>
      </c>
      <c r="R4" s="14">
        <v>37114</v>
      </c>
      <c r="S4" s="14">
        <v>37128</v>
      </c>
      <c r="T4" s="14">
        <v>37142</v>
      </c>
      <c r="U4" s="14">
        <v>37156</v>
      </c>
      <c r="V4" s="14">
        <v>37170</v>
      </c>
      <c r="W4" s="14">
        <v>37184</v>
      </c>
      <c r="X4" s="14">
        <v>37198</v>
      </c>
      <c r="Y4" s="14">
        <v>37212</v>
      </c>
      <c r="Z4" s="14">
        <v>37226</v>
      </c>
      <c r="AA4" s="14">
        <v>37240</v>
      </c>
      <c r="AB4" s="15">
        <v>37254</v>
      </c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</row>
    <row r="5" spans="1:62" x14ac:dyDescent="0.25">
      <c r="A5" s="20" t="s">
        <v>0</v>
      </c>
      <c r="B5" s="79">
        <v>27.45</v>
      </c>
      <c r="C5" s="79">
        <v>0</v>
      </c>
      <c r="D5" s="79">
        <v>0</v>
      </c>
      <c r="E5" s="79">
        <v>0</v>
      </c>
      <c r="F5" s="79">
        <v>0</v>
      </c>
      <c r="G5" s="79">
        <v>0</v>
      </c>
      <c r="H5" s="79"/>
      <c r="I5" s="9">
        <v>0</v>
      </c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10"/>
    </row>
    <row r="6" spans="1:62" x14ac:dyDescent="0.25">
      <c r="A6" s="11" t="s">
        <v>1</v>
      </c>
      <c r="B6" s="79">
        <v>0</v>
      </c>
      <c r="C6" s="79">
        <v>0</v>
      </c>
      <c r="D6" s="79">
        <v>0</v>
      </c>
      <c r="E6" s="79">
        <v>0</v>
      </c>
      <c r="F6" s="79">
        <v>54.93</v>
      </c>
      <c r="G6" s="79">
        <v>0</v>
      </c>
      <c r="H6" s="79"/>
      <c r="I6" s="9">
        <v>72.400000000000006</v>
      </c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10"/>
    </row>
    <row r="7" spans="1:62" x14ac:dyDescent="0.25">
      <c r="A7" s="11" t="s">
        <v>2</v>
      </c>
      <c r="B7" s="79">
        <v>41.71</v>
      </c>
      <c r="C7" s="79">
        <v>0</v>
      </c>
      <c r="D7" s="79">
        <v>28</v>
      </c>
      <c r="E7" s="79">
        <v>0</v>
      </c>
      <c r="F7" s="79">
        <v>90.62</v>
      </c>
      <c r="G7" s="79">
        <v>0</v>
      </c>
      <c r="H7" s="79">
        <v>65</v>
      </c>
      <c r="I7" s="9">
        <v>129.38</v>
      </c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10"/>
    </row>
    <row r="8" spans="1:62" x14ac:dyDescent="0.25">
      <c r="A8" s="11" t="s">
        <v>3</v>
      </c>
      <c r="B8" s="79">
        <v>160</v>
      </c>
      <c r="C8" s="79">
        <v>252</v>
      </c>
      <c r="D8" s="79">
        <v>378</v>
      </c>
      <c r="E8" s="79">
        <v>197.4</v>
      </c>
      <c r="F8" s="79">
        <v>323.39999999999998</v>
      </c>
      <c r="G8" s="79">
        <v>420</v>
      </c>
      <c r="H8" s="79">
        <v>336</v>
      </c>
      <c r="I8" s="9">
        <v>252</v>
      </c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10"/>
    </row>
    <row r="9" spans="1:62" x14ac:dyDescent="0.25">
      <c r="A9" s="11" t="s">
        <v>4</v>
      </c>
      <c r="B9" s="79">
        <v>291.60000000000002</v>
      </c>
      <c r="C9" s="79">
        <v>940.68</v>
      </c>
      <c r="D9" s="79">
        <v>1093.97</v>
      </c>
      <c r="E9" s="79">
        <v>603.72</v>
      </c>
      <c r="F9" s="79">
        <v>1031.94</v>
      </c>
      <c r="G9" s="79">
        <v>515.97</v>
      </c>
      <c r="H9" s="79"/>
      <c r="I9" s="9">
        <v>0</v>
      </c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10"/>
    </row>
    <row r="10" spans="1:62" x14ac:dyDescent="0.25">
      <c r="A10" s="11" t="s">
        <v>23</v>
      </c>
      <c r="B10" s="79">
        <v>0</v>
      </c>
      <c r="C10" s="79">
        <v>0</v>
      </c>
      <c r="D10" s="79">
        <v>0</v>
      </c>
      <c r="E10" s="79">
        <v>0</v>
      </c>
      <c r="F10" s="79">
        <v>0</v>
      </c>
      <c r="G10" s="79">
        <v>549.5</v>
      </c>
      <c r="H10" s="79">
        <v>549.5</v>
      </c>
      <c r="I10" s="9">
        <v>549.5</v>
      </c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10"/>
    </row>
    <row r="11" spans="1:62" x14ac:dyDescent="0.25">
      <c r="A11" s="11" t="s">
        <v>5</v>
      </c>
      <c r="B11" s="79">
        <v>1273.5</v>
      </c>
      <c r="C11" s="79">
        <v>306.5</v>
      </c>
      <c r="D11" s="79">
        <v>1505</v>
      </c>
      <c r="E11" s="79">
        <v>1361.62</v>
      </c>
      <c r="F11" s="79">
        <v>548</v>
      </c>
      <c r="G11" s="79">
        <v>1616</v>
      </c>
      <c r="H11" s="79">
        <v>306.5</v>
      </c>
      <c r="I11" s="9">
        <v>701.5</v>
      </c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10"/>
    </row>
    <row r="12" spans="1:62" x14ac:dyDescent="0.25">
      <c r="A12" s="11" t="s">
        <v>6</v>
      </c>
      <c r="B12" s="79">
        <v>174.8</v>
      </c>
      <c r="C12" s="79">
        <v>328</v>
      </c>
      <c r="D12" s="79">
        <v>429.2</v>
      </c>
      <c r="E12" s="79">
        <v>283.60000000000002</v>
      </c>
      <c r="F12" s="79">
        <v>334.8</v>
      </c>
      <c r="G12" s="79">
        <v>310.60000000000002</v>
      </c>
      <c r="H12" s="79">
        <v>358.2</v>
      </c>
      <c r="I12" s="9">
        <v>441.6</v>
      </c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10"/>
    </row>
    <row r="13" spans="1:62" x14ac:dyDescent="0.25">
      <c r="A13" s="11" t="s">
        <v>7</v>
      </c>
      <c r="B13" s="79">
        <v>75</v>
      </c>
      <c r="C13" s="79">
        <v>135</v>
      </c>
      <c r="D13" s="79">
        <v>135</v>
      </c>
      <c r="E13" s="79">
        <v>150</v>
      </c>
      <c r="F13" s="79">
        <v>150</v>
      </c>
      <c r="G13" s="79">
        <v>150</v>
      </c>
      <c r="H13" s="79">
        <v>135</v>
      </c>
      <c r="I13" s="9">
        <v>105</v>
      </c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10"/>
    </row>
    <row r="14" spans="1:62" x14ac:dyDescent="0.25">
      <c r="A14" s="11" t="s">
        <v>8</v>
      </c>
      <c r="B14" s="79">
        <v>85</v>
      </c>
      <c r="C14" s="79">
        <v>407.4</v>
      </c>
      <c r="D14" s="79">
        <v>115.6</v>
      </c>
      <c r="E14" s="79">
        <v>454.71</v>
      </c>
      <c r="F14" s="79">
        <v>51.62</v>
      </c>
      <c r="G14" s="79">
        <v>270.17</v>
      </c>
      <c r="H14" s="79">
        <v>-30</v>
      </c>
      <c r="I14" s="9">
        <v>252.66</v>
      </c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10"/>
    </row>
    <row r="15" spans="1:62" ht="13.8" thickBot="1" x14ac:dyDescent="0.3">
      <c r="A15" s="16" t="s">
        <v>9</v>
      </c>
      <c r="B15" s="17">
        <f t="shared" ref="B15:AB15" si="0">SUM(B5:B14)</f>
        <v>2129.06</v>
      </c>
      <c r="C15" s="17">
        <f t="shared" si="0"/>
        <v>2369.58</v>
      </c>
      <c r="D15" s="17">
        <f t="shared" si="0"/>
        <v>3684.77</v>
      </c>
      <c r="E15" s="17">
        <f t="shared" si="0"/>
        <v>3051.0499999999997</v>
      </c>
      <c r="F15" s="17">
        <f t="shared" si="0"/>
        <v>2585.3100000000004</v>
      </c>
      <c r="G15" s="17">
        <f t="shared" si="0"/>
        <v>3832.2400000000002</v>
      </c>
      <c r="H15" s="17">
        <f t="shared" si="0"/>
        <v>1720.2</v>
      </c>
      <c r="I15" s="17">
        <f t="shared" si="0"/>
        <v>2504.04</v>
      </c>
      <c r="J15" s="17">
        <f t="shared" si="0"/>
        <v>0</v>
      </c>
      <c r="K15" s="17">
        <f t="shared" si="0"/>
        <v>0</v>
      </c>
      <c r="L15" s="17">
        <f t="shared" si="0"/>
        <v>0</v>
      </c>
      <c r="M15" s="17">
        <f t="shared" si="0"/>
        <v>0</v>
      </c>
      <c r="N15" s="17">
        <f t="shared" si="0"/>
        <v>0</v>
      </c>
      <c r="O15" s="17">
        <f t="shared" si="0"/>
        <v>0</v>
      </c>
      <c r="P15" s="17">
        <f t="shared" si="0"/>
        <v>0</v>
      </c>
      <c r="Q15" s="17">
        <f t="shared" si="0"/>
        <v>0</v>
      </c>
      <c r="R15" s="17">
        <f t="shared" si="0"/>
        <v>0</v>
      </c>
      <c r="S15" s="17">
        <f t="shared" si="0"/>
        <v>0</v>
      </c>
      <c r="T15" s="17">
        <f t="shared" si="0"/>
        <v>0</v>
      </c>
      <c r="U15" s="17">
        <f t="shared" si="0"/>
        <v>0</v>
      </c>
      <c r="V15" s="17">
        <f t="shared" si="0"/>
        <v>0</v>
      </c>
      <c r="W15" s="17">
        <f t="shared" si="0"/>
        <v>0</v>
      </c>
      <c r="X15" s="17">
        <f t="shared" si="0"/>
        <v>0</v>
      </c>
      <c r="Y15" s="17">
        <f t="shared" si="0"/>
        <v>0</v>
      </c>
      <c r="Z15" s="17">
        <f t="shared" si="0"/>
        <v>0</v>
      </c>
      <c r="AA15" s="17">
        <f t="shared" si="0"/>
        <v>0</v>
      </c>
      <c r="AB15" s="18">
        <f t="shared" si="0"/>
        <v>0</v>
      </c>
    </row>
    <row r="16" spans="1:62" x14ac:dyDescent="0.25">
      <c r="A16" s="29"/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30"/>
    </row>
    <row r="17" spans="1:28" ht="13.8" thickBot="1" x14ac:dyDescent="0.3">
      <c r="A17" s="29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30"/>
    </row>
    <row r="18" spans="1:28" x14ac:dyDescent="0.25">
      <c r="A18" s="21"/>
      <c r="B18" s="12" t="s">
        <v>15</v>
      </c>
      <c r="C18" s="12" t="s">
        <v>15</v>
      </c>
      <c r="D18" s="12" t="s">
        <v>15</v>
      </c>
      <c r="E18" s="12" t="s">
        <v>15</v>
      </c>
      <c r="F18" s="12" t="s">
        <v>15</v>
      </c>
      <c r="G18" s="12" t="s">
        <v>15</v>
      </c>
      <c r="H18" s="12" t="s">
        <v>15</v>
      </c>
      <c r="I18" s="12" t="s">
        <v>15</v>
      </c>
      <c r="J18" s="12" t="s">
        <v>15</v>
      </c>
      <c r="K18" s="12" t="s">
        <v>15</v>
      </c>
      <c r="L18" s="12" t="s">
        <v>15</v>
      </c>
      <c r="M18" s="12" t="s">
        <v>15</v>
      </c>
      <c r="N18" s="12" t="s">
        <v>15</v>
      </c>
      <c r="O18" s="12" t="s">
        <v>15</v>
      </c>
      <c r="P18" s="12" t="s">
        <v>15</v>
      </c>
      <c r="Q18" s="12" t="s">
        <v>15</v>
      </c>
      <c r="R18" s="12" t="s">
        <v>15</v>
      </c>
      <c r="S18" s="12" t="s">
        <v>15</v>
      </c>
      <c r="T18" s="12" t="s">
        <v>15</v>
      </c>
      <c r="U18" s="12" t="s">
        <v>15</v>
      </c>
      <c r="V18" s="12" t="s">
        <v>15</v>
      </c>
      <c r="W18" s="12" t="s">
        <v>15</v>
      </c>
      <c r="X18" s="12" t="s">
        <v>15</v>
      </c>
      <c r="Y18" s="12" t="s">
        <v>15</v>
      </c>
      <c r="Z18" s="12" t="s">
        <v>15</v>
      </c>
      <c r="AA18" s="12" t="s">
        <v>15</v>
      </c>
      <c r="AB18" s="13" t="s">
        <v>15</v>
      </c>
    </row>
    <row r="19" spans="1:28" ht="19.2" thickBot="1" x14ac:dyDescent="0.5">
      <c r="A19" s="22" t="s">
        <v>11</v>
      </c>
      <c r="B19" s="14">
        <v>36890</v>
      </c>
      <c r="C19" s="14">
        <v>36904</v>
      </c>
      <c r="D19" s="14">
        <v>36918</v>
      </c>
      <c r="E19" s="14">
        <v>36932</v>
      </c>
      <c r="F19" s="14">
        <v>36946</v>
      </c>
      <c r="G19" s="14">
        <v>36960</v>
      </c>
      <c r="H19" s="14">
        <v>36974</v>
      </c>
      <c r="I19" s="14">
        <v>36988</v>
      </c>
      <c r="J19" s="14">
        <v>37002</v>
      </c>
      <c r="K19" s="14">
        <v>37016</v>
      </c>
      <c r="L19" s="14">
        <v>37030</v>
      </c>
      <c r="M19" s="14">
        <v>37044</v>
      </c>
      <c r="N19" s="14">
        <v>37058</v>
      </c>
      <c r="O19" s="14">
        <v>37072</v>
      </c>
      <c r="P19" s="14">
        <v>37086</v>
      </c>
      <c r="Q19" s="14">
        <v>37100</v>
      </c>
      <c r="R19" s="14">
        <v>37114</v>
      </c>
      <c r="S19" s="14">
        <v>37128</v>
      </c>
      <c r="T19" s="14">
        <v>37142</v>
      </c>
      <c r="U19" s="14">
        <v>37156</v>
      </c>
      <c r="V19" s="14">
        <v>37170</v>
      </c>
      <c r="W19" s="14">
        <v>37184</v>
      </c>
      <c r="X19" s="14">
        <v>37198</v>
      </c>
      <c r="Y19" s="14">
        <v>37212</v>
      </c>
      <c r="Z19" s="14">
        <v>37226</v>
      </c>
      <c r="AA19" s="14">
        <v>37240</v>
      </c>
      <c r="AB19" s="15">
        <v>37254</v>
      </c>
    </row>
    <row r="20" spans="1:28" x14ac:dyDescent="0.25">
      <c r="A20" s="20" t="s">
        <v>0</v>
      </c>
      <c r="B20" s="79">
        <v>0</v>
      </c>
      <c r="C20" s="79">
        <v>11.7</v>
      </c>
      <c r="D20" s="79">
        <v>0</v>
      </c>
      <c r="E20" s="79">
        <v>0</v>
      </c>
      <c r="F20" s="79">
        <v>27.86</v>
      </c>
      <c r="G20" s="79">
        <v>8.76</v>
      </c>
      <c r="H20" s="79"/>
      <c r="I20" s="9">
        <v>0</v>
      </c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10"/>
    </row>
    <row r="21" spans="1:28" x14ac:dyDescent="0.25">
      <c r="A21" s="11" t="s">
        <v>1</v>
      </c>
      <c r="B21" s="79">
        <v>33.39</v>
      </c>
      <c r="C21" s="79">
        <v>0</v>
      </c>
      <c r="D21" s="79">
        <v>15.83</v>
      </c>
      <c r="E21" s="79">
        <v>0</v>
      </c>
      <c r="F21" s="79">
        <v>22.24</v>
      </c>
      <c r="G21" s="79">
        <v>4.96</v>
      </c>
      <c r="H21" s="79"/>
      <c r="I21" s="9">
        <v>0</v>
      </c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10"/>
    </row>
    <row r="22" spans="1:28" x14ac:dyDescent="0.25">
      <c r="A22" s="11" t="s">
        <v>2</v>
      </c>
      <c r="B22" s="79">
        <v>0</v>
      </c>
      <c r="C22" s="79">
        <v>49.2</v>
      </c>
      <c r="D22" s="79">
        <v>115.3</v>
      </c>
      <c r="E22" s="79">
        <v>0</v>
      </c>
      <c r="F22" s="79">
        <v>257.74</v>
      </c>
      <c r="G22" s="79">
        <v>97.9</v>
      </c>
      <c r="H22" s="79">
        <v>50</v>
      </c>
      <c r="I22" s="9">
        <v>73</v>
      </c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10"/>
    </row>
    <row r="23" spans="1:28" x14ac:dyDescent="0.25">
      <c r="A23" s="11" t="s">
        <v>3</v>
      </c>
      <c r="B23" s="79">
        <v>113.4</v>
      </c>
      <c r="C23" s="79">
        <v>336</v>
      </c>
      <c r="D23" s="79">
        <v>294</v>
      </c>
      <c r="E23" s="79">
        <v>407.4</v>
      </c>
      <c r="F23" s="79">
        <v>244</v>
      </c>
      <c r="G23" s="79">
        <v>336</v>
      </c>
      <c r="H23" s="79">
        <v>378</v>
      </c>
      <c r="I23" s="9">
        <v>239.4</v>
      </c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10"/>
    </row>
    <row r="24" spans="1:28" x14ac:dyDescent="0.25">
      <c r="A24" s="11" t="s">
        <v>4</v>
      </c>
      <c r="B24" s="79">
        <v>435.24</v>
      </c>
      <c r="C24" s="79">
        <v>1254.24</v>
      </c>
      <c r="D24" s="79">
        <v>1623.96</v>
      </c>
      <c r="E24" s="79">
        <v>1614.6</v>
      </c>
      <c r="F24" s="79">
        <v>955.83</v>
      </c>
      <c r="G24" s="79">
        <v>859.95</v>
      </c>
      <c r="H24" s="7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10"/>
    </row>
    <row r="25" spans="1:28" x14ac:dyDescent="0.25">
      <c r="A25" s="11" t="s">
        <v>23</v>
      </c>
      <c r="B25" s="79">
        <v>0</v>
      </c>
      <c r="C25" s="79">
        <v>0</v>
      </c>
      <c r="D25" s="79">
        <v>0</v>
      </c>
      <c r="E25" s="79">
        <v>0</v>
      </c>
      <c r="F25" s="79">
        <v>0</v>
      </c>
      <c r="G25" s="79">
        <v>549.5</v>
      </c>
      <c r="H25" s="79">
        <v>549.5</v>
      </c>
      <c r="I25" s="9">
        <v>549.5</v>
      </c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10"/>
    </row>
    <row r="26" spans="1:28" x14ac:dyDescent="0.25">
      <c r="A26" s="11" t="s">
        <v>5</v>
      </c>
      <c r="B26" s="79">
        <v>1351</v>
      </c>
      <c r="C26" s="79">
        <v>950.75</v>
      </c>
      <c r="D26" s="79">
        <v>1656.5</v>
      </c>
      <c r="E26" s="79">
        <v>1527.5</v>
      </c>
      <c r="F26" s="79">
        <v>283.5</v>
      </c>
      <c r="G26" s="79">
        <v>784.5</v>
      </c>
      <c r="H26" s="79">
        <v>567</v>
      </c>
      <c r="I26" s="9">
        <v>1068</v>
      </c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10"/>
    </row>
    <row r="27" spans="1:28" x14ac:dyDescent="0.25">
      <c r="A27" s="11" t="s">
        <v>6</v>
      </c>
      <c r="B27" s="79">
        <v>96.52</v>
      </c>
      <c r="C27" s="79">
        <v>138.54</v>
      </c>
      <c r="D27" s="79">
        <v>164.29</v>
      </c>
      <c r="E27" s="79">
        <v>135.04</v>
      </c>
      <c r="F27" s="79">
        <v>182.43</v>
      </c>
      <c r="G27" s="79">
        <v>259.91000000000003</v>
      </c>
      <c r="H27" s="79">
        <v>254.41</v>
      </c>
      <c r="I27" s="9">
        <v>224.73</v>
      </c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10"/>
    </row>
    <row r="28" spans="1:28" x14ac:dyDescent="0.25">
      <c r="A28" s="11" t="s">
        <v>7</v>
      </c>
      <c r="B28" s="79">
        <v>60</v>
      </c>
      <c r="C28" s="79">
        <v>105</v>
      </c>
      <c r="D28" s="79">
        <v>120</v>
      </c>
      <c r="E28" s="79">
        <v>120</v>
      </c>
      <c r="F28" s="79">
        <v>90</v>
      </c>
      <c r="G28" s="79">
        <v>120</v>
      </c>
      <c r="H28" s="79">
        <v>120</v>
      </c>
      <c r="I28" s="9">
        <v>105</v>
      </c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10"/>
    </row>
    <row r="29" spans="1:28" x14ac:dyDescent="0.25">
      <c r="A29" s="11" t="s">
        <v>8</v>
      </c>
      <c r="B29" s="79">
        <v>15</v>
      </c>
      <c r="C29" s="79">
        <v>64.650000000000006</v>
      </c>
      <c r="D29" s="79">
        <v>125.94</v>
      </c>
      <c r="E29" s="79">
        <v>69.13</v>
      </c>
      <c r="F29" s="79">
        <v>265.02999999999997</v>
      </c>
      <c r="G29" s="79">
        <v>213.92</v>
      </c>
      <c r="H29" s="79">
        <v>57.75</v>
      </c>
      <c r="I29" s="9">
        <v>35</v>
      </c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10"/>
    </row>
    <row r="30" spans="1:28" ht="13.8" thickBot="1" x14ac:dyDescent="0.3">
      <c r="A30" s="19" t="s">
        <v>9</v>
      </c>
      <c r="B30" s="17">
        <f t="shared" ref="B30:AB30" si="1">SUM(B20:B29)</f>
        <v>2104.5500000000002</v>
      </c>
      <c r="C30" s="17">
        <f t="shared" si="1"/>
        <v>2910.08</v>
      </c>
      <c r="D30" s="17">
        <f t="shared" si="1"/>
        <v>4115.82</v>
      </c>
      <c r="E30" s="17">
        <f t="shared" si="1"/>
        <v>3873.67</v>
      </c>
      <c r="F30" s="17">
        <f t="shared" si="1"/>
        <v>2328.63</v>
      </c>
      <c r="G30" s="17">
        <f t="shared" si="1"/>
        <v>3235.4</v>
      </c>
      <c r="H30" s="17">
        <f t="shared" si="1"/>
        <v>1976.66</v>
      </c>
      <c r="I30" s="17">
        <f t="shared" si="1"/>
        <v>2294.63</v>
      </c>
      <c r="J30" s="17">
        <f t="shared" si="1"/>
        <v>0</v>
      </c>
      <c r="K30" s="17">
        <f t="shared" si="1"/>
        <v>0</v>
      </c>
      <c r="L30" s="17">
        <f t="shared" si="1"/>
        <v>0</v>
      </c>
      <c r="M30" s="17">
        <f t="shared" si="1"/>
        <v>0</v>
      </c>
      <c r="N30" s="17">
        <f t="shared" si="1"/>
        <v>0</v>
      </c>
      <c r="O30" s="17">
        <f t="shared" si="1"/>
        <v>0</v>
      </c>
      <c r="P30" s="17">
        <f t="shared" si="1"/>
        <v>0</v>
      </c>
      <c r="Q30" s="17">
        <f t="shared" si="1"/>
        <v>0</v>
      </c>
      <c r="R30" s="17">
        <f t="shared" si="1"/>
        <v>0</v>
      </c>
      <c r="S30" s="17">
        <f t="shared" si="1"/>
        <v>0</v>
      </c>
      <c r="T30" s="17">
        <f t="shared" si="1"/>
        <v>0</v>
      </c>
      <c r="U30" s="17">
        <f t="shared" si="1"/>
        <v>0</v>
      </c>
      <c r="V30" s="17">
        <f t="shared" si="1"/>
        <v>0</v>
      </c>
      <c r="W30" s="17">
        <f t="shared" si="1"/>
        <v>0</v>
      </c>
      <c r="X30" s="17">
        <f t="shared" si="1"/>
        <v>0</v>
      </c>
      <c r="Y30" s="17">
        <f t="shared" si="1"/>
        <v>0</v>
      </c>
      <c r="Z30" s="17">
        <f t="shared" si="1"/>
        <v>0</v>
      </c>
      <c r="AA30" s="17">
        <f t="shared" si="1"/>
        <v>0</v>
      </c>
      <c r="AB30" s="18">
        <f t="shared" si="1"/>
        <v>0</v>
      </c>
    </row>
    <row r="31" spans="1:28" x14ac:dyDescent="0.25">
      <c r="A31" s="29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30"/>
    </row>
    <row r="32" spans="1:28" ht="13.8" thickBot="1" x14ac:dyDescent="0.3">
      <c r="A32" s="29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30"/>
    </row>
    <row r="33" spans="1:28" x14ac:dyDescent="0.25">
      <c r="A33" s="21"/>
      <c r="B33" s="12" t="s">
        <v>15</v>
      </c>
      <c r="C33" s="12" t="s">
        <v>15</v>
      </c>
      <c r="D33" s="12" t="s">
        <v>15</v>
      </c>
      <c r="E33" s="12" t="s">
        <v>15</v>
      </c>
      <c r="F33" s="12" t="s">
        <v>15</v>
      </c>
      <c r="G33" s="12" t="s">
        <v>15</v>
      </c>
      <c r="H33" s="12" t="s">
        <v>15</v>
      </c>
      <c r="I33" s="12" t="s">
        <v>15</v>
      </c>
      <c r="J33" s="12" t="s">
        <v>15</v>
      </c>
      <c r="K33" s="12" t="s">
        <v>15</v>
      </c>
      <c r="L33" s="12" t="s">
        <v>15</v>
      </c>
      <c r="M33" s="12" t="s">
        <v>15</v>
      </c>
      <c r="N33" s="12" t="s">
        <v>15</v>
      </c>
      <c r="O33" s="12" t="s">
        <v>15</v>
      </c>
      <c r="P33" s="12" t="s">
        <v>15</v>
      </c>
      <c r="Q33" s="12" t="s">
        <v>15</v>
      </c>
      <c r="R33" s="12" t="s">
        <v>15</v>
      </c>
      <c r="S33" s="12" t="s">
        <v>15</v>
      </c>
      <c r="T33" s="12" t="s">
        <v>15</v>
      </c>
      <c r="U33" s="12" t="s">
        <v>15</v>
      </c>
      <c r="V33" s="12" t="s">
        <v>15</v>
      </c>
      <c r="W33" s="12" t="s">
        <v>15</v>
      </c>
      <c r="X33" s="12" t="s">
        <v>15</v>
      </c>
      <c r="Y33" s="12" t="s">
        <v>15</v>
      </c>
      <c r="Z33" s="12" t="s">
        <v>15</v>
      </c>
      <c r="AA33" s="12" t="s">
        <v>15</v>
      </c>
      <c r="AB33" s="13" t="s">
        <v>15</v>
      </c>
    </row>
    <row r="34" spans="1:28" ht="19.2" thickBot="1" x14ac:dyDescent="0.5">
      <c r="A34" s="22" t="s">
        <v>12</v>
      </c>
      <c r="B34" s="14">
        <v>36890</v>
      </c>
      <c r="C34" s="14">
        <v>36904</v>
      </c>
      <c r="D34" s="14">
        <v>36918</v>
      </c>
      <c r="E34" s="14">
        <v>36932</v>
      </c>
      <c r="F34" s="14">
        <v>36946</v>
      </c>
      <c r="G34" s="14">
        <v>36960</v>
      </c>
      <c r="H34" s="14">
        <v>36974</v>
      </c>
      <c r="I34" s="14">
        <v>36988</v>
      </c>
      <c r="J34" s="14">
        <v>37002</v>
      </c>
      <c r="K34" s="14">
        <v>37016</v>
      </c>
      <c r="L34" s="14">
        <v>37030</v>
      </c>
      <c r="M34" s="14">
        <v>37044</v>
      </c>
      <c r="N34" s="14">
        <v>37058</v>
      </c>
      <c r="O34" s="14">
        <v>37072</v>
      </c>
      <c r="P34" s="14">
        <v>37086</v>
      </c>
      <c r="Q34" s="14">
        <v>37100</v>
      </c>
      <c r="R34" s="14">
        <v>37114</v>
      </c>
      <c r="S34" s="14">
        <v>37128</v>
      </c>
      <c r="T34" s="14">
        <v>37142</v>
      </c>
      <c r="U34" s="14">
        <v>37156</v>
      </c>
      <c r="V34" s="14">
        <v>37170</v>
      </c>
      <c r="W34" s="14">
        <v>37184</v>
      </c>
      <c r="X34" s="14">
        <v>37198</v>
      </c>
      <c r="Y34" s="14">
        <v>37212</v>
      </c>
      <c r="Z34" s="14">
        <v>37226</v>
      </c>
      <c r="AA34" s="14">
        <v>37240</v>
      </c>
      <c r="AB34" s="15">
        <v>37254</v>
      </c>
    </row>
    <row r="35" spans="1:28" x14ac:dyDescent="0.25">
      <c r="A35" s="20" t="s">
        <v>0</v>
      </c>
      <c r="B35" s="79"/>
      <c r="C35" s="79">
        <v>12.72</v>
      </c>
      <c r="D35" s="79">
        <v>0</v>
      </c>
      <c r="E35" s="79">
        <v>0</v>
      </c>
      <c r="F35" s="79">
        <v>0</v>
      </c>
      <c r="G35" s="79">
        <v>0</v>
      </c>
      <c r="H35" s="79">
        <v>0</v>
      </c>
      <c r="I35" s="9">
        <v>0</v>
      </c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10"/>
    </row>
    <row r="36" spans="1:28" x14ac:dyDescent="0.25">
      <c r="A36" s="11" t="s">
        <v>1</v>
      </c>
      <c r="B36" s="79"/>
      <c r="C36" s="79">
        <v>0</v>
      </c>
      <c r="D36" s="79">
        <v>0</v>
      </c>
      <c r="E36" s="79">
        <v>0</v>
      </c>
      <c r="F36" s="79">
        <v>0</v>
      </c>
      <c r="G36" s="79">
        <v>6.77</v>
      </c>
      <c r="H36" s="79">
        <v>0</v>
      </c>
      <c r="I36" s="9">
        <v>0</v>
      </c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10"/>
    </row>
    <row r="37" spans="1:28" x14ac:dyDescent="0.25">
      <c r="A37" s="11" t="s">
        <v>2</v>
      </c>
      <c r="B37" s="79"/>
      <c r="C37" s="79">
        <v>47</v>
      </c>
      <c r="D37" s="79">
        <v>50.1</v>
      </c>
      <c r="E37" s="79">
        <v>79</v>
      </c>
      <c r="F37" s="79">
        <v>69</v>
      </c>
      <c r="G37" s="79">
        <v>73</v>
      </c>
      <c r="H37" s="79">
        <v>21</v>
      </c>
      <c r="I37" s="9">
        <v>68</v>
      </c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10"/>
    </row>
    <row r="38" spans="1:28" x14ac:dyDescent="0.25">
      <c r="A38" s="11" t="s">
        <v>3</v>
      </c>
      <c r="B38" s="79"/>
      <c r="C38" s="79">
        <v>168</v>
      </c>
      <c r="D38" s="79">
        <v>378</v>
      </c>
      <c r="E38" s="79">
        <v>365.4</v>
      </c>
      <c r="F38" s="79">
        <v>365.4</v>
      </c>
      <c r="G38" s="79">
        <v>378</v>
      </c>
      <c r="H38" s="79">
        <v>378</v>
      </c>
      <c r="I38" s="9">
        <v>281.39999999999998</v>
      </c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10"/>
    </row>
    <row r="39" spans="1:28" x14ac:dyDescent="0.25">
      <c r="A39" s="11" t="s">
        <v>4</v>
      </c>
      <c r="B39" s="79"/>
      <c r="C39" s="79">
        <v>783.9</v>
      </c>
      <c r="D39" s="79">
        <v>1623.96</v>
      </c>
      <c r="E39" s="79">
        <v>1270.6199999999999</v>
      </c>
      <c r="F39" s="79">
        <v>1547.91</v>
      </c>
      <c r="G39" s="79">
        <v>859.95</v>
      </c>
      <c r="H39" s="79"/>
      <c r="I39" s="9">
        <v>0</v>
      </c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10"/>
    </row>
    <row r="40" spans="1:28" x14ac:dyDescent="0.25">
      <c r="A40" s="11" t="s">
        <v>23</v>
      </c>
      <c r="B40" s="79">
        <v>0</v>
      </c>
      <c r="C40" s="79">
        <v>0</v>
      </c>
      <c r="D40" s="79">
        <v>0</v>
      </c>
      <c r="E40" s="79">
        <v>0</v>
      </c>
      <c r="F40" s="79">
        <v>0</v>
      </c>
      <c r="G40" s="79">
        <v>549.5</v>
      </c>
      <c r="H40" s="79">
        <v>549.5</v>
      </c>
      <c r="I40" s="9">
        <v>549.5</v>
      </c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10"/>
    </row>
    <row r="41" spans="1:28" x14ac:dyDescent="0.25">
      <c r="A41" s="11" t="s">
        <v>5</v>
      </c>
      <c r="B41" s="79"/>
      <c r="C41" s="79">
        <v>980</v>
      </c>
      <c r="D41" s="79">
        <v>1858.5</v>
      </c>
      <c r="E41" s="79">
        <v>2766.5</v>
      </c>
      <c r="F41" s="79">
        <v>1153.5</v>
      </c>
      <c r="G41" s="79">
        <v>0</v>
      </c>
      <c r="H41" s="79">
        <v>1323.25</v>
      </c>
      <c r="I41" s="9">
        <v>300</v>
      </c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10"/>
    </row>
    <row r="42" spans="1:28" x14ac:dyDescent="0.25">
      <c r="A42" s="11" t="s">
        <v>6</v>
      </c>
      <c r="B42" s="79"/>
      <c r="C42" s="79">
        <v>112.14</v>
      </c>
      <c r="D42" s="79">
        <v>206.29</v>
      </c>
      <c r="E42" s="79">
        <v>173.14</v>
      </c>
      <c r="F42" s="79">
        <v>204.29</v>
      </c>
      <c r="G42" s="79">
        <v>198.06</v>
      </c>
      <c r="H42" s="79">
        <v>132.13999999999999</v>
      </c>
      <c r="I42" s="9">
        <v>312.29000000000002</v>
      </c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10"/>
    </row>
    <row r="43" spans="1:28" x14ac:dyDescent="0.25">
      <c r="A43" s="11" t="s">
        <v>7</v>
      </c>
      <c r="B43" s="79"/>
      <c r="C43" s="79">
        <v>60</v>
      </c>
      <c r="D43" s="79">
        <v>150</v>
      </c>
      <c r="E43" s="79">
        <v>150</v>
      </c>
      <c r="F43" s="79">
        <v>150</v>
      </c>
      <c r="G43" s="79">
        <v>150</v>
      </c>
      <c r="H43" s="79">
        <v>135</v>
      </c>
      <c r="I43" s="9">
        <v>120</v>
      </c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10"/>
    </row>
    <row r="44" spans="1:28" x14ac:dyDescent="0.25">
      <c r="A44" s="11" t="s">
        <v>8</v>
      </c>
      <c r="B44" s="79"/>
      <c r="C44" s="79">
        <v>25</v>
      </c>
      <c r="D44" s="79">
        <v>111.74</v>
      </c>
      <c r="E44" s="79">
        <v>40</v>
      </c>
      <c r="F44" s="79">
        <v>141.19999999999999</v>
      </c>
      <c r="G44" s="79">
        <v>84.24</v>
      </c>
      <c r="H44" s="79">
        <v>70.319999999999993</v>
      </c>
      <c r="I44" s="9">
        <v>40</v>
      </c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10"/>
    </row>
    <row r="45" spans="1:28" ht="13.8" thickBot="1" x14ac:dyDescent="0.3">
      <c r="A45" s="19" t="s">
        <v>9</v>
      </c>
      <c r="B45" s="17">
        <f t="shared" ref="B45:AB45" si="2">SUM(B35:B44)</f>
        <v>0</v>
      </c>
      <c r="C45" s="17">
        <f t="shared" si="2"/>
        <v>2188.7599999999998</v>
      </c>
      <c r="D45" s="17">
        <f t="shared" si="2"/>
        <v>4378.59</v>
      </c>
      <c r="E45" s="17">
        <f t="shared" si="2"/>
        <v>4844.6600000000008</v>
      </c>
      <c r="F45" s="17">
        <f t="shared" si="2"/>
        <v>3631.2999999999997</v>
      </c>
      <c r="G45" s="17">
        <f t="shared" si="2"/>
        <v>2299.52</v>
      </c>
      <c r="H45" s="17">
        <f t="shared" si="2"/>
        <v>2609.21</v>
      </c>
      <c r="I45" s="17">
        <f t="shared" si="2"/>
        <v>1671.19</v>
      </c>
      <c r="J45" s="17">
        <f t="shared" si="2"/>
        <v>0</v>
      </c>
      <c r="K45" s="17">
        <f t="shared" si="2"/>
        <v>0</v>
      </c>
      <c r="L45" s="17">
        <f t="shared" si="2"/>
        <v>0</v>
      </c>
      <c r="M45" s="17">
        <f t="shared" si="2"/>
        <v>0</v>
      </c>
      <c r="N45" s="17">
        <f t="shared" si="2"/>
        <v>0</v>
      </c>
      <c r="O45" s="17">
        <f t="shared" si="2"/>
        <v>0</v>
      </c>
      <c r="P45" s="17">
        <f t="shared" si="2"/>
        <v>0</v>
      </c>
      <c r="Q45" s="17">
        <f t="shared" si="2"/>
        <v>0</v>
      </c>
      <c r="R45" s="17">
        <f t="shared" si="2"/>
        <v>0</v>
      </c>
      <c r="S45" s="17">
        <f t="shared" si="2"/>
        <v>0</v>
      </c>
      <c r="T45" s="17">
        <f t="shared" si="2"/>
        <v>0</v>
      </c>
      <c r="U45" s="17">
        <f t="shared" si="2"/>
        <v>0</v>
      </c>
      <c r="V45" s="17">
        <f t="shared" si="2"/>
        <v>0</v>
      </c>
      <c r="W45" s="17">
        <f t="shared" si="2"/>
        <v>0</v>
      </c>
      <c r="X45" s="17">
        <f t="shared" si="2"/>
        <v>0</v>
      </c>
      <c r="Y45" s="17">
        <f t="shared" si="2"/>
        <v>0</v>
      </c>
      <c r="Z45" s="17">
        <f t="shared" si="2"/>
        <v>0</v>
      </c>
      <c r="AA45" s="17">
        <f t="shared" si="2"/>
        <v>0</v>
      </c>
      <c r="AB45" s="18">
        <f t="shared" si="2"/>
        <v>0</v>
      </c>
    </row>
    <row r="46" spans="1:28" x14ac:dyDescent="0.25">
      <c r="A46" s="29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30"/>
    </row>
    <row r="47" spans="1:28" ht="13.8" thickBot="1" x14ac:dyDescent="0.3">
      <c r="A47" s="29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30"/>
    </row>
    <row r="48" spans="1:28" x14ac:dyDescent="0.25">
      <c r="A48" s="21"/>
      <c r="B48" s="12" t="s">
        <v>15</v>
      </c>
      <c r="C48" s="12" t="s">
        <v>15</v>
      </c>
      <c r="D48" s="12" t="s">
        <v>15</v>
      </c>
      <c r="E48" s="12" t="s">
        <v>15</v>
      </c>
      <c r="F48" s="12" t="s">
        <v>15</v>
      </c>
      <c r="G48" s="12" t="s">
        <v>15</v>
      </c>
      <c r="H48" s="12" t="s">
        <v>15</v>
      </c>
      <c r="I48" s="12" t="s">
        <v>15</v>
      </c>
      <c r="J48" s="12" t="s">
        <v>15</v>
      </c>
      <c r="K48" s="12" t="s">
        <v>15</v>
      </c>
      <c r="L48" s="12" t="s">
        <v>15</v>
      </c>
      <c r="M48" s="12" t="s">
        <v>15</v>
      </c>
      <c r="N48" s="12" t="s">
        <v>15</v>
      </c>
      <c r="O48" s="12" t="s">
        <v>15</v>
      </c>
      <c r="P48" s="12" t="s">
        <v>15</v>
      </c>
      <c r="Q48" s="12" t="s">
        <v>15</v>
      </c>
      <c r="R48" s="12" t="s">
        <v>15</v>
      </c>
      <c r="S48" s="12" t="s">
        <v>15</v>
      </c>
      <c r="T48" s="12" t="s">
        <v>15</v>
      </c>
      <c r="U48" s="12" t="s">
        <v>15</v>
      </c>
      <c r="V48" s="12" t="s">
        <v>15</v>
      </c>
      <c r="W48" s="12" t="s">
        <v>15</v>
      </c>
      <c r="X48" s="12" t="s">
        <v>15</v>
      </c>
      <c r="Y48" s="12" t="s">
        <v>15</v>
      </c>
      <c r="Z48" s="12" t="s">
        <v>15</v>
      </c>
      <c r="AA48" s="12" t="s">
        <v>15</v>
      </c>
      <c r="AB48" s="13" t="s">
        <v>15</v>
      </c>
    </row>
    <row r="49" spans="1:37" ht="19.2" thickBot="1" x14ac:dyDescent="0.5">
      <c r="A49" s="22" t="s">
        <v>13</v>
      </c>
      <c r="B49" s="14">
        <v>36890</v>
      </c>
      <c r="C49" s="14">
        <v>36904</v>
      </c>
      <c r="D49" s="14">
        <v>36918</v>
      </c>
      <c r="E49" s="14">
        <v>36932</v>
      </c>
      <c r="F49" s="14">
        <v>36946</v>
      </c>
      <c r="G49" s="14">
        <v>36960</v>
      </c>
      <c r="H49" s="14">
        <v>36974</v>
      </c>
      <c r="I49" s="14">
        <v>36988</v>
      </c>
      <c r="J49" s="14">
        <v>37002</v>
      </c>
      <c r="K49" s="14">
        <v>37016</v>
      </c>
      <c r="L49" s="14">
        <v>37030</v>
      </c>
      <c r="M49" s="14">
        <v>37044</v>
      </c>
      <c r="N49" s="14">
        <v>37058</v>
      </c>
      <c r="O49" s="14">
        <v>37072</v>
      </c>
      <c r="P49" s="14">
        <v>37086</v>
      </c>
      <c r="Q49" s="14">
        <v>37100</v>
      </c>
      <c r="R49" s="14">
        <v>37114</v>
      </c>
      <c r="S49" s="14">
        <v>37128</v>
      </c>
      <c r="T49" s="14">
        <v>37142</v>
      </c>
      <c r="U49" s="14">
        <v>37156</v>
      </c>
      <c r="V49" s="14">
        <v>37170</v>
      </c>
      <c r="W49" s="14">
        <v>37184</v>
      </c>
      <c r="X49" s="14">
        <v>37198</v>
      </c>
      <c r="Y49" s="14">
        <v>37212</v>
      </c>
      <c r="Z49" s="14">
        <v>37226</v>
      </c>
      <c r="AA49" s="14">
        <v>37240</v>
      </c>
      <c r="AB49" s="15">
        <v>37254</v>
      </c>
    </row>
    <row r="50" spans="1:37" x14ac:dyDescent="0.25">
      <c r="A50" s="20" t="s">
        <v>0</v>
      </c>
      <c r="B50" s="79"/>
      <c r="C50" s="79"/>
      <c r="D50" s="79">
        <v>14.85</v>
      </c>
      <c r="E50" s="79">
        <v>44.14</v>
      </c>
      <c r="F50" s="79">
        <v>0</v>
      </c>
      <c r="G50" s="79">
        <v>0</v>
      </c>
      <c r="H50" s="79"/>
      <c r="I50" s="9">
        <v>0</v>
      </c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10"/>
    </row>
    <row r="51" spans="1:37" x14ac:dyDescent="0.25">
      <c r="A51" s="11" t="s">
        <v>1</v>
      </c>
      <c r="B51" s="79"/>
      <c r="C51" s="79"/>
      <c r="D51" s="79">
        <v>35.619999999999997</v>
      </c>
      <c r="E51" s="79">
        <v>23.72</v>
      </c>
      <c r="F51" s="79">
        <v>6.75</v>
      </c>
      <c r="G51" s="79">
        <v>0</v>
      </c>
      <c r="H51" s="79"/>
      <c r="I51" s="9">
        <v>0</v>
      </c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10"/>
    </row>
    <row r="52" spans="1:37" x14ac:dyDescent="0.25">
      <c r="A52" s="11" t="s">
        <v>2</v>
      </c>
      <c r="B52" s="79"/>
      <c r="C52" s="79"/>
      <c r="D52" s="79">
        <v>176.23</v>
      </c>
      <c r="E52" s="79">
        <v>68.459999999999994</v>
      </c>
      <c r="F52" s="79">
        <v>157.32</v>
      </c>
      <c r="G52" s="79">
        <v>0</v>
      </c>
      <c r="H52" s="79"/>
      <c r="I52" s="9">
        <v>433.01</v>
      </c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10"/>
    </row>
    <row r="53" spans="1:37" x14ac:dyDescent="0.25">
      <c r="A53" s="11" t="s">
        <v>3</v>
      </c>
      <c r="B53" s="79"/>
      <c r="C53" s="79"/>
      <c r="D53" s="79">
        <v>210</v>
      </c>
      <c r="E53" s="79">
        <v>323.39999999999998</v>
      </c>
      <c r="F53" s="79">
        <v>239.4</v>
      </c>
      <c r="G53" s="79">
        <v>462</v>
      </c>
      <c r="H53" s="79">
        <v>462</v>
      </c>
      <c r="I53" s="9">
        <v>252</v>
      </c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10"/>
    </row>
    <row r="54" spans="1:37" x14ac:dyDescent="0.25">
      <c r="A54" s="11" t="s">
        <v>4</v>
      </c>
      <c r="B54" s="79"/>
      <c r="C54" s="79"/>
      <c r="D54" s="79">
        <v>1464.81</v>
      </c>
      <c r="E54" s="79">
        <v>1614.6</v>
      </c>
      <c r="F54" s="79">
        <v>1547.91</v>
      </c>
      <c r="G54" s="79">
        <v>859.95</v>
      </c>
      <c r="H54" s="79"/>
      <c r="I54" s="9">
        <v>0</v>
      </c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10"/>
    </row>
    <row r="55" spans="1:37" x14ac:dyDescent="0.25">
      <c r="A55" s="11" t="s">
        <v>23</v>
      </c>
      <c r="B55" s="79">
        <v>0</v>
      </c>
      <c r="C55" s="79">
        <v>0</v>
      </c>
      <c r="D55" s="79">
        <v>0</v>
      </c>
      <c r="E55" s="79">
        <v>0</v>
      </c>
      <c r="F55" s="79">
        <v>0</v>
      </c>
      <c r="G55" s="79">
        <v>549.5</v>
      </c>
      <c r="H55" s="79">
        <v>549.5</v>
      </c>
      <c r="I55" s="9">
        <v>549.5</v>
      </c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10"/>
    </row>
    <row r="56" spans="1:37" x14ac:dyDescent="0.25">
      <c r="A56" s="11" t="s">
        <v>5</v>
      </c>
      <c r="B56" s="79"/>
      <c r="C56" s="79"/>
      <c r="D56" s="79">
        <v>3198.8</v>
      </c>
      <c r="E56" s="79">
        <v>1489.72</v>
      </c>
      <c r="F56" s="79">
        <v>0</v>
      </c>
      <c r="G56" s="79">
        <v>166</v>
      </c>
      <c r="H56" s="79">
        <v>1871.77</v>
      </c>
      <c r="I56" s="9">
        <v>593.65</v>
      </c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10"/>
    </row>
    <row r="57" spans="1:37" x14ac:dyDescent="0.25">
      <c r="A57" s="11" t="s">
        <v>6</v>
      </c>
      <c r="B57" s="79"/>
      <c r="C57" s="79"/>
      <c r="D57" s="79">
        <v>299</v>
      </c>
      <c r="E57" s="79">
        <v>216</v>
      </c>
      <c r="F57" s="79">
        <v>200</v>
      </c>
      <c r="G57" s="79">
        <v>150</v>
      </c>
      <c r="H57" s="79">
        <v>269</v>
      </c>
      <c r="I57" s="9">
        <v>195</v>
      </c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10"/>
    </row>
    <row r="58" spans="1:37" x14ac:dyDescent="0.25">
      <c r="A58" s="11" t="s">
        <v>7</v>
      </c>
      <c r="B58" s="79"/>
      <c r="C58" s="79"/>
      <c r="D58" s="79">
        <v>90</v>
      </c>
      <c r="E58" s="79">
        <v>120</v>
      </c>
      <c r="F58" s="79">
        <v>120</v>
      </c>
      <c r="G58" s="79">
        <v>68.709999999999994</v>
      </c>
      <c r="H58" s="79">
        <v>120</v>
      </c>
      <c r="I58" s="9">
        <v>90</v>
      </c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10"/>
    </row>
    <row r="59" spans="1:37" x14ac:dyDescent="0.25">
      <c r="A59" s="11" t="s">
        <v>8</v>
      </c>
      <c r="B59" s="79"/>
      <c r="C59" s="79"/>
      <c r="D59" s="79">
        <v>90.51</v>
      </c>
      <c r="E59" s="79">
        <v>50</v>
      </c>
      <c r="F59" s="79">
        <v>137.91999999999999</v>
      </c>
      <c r="G59" s="79"/>
      <c r="H59" s="79">
        <v>50</v>
      </c>
      <c r="I59" s="9">
        <v>30</v>
      </c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10"/>
    </row>
    <row r="60" spans="1:37" ht="13.8" thickBot="1" x14ac:dyDescent="0.3">
      <c r="A60" s="19" t="s">
        <v>9</v>
      </c>
      <c r="B60" s="17">
        <f t="shared" ref="B60:AB60" si="3">SUM(B50:B59)</f>
        <v>0</v>
      </c>
      <c r="C60" s="17">
        <f t="shared" si="3"/>
        <v>0</v>
      </c>
      <c r="D60" s="17">
        <f t="shared" si="3"/>
        <v>5579.8200000000006</v>
      </c>
      <c r="E60" s="17">
        <f t="shared" si="3"/>
        <v>3950.04</v>
      </c>
      <c r="F60" s="17">
        <f t="shared" si="3"/>
        <v>2409.3000000000002</v>
      </c>
      <c r="G60" s="17">
        <f t="shared" si="3"/>
        <v>2256.16</v>
      </c>
      <c r="H60" s="17">
        <f t="shared" si="3"/>
        <v>3322.27</v>
      </c>
      <c r="I60" s="17">
        <f t="shared" si="3"/>
        <v>2143.16</v>
      </c>
      <c r="J60" s="17">
        <f t="shared" si="3"/>
        <v>0</v>
      </c>
      <c r="K60" s="17">
        <f t="shared" si="3"/>
        <v>0</v>
      </c>
      <c r="L60" s="17">
        <f t="shared" si="3"/>
        <v>0</v>
      </c>
      <c r="M60" s="17">
        <f t="shared" si="3"/>
        <v>0</v>
      </c>
      <c r="N60" s="17">
        <f t="shared" si="3"/>
        <v>0</v>
      </c>
      <c r="O60" s="17">
        <f t="shared" si="3"/>
        <v>0</v>
      </c>
      <c r="P60" s="17">
        <f t="shared" si="3"/>
        <v>0</v>
      </c>
      <c r="Q60" s="17">
        <f t="shared" si="3"/>
        <v>0</v>
      </c>
      <c r="R60" s="17">
        <f t="shared" si="3"/>
        <v>0</v>
      </c>
      <c r="S60" s="17">
        <f t="shared" si="3"/>
        <v>0</v>
      </c>
      <c r="T60" s="17">
        <f t="shared" si="3"/>
        <v>0</v>
      </c>
      <c r="U60" s="17">
        <f t="shared" si="3"/>
        <v>0</v>
      </c>
      <c r="V60" s="17">
        <f t="shared" si="3"/>
        <v>0</v>
      </c>
      <c r="W60" s="17">
        <f t="shared" si="3"/>
        <v>0</v>
      </c>
      <c r="X60" s="17">
        <f t="shared" si="3"/>
        <v>0</v>
      </c>
      <c r="Y60" s="17">
        <f t="shared" si="3"/>
        <v>0</v>
      </c>
      <c r="Z60" s="17">
        <f t="shared" si="3"/>
        <v>0</v>
      </c>
      <c r="AA60" s="17">
        <f t="shared" si="3"/>
        <v>0</v>
      </c>
      <c r="AB60" s="18">
        <f t="shared" si="3"/>
        <v>0</v>
      </c>
    </row>
    <row r="61" spans="1:37" x14ac:dyDescent="0.25">
      <c r="A61" s="29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30"/>
    </row>
    <row r="62" spans="1:37" ht="13.8" thickBot="1" x14ac:dyDescent="0.3">
      <c r="A62" s="29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30"/>
    </row>
    <row r="63" spans="1:37" x14ac:dyDescent="0.25">
      <c r="A63" s="21"/>
      <c r="B63" s="12" t="s">
        <v>15</v>
      </c>
      <c r="C63" s="12" t="s">
        <v>15</v>
      </c>
      <c r="D63" s="12" t="s">
        <v>15</v>
      </c>
      <c r="E63" s="12" t="s">
        <v>15</v>
      </c>
      <c r="F63" s="12" t="s">
        <v>15</v>
      </c>
      <c r="G63" s="12" t="s">
        <v>15</v>
      </c>
      <c r="H63" s="12" t="s">
        <v>15</v>
      </c>
      <c r="I63" s="12" t="s">
        <v>15</v>
      </c>
      <c r="J63" s="12" t="s">
        <v>15</v>
      </c>
      <c r="K63" s="12" t="s">
        <v>15</v>
      </c>
      <c r="L63" s="12" t="s">
        <v>15</v>
      </c>
      <c r="M63" s="12" t="s">
        <v>15</v>
      </c>
      <c r="N63" s="12" t="s">
        <v>15</v>
      </c>
      <c r="O63" s="12" t="s">
        <v>15</v>
      </c>
      <c r="P63" s="12" t="s">
        <v>15</v>
      </c>
      <c r="Q63" s="12" t="s">
        <v>15</v>
      </c>
      <c r="R63" s="12" t="s">
        <v>15</v>
      </c>
      <c r="S63" s="12" t="s">
        <v>15</v>
      </c>
      <c r="T63" s="12" t="s">
        <v>15</v>
      </c>
      <c r="U63" s="12" t="s">
        <v>15</v>
      </c>
      <c r="V63" s="12" t="s">
        <v>15</v>
      </c>
      <c r="W63" s="12" t="s">
        <v>15</v>
      </c>
      <c r="X63" s="12" t="s">
        <v>15</v>
      </c>
      <c r="Y63" s="12" t="s">
        <v>15</v>
      </c>
      <c r="Z63" s="12" t="s">
        <v>15</v>
      </c>
      <c r="AA63" s="12" t="s">
        <v>15</v>
      </c>
      <c r="AB63" s="13" t="s">
        <v>15</v>
      </c>
      <c r="AC63" s="8"/>
      <c r="AD63" s="8"/>
      <c r="AE63" s="8"/>
      <c r="AF63" s="8"/>
      <c r="AG63" s="8"/>
      <c r="AH63" s="8"/>
      <c r="AI63" s="8"/>
      <c r="AJ63" s="8"/>
      <c r="AK63" s="8"/>
    </row>
    <row r="64" spans="1:37" ht="19.2" thickBot="1" x14ac:dyDescent="0.5">
      <c r="A64" s="22" t="s">
        <v>14</v>
      </c>
      <c r="B64" s="14">
        <v>36890</v>
      </c>
      <c r="C64" s="14">
        <v>36904</v>
      </c>
      <c r="D64" s="14">
        <v>36918</v>
      </c>
      <c r="E64" s="14">
        <v>36932</v>
      </c>
      <c r="F64" s="14">
        <v>36946</v>
      </c>
      <c r="G64" s="14">
        <v>36960</v>
      </c>
      <c r="H64" s="14">
        <v>36974</v>
      </c>
      <c r="I64" s="14">
        <v>36988</v>
      </c>
      <c r="J64" s="14">
        <v>37002</v>
      </c>
      <c r="K64" s="14">
        <v>37016</v>
      </c>
      <c r="L64" s="14">
        <v>37030</v>
      </c>
      <c r="M64" s="14">
        <v>37044</v>
      </c>
      <c r="N64" s="14">
        <v>37058</v>
      </c>
      <c r="O64" s="14">
        <v>37072</v>
      </c>
      <c r="P64" s="14">
        <v>37086</v>
      </c>
      <c r="Q64" s="14">
        <v>37100</v>
      </c>
      <c r="R64" s="14">
        <v>37114</v>
      </c>
      <c r="S64" s="14">
        <v>37128</v>
      </c>
      <c r="T64" s="14">
        <v>37142</v>
      </c>
      <c r="U64" s="14">
        <v>37156</v>
      </c>
      <c r="V64" s="14">
        <v>37170</v>
      </c>
      <c r="W64" s="14">
        <v>37184</v>
      </c>
      <c r="X64" s="14">
        <v>37198</v>
      </c>
      <c r="Y64" s="14">
        <v>37212</v>
      </c>
      <c r="Z64" s="14">
        <v>37226</v>
      </c>
      <c r="AA64" s="14">
        <v>37240</v>
      </c>
      <c r="AB64" s="15">
        <v>37254</v>
      </c>
      <c r="AC64" s="8"/>
      <c r="AD64" s="8"/>
      <c r="AE64" s="8"/>
      <c r="AF64" s="8"/>
      <c r="AG64" s="8"/>
      <c r="AH64" s="8"/>
      <c r="AI64" s="8"/>
      <c r="AJ64" s="8"/>
      <c r="AK64" s="8"/>
    </row>
    <row r="65" spans="1:37" x14ac:dyDescent="0.25">
      <c r="A65" s="20" t="s">
        <v>0</v>
      </c>
      <c r="B65" s="79"/>
      <c r="C65" s="79"/>
      <c r="D65" s="79">
        <v>0</v>
      </c>
      <c r="E65" s="79">
        <v>0</v>
      </c>
      <c r="F65" s="79">
        <v>0</v>
      </c>
      <c r="G65" s="79">
        <v>0</v>
      </c>
      <c r="H65" s="79"/>
      <c r="I65" s="9">
        <v>0</v>
      </c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10"/>
      <c r="AC65" s="8"/>
      <c r="AD65" s="8"/>
      <c r="AE65" s="8"/>
      <c r="AF65" s="8"/>
      <c r="AG65" s="8"/>
      <c r="AH65" s="8"/>
      <c r="AI65" s="8"/>
      <c r="AJ65" s="8"/>
      <c r="AK65" s="8"/>
    </row>
    <row r="66" spans="1:37" x14ac:dyDescent="0.25">
      <c r="A66" s="11" t="s">
        <v>1</v>
      </c>
      <c r="B66" s="79"/>
      <c r="C66" s="79"/>
      <c r="D66" s="79">
        <v>0</v>
      </c>
      <c r="E66" s="79">
        <v>0</v>
      </c>
      <c r="F66" s="79">
        <v>0</v>
      </c>
      <c r="G66" s="79">
        <v>0</v>
      </c>
      <c r="H66" s="79"/>
      <c r="I66" s="9">
        <v>0</v>
      </c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10"/>
      <c r="AC66" s="8"/>
      <c r="AD66" s="8"/>
      <c r="AE66" s="8"/>
      <c r="AF66" s="8"/>
      <c r="AG66" s="8"/>
      <c r="AH66" s="8"/>
      <c r="AI66" s="8"/>
      <c r="AJ66" s="8"/>
      <c r="AK66" s="8"/>
    </row>
    <row r="67" spans="1:37" x14ac:dyDescent="0.25">
      <c r="A67" s="11" t="s">
        <v>2</v>
      </c>
      <c r="B67" s="79"/>
      <c r="C67" s="79"/>
      <c r="D67" s="79">
        <v>0</v>
      </c>
      <c r="E67" s="79">
        <v>0</v>
      </c>
      <c r="F67" s="79">
        <v>0</v>
      </c>
      <c r="G67" s="79">
        <v>0</v>
      </c>
      <c r="H67" s="79"/>
      <c r="I67" s="9">
        <v>57.21</v>
      </c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10"/>
      <c r="AC67" s="8"/>
      <c r="AD67" s="8"/>
      <c r="AE67" s="8"/>
      <c r="AF67" s="8"/>
      <c r="AG67" s="8"/>
      <c r="AH67" s="8"/>
      <c r="AI67" s="8"/>
      <c r="AJ67" s="8"/>
      <c r="AK67" s="8"/>
    </row>
    <row r="68" spans="1:37" x14ac:dyDescent="0.25">
      <c r="A68" s="11" t="s">
        <v>3</v>
      </c>
      <c r="B68" s="79"/>
      <c r="C68" s="79"/>
      <c r="D68" s="79">
        <v>420</v>
      </c>
      <c r="E68" s="79">
        <v>407.4</v>
      </c>
      <c r="F68" s="79">
        <v>407.4</v>
      </c>
      <c r="G68" s="79">
        <v>420</v>
      </c>
      <c r="H68" s="79">
        <v>336</v>
      </c>
      <c r="I68" s="9">
        <v>420</v>
      </c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10"/>
      <c r="AC68" s="8"/>
      <c r="AD68" s="8"/>
      <c r="AE68" s="8"/>
      <c r="AF68" s="8"/>
      <c r="AG68" s="8"/>
      <c r="AH68" s="8"/>
      <c r="AI68" s="8"/>
      <c r="AJ68" s="8"/>
      <c r="AK68" s="8"/>
    </row>
    <row r="69" spans="1:37" x14ac:dyDescent="0.25">
      <c r="A69" s="11" t="s">
        <v>4</v>
      </c>
      <c r="B69" s="79"/>
      <c r="C69" s="79"/>
      <c r="D69" s="79">
        <v>1623.96</v>
      </c>
      <c r="E69" s="79">
        <v>1702.35</v>
      </c>
      <c r="F69" s="79">
        <v>1547.91</v>
      </c>
      <c r="G69" s="79">
        <v>687.96</v>
      </c>
      <c r="H69" s="79"/>
      <c r="I69" s="9">
        <v>0</v>
      </c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10"/>
      <c r="AC69" s="8"/>
      <c r="AD69" s="8"/>
      <c r="AE69" s="8"/>
      <c r="AF69" s="8"/>
      <c r="AG69" s="8"/>
      <c r="AH69" s="8"/>
      <c r="AI69" s="8"/>
      <c r="AJ69" s="8"/>
      <c r="AK69" s="8"/>
    </row>
    <row r="70" spans="1:37" x14ac:dyDescent="0.25">
      <c r="A70" s="11" t="s">
        <v>23</v>
      </c>
      <c r="B70" s="79">
        <v>0</v>
      </c>
      <c r="C70" s="79">
        <v>0</v>
      </c>
      <c r="D70" s="79">
        <v>0</v>
      </c>
      <c r="E70" s="79">
        <v>0</v>
      </c>
      <c r="F70" s="79">
        <v>0</v>
      </c>
      <c r="G70" s="79">
        <v>549.5</v>
      </c>
      <c r="H70" s="79">
        <v>549.5</v>
      </c>
      <c r="I70" s="9">
        <v>549.5</v>
      </c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10"/>
      <c r="AC70" s="8"/>
      <c r="AD70" s="8"/>
      <c r="AE70" s="8"/>
      <c r="AF70" s="8"/>
      <c r="AG70" s="8"/>
      <c r="AH70" s="8"/>
      <c r="AI70" s="8"/>
      <c r="AJ70" s="8"/>
      <c r="AK70" s="8"/>
    </row>
    <row r="71" spans="1:37" x14ac:dyDescent="0.25">
      <c r="A71" s="11" t="s">
        <v>5</v>
      </c>
      <c r="B71" s="79"/>
      <c r="C71" s="79"/>
      <c r="D71" s="79">
        <v>1761.5</v>
      </c>
      <c r="E71" s="79">
        <v>1439.5</v>
      </c>
      <c r="F71" s="79">
        <v>721.5</v>
      </c>
      <c r="G71" s="79">
        <v>1133</v>
      </c>
      <c r="H71" s="79">
        <v>356.5</v>
      </c>
      <c r="I71" s="9">
        <v>306.5</v>
      </c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10"/>
      <c r="AC71" s="8"/>
      <c r="AD71" s="8"/>
      <c r="AE71" s="8"/>
      <c r="AF71" s="8"/>
      <c r="AG71" s="8"/>
      <c r="AH71" s="8"/>
      <c r="AI71" s="8"/>
      <c r="AJ71" s="8"/>
      <c r="AK71" s="8"/>
    </row>
    <row r="72" spans="1:37" x14ac:dyDescent="0.25">
      <c r="A72" s="11" t="s">
        <v>6</v>
      </c>
      <c r="B72" s="79"/>
      <c r="C72" s="79"/>
      <c r="D72" s="79">
        <v>147.19999999999999</v>
      </c>
      <c r="E72" s="79">
        <v>78.2</v>
      </c>
      <c r="F72" s="79">
        <v>57.2</v>
      </c>
      <c r="G72" s="79">
        <v>149.4</v>
      </c>
      <c r="H72" s="79">
        <v>198.4</v>
      </c>
      <c r="I72" s="9">
        <v>269.39999999999998</v>
      </c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10"/>
      <c r="AC72" s="8"/>
      <c r="AD72" s="8"/>
      <c r="AE72" s="8"/>
      <c r="AF72" s="8"/>
      <c r="AG72" s="8"/>
      <c r="AH72" s="8"/>
      <c r="AI72" s="8"/>
      <c r="AJ72" s="8"/>
      <c r="AK72" s="8"/>
    </row>
    <row r="73" spans="1:37" x14ac:dyDescent="0.25">
      <c r="A73" s="11" t="s">
        <v>7</v>
      </c>
      <c r="B73" s="79"/>
      <c r="C73" s="79"/>
      <c r="D73" s="79">
        <v>120</v>
      </c>
      <c r="E73" s="79">
        <v>120</v>
      </c>
      <c r="F73" s="79">
        <v>120</v>
      </c>
      <c r="G73" s="79">
        <v>120</v>
      </c>
      <c r="H73" s="79">
        <v>105</v>
      </c>
      <c r="I73" s="9">
        <v>120</v>
      </c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10"/>
      <c r="AC73" s="8"/>
      <c r="AD73" s="8"/>
      <c r="AE73" s="8"/>
      <c r="AF73" s="8"/>
      <c r="AG73" s="8"/>
      <c r="AH73" s="8"/>
      <c r="AI73" s="8"/>
      <c r="AJ73" s="8"/>
      <c r="AK73" s="8"/>
    </row>
    <row r="74" spans="1:37" x14ac:dyDescent="0.25">
      <c r="A74" s="11" t="s">
        <v>8</v>
      </c>
      <c r="B74" s="79"/>
      <c r="C74" s="79"/>
      <c r="D74" s="79">
        <v>50</v>
      </c>
      <c r="E74" s="79">
        <v>50</v>
      </c>
      <c r="F74" s="79">
        <v>50</v>
      </c>
      <c r="G74" s="79">
        <v>50</v>
      </c>
      <c r="H74" s="79">
        <v>47.93</v>
      </c>
      <c r="I74" s="9">
        <v>50</v>
      </c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10"/>
      <c r="AC74" s="8"/>
      <c r="AD74" s="8"/>
      <c r="AE74" s="8"/>
      <c r="AF74" s="8"/>
      <c r="AG74" s="8"/>
      <c r="AH74" s="8"/>
      <c r="AI74" s="8"/>
      <c r="AJ74" s="8"/>
      <c r="AK74" s="8"/>
    </row>
    <row r="75" spans="1:37" ht="13.8" thickBot="1" x14ac:dyDescent="0.3">
      <c r="A75" s="19" t="s">
        <v>9</v>
      </c>
      <c r="B75" s="17">
        <f t="shared" ref="B75:AB75" si="4">SUM(B65:B74)</f>
        <v>0</v>
      </c>
      <c r="C75" s="17">
        <f t="shared" si="4"/>
        <v>0</v>
      </c>
      <c r="D75" s="17">
        <f t="shared" si="4"/>
        <v>4122.66</v>
      </c>
      <c r="E75" s="17">
        <f t="shared" si="4"/>
        <v>3797.45</v>
      </c>
      <c r="F75" s="17">
        <f t="shared" si="4"/>
        <v>2904.0099999999998</v>
      </c>
      <c r="G75" s="17">
        <f t="shared" si="4"/>
        <v>3109.86</v>
      </c>
      <c r="H75" s="17">
        <f t="shared" si="4"/>
        <v>1593.3300000000002</v>
      </c>
      <c r="I75" s="17">
        <f t="shared" si="4"/>
        <v>1772.6100000000001</v>
      </c>
      <c r="J75" s="17">
        <f t="shared" si="4"/>
        <v>0</v>
      </c>
      <c r="K75" s="17">
        <f t="shared" si="4"/>
        <v>0</v>
      </c>
      <c r="L75" s="17">
        <f t="shared" si="4"/>
        <v>0</v>
      </c>
      <c r="M75" s="17">
        <f t="shared" si="4"/>
        <v>0</v>
      </c>
      <c r="N75" s="17">
        <f t="shared" si="4"/>
        <v>0</v>
      </c>
      <c r="O75" s="17">
        <f t="shared" si="4"/>
        <v>0</v>
      </c>
      <c r="P75" s="17">
        <f t="shared" si="4"/>
        <v>0</v>
      </c>
      <c r="Q75" s="17">
        <f t="shared" si="4"/>
        <v>0</v>
      </c>
      <c r="R75" s="17">
        <f t="shared" si="4"/>
        <v>0</v>
      </c>
      <c r="S75" s="17">
        <f t="shared" si="4"/>
        <v>0</v>
      </c>
      <c r="T75" s="17">
        <f t="shared" si="4"/>
        <v>0</v>
      </c>
      <c r="U75" s="17">
        <f t="shared" si="4"/>
        <v>0</v>
      </c>
      <c r="V75" s="17">
        <f t="shared" si="4"/>
        <v>0</v>
      </c>
      <c r="W75" s="17">
        <f t="shared" si="4"/>
        <v>0</v>
      </c>
      <c r="X75" s="17">
        <f t="shared" si="4"/>
        <v>0</v>
      </c>
      <c r="Y75" s="17">
        <f t="shared" si="4"/>
        <v>0</v>
      </c>
      <c r="Z75" s="17">
        <f t="shared" si="4"/>
        <v>0</v>
      </c>
      <c r="AA75" s="17">
        <f t="shared" si="4"/>
        <v>0</v>
      </c>
      <c r="AB75" s="18">
        <f t="shared" si="4"/>
        <v>0</v>
      </c>
      <c r="AC75" s="8"/>
      <c r="AD75" s="8"/>
      <c r="AE75" s="8"/>
      <c r="AF75" s="8"/>
      <c r="AG75" s="8"/>
      <c r="AH75" s="8"/>
      <c r="AI75" s="8"/>
      <c r="AJ75" s="8"/>
      <c r="AK75" s="8"/>
    </row>
    <row r="76" spans="1:37" x14ac:dyDescent="0.25">
      <c r="A76" s="29"/>
      <c r="B76" s="26"/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31"/>
      <c r="AC76" s="8"/>
      <c r="AD76" s="8"/>
      <c r="AE76" s="8"/>
      <c r="AF76" s="8"/>
      <c r="AG76" s="8"/>
      <c r="AH76" s="8"/>
      <c r="AI76" s="8"/>
      <c r="AJ76" s="8"/>
      <c r="AK76" s="8"/>
    </row>
    <row r="77" spans="1:37" ht="13.8" thickBot="1" x14ac:dyDescent="0.3">
      <c r="A77" s="29"/>
      <c r="B77" s="26"/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31"/>
      <c r="AC77" s="8"/>
      <c r="AD77" s="8"/>
      <c r="AE77" s="8"/>
      <c r="AF77" s="8"/>
      <c r="AG77" s="8"/>
      <c r="AH77" s="8"/>
      <c r="AI77" s="8"/>
      <c r="AJ77" s="8"/>
      <c r="AK77" s="8"/>
    </row>
    <row r="78" spans="1:37" x14ac:dyDescent="0.25">
      <c r="A78" s="23"/>
      <c r="B78" s="2" t="s">
        <v>15</v>
      </c>
      <c r="C78" s="2" t="s">
        <v>15</v>
      </c>
      <c r="D78" s="2" t="s">
        <v>15</v>
      </c>
      <c r="E78" s="2" t="s">
        <v>15</v>
      </c>
      <c r="F78" s="2" t="s">
        <v>15</v>
      </c>
      <c r="G78" s="2" t="s">
        <v>15</v>
      </c>
      <c r="H78" s="2" t="s">
        <v>15</v>
      </c>
      <c r="I78" s="2" t="s">
        <v>15</v>
      </c>
      <c r="J78" s="2" t="s">
        <v>15</v>
      </c>
      <c r="K78" s="2" t="s">
        <v>15</v>
      </c>
      <c r="L78" s="2" t="s">
        <v>15</v>
      </c>
      <c r="M78" s="2" t="s">
        <v>15</v>
      </c>
      <c r="N78" s="2" t="s">
        <v>15</v>
      </c>
      <c r="O78" s="2" t="s">
        <v>15</v>
      </c>
      <c r="P78" s="2" t="s">
        <v>15</v>
      </c>
      <c r="Q78" s="2" t="s">
        <v>15</v>
      </c>
      <c r="R78" s="2" t="s">
        <v>15</v>
      </c>
      <c r="S78" s="2" t="s">
        <v>15</v>
      </c>
      <c r="T78" s="2" t="s">
        <v>15</v>
      </c>
      <c r="U78" s="2" t="s">
        <v>15</v>
      </c>
      <c r="V78" s="2" t="s">
        <v>15</v>
      </c>
      <c r="W78" s="2" t="s">
        <v>15</v>
      </c>
      <c r="X78" s="2" t="s">
        <v>15</v>
      </c>
      <c r="Y78" s="2" t="s">
        <v>15</v>
      </c>
      <c r="Z78" s="2" t="s">
        <v>15</v>
      </c>
      <c r="AA78" s="2" t="s">
        <v>15</v>
      </c>
      <c r="AB78" s="3" t="s">
        <v>15</v>
      </c>
      <c r="AC78" s="8"/>
      <c r="AD78" s="8"/>
      <c r="AE78" s="8"/>
      <c r="AF78" s="8"/>
      <c r="AG78" s="8"/>
      <c r="AH78" s="8"/>
      <c r="AI78" s="8"/>
      <c r="AJ78" s="8"/>
      <c r="AK78" s="8"/>
    </row>
    <row r="79" spans="1:37" x14ac:dyDescent="0.25">
      <c r="A79" s="24"/>
      <c r="B79" s="5">
        <v>36890</v>
      </c>
      <c r="C79" s="5">
        <v>36904</v>
      </c>
      <c r="D79" s="5">
        <v>36918</v>
      </c>
      <c r="E79" s="5">
        <v>36932</v>
      </c>
      <c r="F79" s="5">
        <v>36946</v>
      </c>
      <c r="G79" s="5">
        <v>36960</v>
      </c>
      <c r="H79" s="5">
        <v>36974</v>
      </c>
      <c r="I79" s="5">
        <v>36988</v>
      </c>
      <c r="J79" s="5">
        <v>37002</v>
      </c>
      <c r="K79" s="5">
        <v>37016</v>
      </c>
      <c r="L79" s="5">
        <v>37030</v>
      </c>
      <c r="M79" s="5">
        <v>37044</v>
      </c>
      <c r="N79" s="5">
        <v>37058</v>
      </c>
      <c r="O79" s="5">
        <v>37072</v>
      </c>
      <c r="P79" s="5">
        <v>37086</v>
      </c>
      <c r="Q79" s="5">
        <v>37100</v>
      </c>
      <c r="R79" s="5">
        <v>37114</v>
      </c>
      <c r="S79" s="5">
        <v>37128</v>
      </c>
      <c r="T79" s="5">
        <v>37142</v>
      </c>
      <c r="U79" s="5">
        <v>37156</v>
      </c>
      <c r="V79" s="5">
        <v>37170</v>
      </c>
      <c r="W79" s="5">
        <v>37184</v>
      </c>
      <c r="X79" s="5">
        <v>37198</v>
      </c>
      <c r="Y79" s="5">
        <v>37212</v>
      </c>
      <c r="Z79" s="5">
        <v>37226</v>
      </c>
      <c r="AA79" s="5">
        <v>37240</v>
      </c>
      <c r="AB79" s="6">
        <v>37254</v>
      </c>
      <c r="AC79" s="8"/>
      <c r="AD79" s="8"/>
      <c r="AE79" s="8"/>
      <c r="AF79" s="8"/>
      <c r="AG79" s="8"/>
      <c r="AH79" s="8"/>
      <c r="AI79" s="8"/>
      <c r="AJ79" s="8"/>
      <c r="AK79" s="8"/>
    </row>
    <row r="80" spans="1:37" s="39" customFormat="1" ht="18" thickBot="1" x14ac:dyDescent="0.5">
      <c r="A80" s="36" t="s">
        <v>16</v>
      </c>
      <c r="B80" s="37">
        <f t="shared" ref="B80:AB80" si="5">B15+B30+B45+B60+B75</f>
        <v>4233.6100000000006</v>
      </c>
      <c r="C80" s="37">
        <f t="shared" si="5"/>
        <v>7468.42</v>
      </c>
      <c r="D80" s="37">
        <f t="shared" si="5"/>
        <v>21881.66</v>
      </c>
      <c r="E80" s="37">
        <f t="shared" si="5"/>
        <v>19516.870000000003</v>
      </c>
      <c r="F80" s="37">
        <f t="shared" si="5"/>
        <v>13858.550000000001</v>
      </c>
      <c r="G80" s="37">
        <f t="shared" si="5"/>
        <v>14733.18</v>
      </c>
      <c r="H80" s="37">
        <f t="shared" si="5"/>
        <v>11221.67</v>
      </c>
      <c r="I80" s="37">
        <f t="shared" si="5"/>
        <v>10385.630000000001</v>
      </c>
      <c r="J80" s="37">
        <f t="shared" si="5"/>
        <v>0</v>
      </c>
      <c r="K80" s="37">
        <f t="shared" si="5"/>
        <v>0</v>
      </c>
      <c r="L80" s="37">
        <f t="shared" si="5"/>
        <v>0</v>
      </c>
      <c r="M80" s="37">
        <f t="shared" si="5"/>
        <v>0</v>
      </c>
      <c r="N80" s="37">
        <f t="shared" si="5"/>
        <v>0</v>
      </c>
      <c r="O80" s="37">
        <f t="shared" si="5"/>
        <v>0</v>
      </c>
      <c r="P80" s="37">
        <f t="shared" si="5"/>
        <v>0</v>
      </c>
      <c r="Q80" s="37">
        <f t="shared" si="5"/>
        <v>0</v>
      </c>
      <c r="R80" s="37">
        <f t="shared" si="5"/>
        <v>0</v>
      </c>
      <c r="S80" s="37">
        <f t="shared" si="5"/>
        <v>0</v>
      </c>
      <c r="T80" s="37">
        <f t="shared" si="5"/>
        <v>0</v>
      </c>
      <c r="U80" s="37">
        <f t="shared" si="5"/>
        <v>0</v>
      </c>
      <c r="V80" s="37">
        <f t="shared" si="5"/>
        <v>0</v>
      </c>
      <c r="W80" s="37">
        <f t="shared" si="5"/>
        <v>0</v>
      </c>
      <c r="X80" s="37">
        <f t="shared" si="5"/>
        <v>0</v>
      </c>
      <c r="Y80" s="37">
        <f t="shared" si="5"/>
        <v>0</v>
      </c>
      <c r="Z80" s="37">
        <f t="shared" si="5"/>
        <v>0</v>
      </c>
      <c r="AA80" s="37">
        <f t="shared" si="5"/>
        <v>0</v>
      </c>
      <c r="AB80" s="38">
        <f t="shared" si="5"/>
        <v>0</v>
      </c>
    </row>
    <row r="81" spans="1:35" s="42" customFormat="1" ht="18" thickBot="1" x14ac:dyDescent="0.5">
      <c r="A81" s="40" t="s">
        <v>17</v>
      </c>
      <c r="B81" s="41">
        <f>B80</f>
        <v>4233.6100000000006</v>
      </c>
      <c r="C81" s="41">
        <f>C80+B81</f>
        <v>11702.03</v>
      </c>
      <c r="D81" s="41">
        <f t="shared" ref="D81:AB81" si="6">D80+C81</f>
        <v>33583.69</v>
      </c>
      <c r="E81" s="41">
        <f t="shared" si="6"/>
        <v>53100.560000000005</v>
      </c>
      <c r="F81" s="41">
        <f t="shared" si="6"/>
        <v>66959.11</v>
      </c>
      <c r="G81" s="41">
        <f t="shared" si="6"/>
        <v>81692.290000000008</v>
      </c>
      <c r="H81" s="41">
        <f t="shared" si="6"/>
        <v>92913.96</v>
      </c>
      <c r="I81" s="41">
        <f t="shared" si="6"/>
        <v>103299.59000000001</v>
      </c>
      <c r="J81" s="41">
        <f t="shared" si="6"/>
        <v>103299.59000000001</v>
      </c>
      <c r="K81" s="41">
        <f t="shared" si="6"/>
        <v>103299.59000000001</v>
      </c>
      <c r="L81" s="41">
        <f t="shared" si="6"/>
        <v>103299.59000000001</v>
      </c>
      <c r="M81" s="41">
        <f t="shared" si="6"/>
        <v>103299.59000000001</v>
      </c>
      <c r="N81" s="41">
        <f t="shared" si="6"/>
        <v>103299.59000000001</v>
      </c>
      <c r="O81" s="41">
        <f t="shared" si="6"/>
        <v>103299.59000000001</v>
      </c>
      <c r="P81" s="41">
        <f t="shared" si="6"/>
        <v>103299.59000000001</v>
      </c>
      <c r="Q81" s="41">
        <f t="shared" si="6"/>
        <v>103299.59000000001</v>
      </c>
      <c r="R81" s="41">
        <f t="shared" si="6"/>
        <v>103299.59000000001</v>
      </c>
      <c r="S81" s="41">
        <f t="shared" si="6"/>
        <v>103299.59000000001</v>
      </c>
      <c r="T81" s="41">
        <f t="shared" si="6"/>
        <v>103299.59000000001</v>
      </c>
      <c r="U81" s="41">
        <f t="shared" si="6"/>
        <v>103299.59000000001</v>
      </c>
      <c r="V81" s="41">
        <f t="shared" si="6"/>
        <v>103299.59000000001</v>
      </c>
      <c r="W81" s="41">
        <f t="shared" si="6"/>
        <v>103299.59000000001</v>
      </c>
      <c r="X81" s="41">
        <f t="shared" si="6"/>
        <v>103299.59000000001</v>
      </c>
      <c r="Y81" s="41">
        <f t="shared" si="6"/>
        <v>103299.59000000001</v>
      </c>
      <c r="Z81" s="41">
        <f t="shared" si="6"/>
        <v>103299.59000000001</v>
      </c>
      <c r="AA81" s="41">
        <f t="shared" si="6"/>
        <v>103299.59000000001</v>
      </c>
      <c r="AB81" s="41">
        <f t="shared" si="6"/>
        <v>103299.59000000001</v>
      </c>
    </row>
    <row r="82" spans="1:35" x14ac:dyDescent="0.25">
      <c r="A82" s="29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25"/>
      <c r="AB82" s="30"/>
    </row>
    <row r="83" spans="1:35" ht="13.8" thickBot="1" x14ac:dyDescent="0.3">
      <c r="A83" s="32"/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4"/>
    </row>
    <row r="84" spans="1:35" x14ac:dyDescent="0.25">
      <c r="A84" s="47"/>
      <c r="B84" s="47"/>
      <c r="C84" s="47"/>
      <c r="D84" s="47"/>
      <c r="E84" s="47"/>
      <c r="F84" s="47"/>
      <c r="G84" s="47"/>
      <c r="H84" s="47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  <c r="AA84" s="47"/>
      <c r="AB84" s="47"/>
    </row>
    <row r="85" spans="1:35" ht="13.8" thickBot="1" x14ac:dyDescent="0.3">
      <c r="A85" s="47"/>
      <c r="B85" s="47"/>
      <c r="C85" s="47"/>
      <c r="D85" s="47"/>
      <c r="E85" s="47"/>
      <c r="F85" s="47"/>
      <c r="G85" s="47"/>
      <c r="H85" s="47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  <c r="AA85" s="47"/>
      <c r="AB85" s="47"/>
    </row>
    <row r="86" spans="1:35" x14ac:dyDescent="0.25">
      <c r="A86" s="21"/>
      <c r="B86" s="12" t="s">
        <v>15</v>
      </c>
      <c r="C86" s="12" t="s">
        <v>15</v>
      </c>
      <c r="D86" s="12" t="s">
        <v>15</v>
      </c>
      <c r="E86" s="12" t="s">
        <v>15</v>
      </c>
      <c r="F86" s="12" t="s">
        <v>15</v>
      </c>
      <c r="G86" s="12" t="s">
        <v>15</v>
      </c>
      <c r="H86" s="12" t="s">
        <v>15</v>
      </c>
      <c r="I86" s="12" t="s">
        <v>15</v>
      </c>
      <c r="J86" s="12" t="s">
        <v>15</v>
      </c>
      <c r="K86" s="12" t="s">
        <v>15</v>
      </c>
      <c r="L86" s="12" t="s">
        <v>15</v>
      </c>
      <c r="M86" s="12" t="s">
        <v>15</v>
      </c>
      <c r="N86" s="12" t="s">
        <v>15</v>
      </c>
      <c r="O86" s="12" t="s">
        <v>15</v>
      </c>
      <c r="P86" s="12" t="s">
        <v>15</v>
      </c>
      <c r="Q86" s="12" t="s">
        <v>15</v>
      </c>
      <c r="R86" s="12" t="s">
        <v>15</v>
      </c>
      <c r="S86" s="12" t="s">
        <v>15</v>
      </c>
      <c r="T86" s="12" t="s">
        <v>15</v>
      </c>
      <c r="U86" s="12" t="s">
        <v>15</v>
      </c>
      <c r="V86" s="12" t="s">
        <v>15</v>
      </c>
      <c r="W86" s="12" t="s">
        <v>15</v>
      </c>
      <c r="X86" s="12" t="s">
        <v>15</v>
      </c>
      <c r="Y86" s="12" t="s">
        <v>15</v>
      </c>
      <c r="Z86" s="12" t="s">
        <v>15</v>
      </c>
      <c r="AA86" s="12" t="s">
        <v>15</v>
      </c>
      <c r="AB86" s="13" t="s">
        <v>15</v>
      </c>
      <c r="AC86" s="8"/>
      <c r="AD86" s="8"/>
      <c r="AE86" s="8"/>
      <c r="AF86" s="8"/>
      <c r="AG86" s="8"/>
      <c r="AH86" s="8"/>
      <c r="AI86" s="8"/>
    </row>
    <row r="87" spans="1:35" ht="19.2" thickBot="1" x14ac:dyDescent="0.5">
      <c r="A87" s="22" t="s">
        <v>21</v>
      </c>
      <c r="B87" s="14">
        <v>36890</v>
      </c>
      <c r="C87" s="14">
        <v>36904</v>
      </c>
      <c r="D87" s="14">
        <v>36918</v>
      </c>
      <c r="E87" s="14">
        <v>36932</v>
      </c>
      <c r="F87" s="14">
        <v>36946</v>
      </c>
      <c r="G87" s="14">
        <v>36960</v>
      </c>
      <c r="H87" s="14">
        <v>36974</v>
      </c>
      <c r="I87" s="14">
        <v>36988</v>
      </c>
      <c r="J87" s="14">
        <v>37002</v>
      </c>
      <c r="K87" s="14">
        <v>37016</v>
      </c>
      <c r="L87" s="14">
        <v>37030</v>
      </c>
      <c r="M87" s="14">
        <v>37044</v>
      </c>
      <c r="N87" s="14">
        <v>37058</v>
      </c>
      <c r="O87" s="14">
        <v>37072</v>
      </c>
      <c r="P87" s="14">
        <v>37086</v>
      </c>
      <c r="Q87" s="14">
        <v>37100</v>
      </c>
      <c r="R87" s="14">
        <v>37114</v>
      </c>
      <c r="S87" s="14">
        <v>37128</v>
      </c>
      <c r="T87" s="14">
        <v>37142</v>
      </c>
      <c r="U87" s="14">
        <v>37156</v>
      </c>
      <c r="V87" s="14">
        <v>37170</v>
      </c>
      <c r="W87" s="14">
        <v>37184</v>
      </c>
      <c r="X87" s="14">
        <v>37198</v>
      </c>
      <c r="Y87" s="14">
        <v>37212</v>
      </c>
      <c r="Z87" s="14">
        <v>37226</v>
      </c>
      <c r="AA87" s="14">
        <v>37240</v>
      </c>
      <c r="AB87" s="15">
        <v>37254</v>
      </c>
      <c r="AC87" s="8"/>
      <c r="AD87" s="8"/>
      <c r="AE87" s="8"/>
      <c r="AF87" s="8"/>
      <c r="AG87" s="8"/>
      <c r="AH87" s="8"/>
      <c r="AI87" s="8"/>
    </row>
    <row r="88" spans="1:35" x14ac:dyDescent="0.25">
      <c r="A88" s="20" t="s">
        <v>0</v>
      </c>
      <c r="B88" s="48">
        <f t="shared" ref="B88:AB88" si="7">B5+B20+B35+B50+B65</f>
        <v>27.45</v>
      </c>
      <c r="C88" s="48">
        <f t="shared" si="7"/>
        <v>24.42</v>
      </c>
      <c r="D88" s="48">
        <f t="shared" si="7"/>
        <v>14.85</v>
      </c>
      <c r="E88" s="48">
        <f t="shared" si="7"/>
        <v>44.14</v>
      </c>
      <c r="F88" s="48">
        <f t="shared" si="7"/>
        <v>27.86</v>
      </c>
      <c r="G88" s="48">
        <f t="shared" si="7"/>
        <v>8.76</v>
      </c>
      <c r="H88" s="48">
        <f t="shared" si="7"/>
        <v>0</v>
      </c>
      <c r="I88" s="48">
        <f t="shared" si="7"/>
        <v>0</v>
      </c>
      <c r="J88" s="48">
        <f t="shared" si="7"/>
        <v>0</v>
      </c>
      <c r="K88" s="48">
        <f t="shared" si="7"/>
        <v>0</v>
      </c>
      <c r="L88" s="48">
        <f t="shared" si="7"/>
        <v>0</v>
      </c>
      <c r="M88" s="48">
        <f t="shared" si="7"/>
        <v>0</v>
      </c>
      <c r="N88" s="48">
        <f t="shared" si="7"/>
        <v>0</v>
      </c>
      <c r="O88" s="48">
        <f t="shared" si="7"/>
        <v>0</v>
      </c>
      <c r="P88" s="48">
        <f t="shared" si="7"/>
        <v>0</v>
      </c>
      <c r="Q88" s="48">
        <f t="shared" si="7"/>
        <v>0</v>
      </c>
      <c r="R88" s="48">
        <f t="shared" si="7"/>
        <v>0</v>
      </c>
      <c r="S88" s="48">
        <f t="shared" si="7"/>
        <v>0</v>
      </c>
      <c r="T88" s="48">
        <f t="shared" si="7"/>
        <v>0</v>
      </c>
      <c r="U88" s="48">
        <f t="shared" si="7"/>
        <v>0</v>
      </c>
      <c r="V88" s="48">
        <f t="shared" si="7"/>
        <v>0</v>
      </c>
      <c r="W88" s="48">
        <f t="shared" si="7"/>
        <v>0</v>
      </c>
      <c r="X88" s="48">
        <f t="shared" si="7"/>
        <v>0</v>
      </c>
      <c r="Y88" s="48">
        <f t="shared" si="7"/>
        <v>0</v>
      </c>
      <c r="Z88" s="48">
        <f t="shared" si="7"/>
        <v>0</v>
      </c>
      <c r="AA88" s="48">
        <f t="shared" si="7"/>
        <v>0</v>
      </c>
      <c r="AB88" s="48">
        <f t="shared" si="7"/>
        <v>0</v>
      </c>
    </row>
    <row r="89" spans="1:35" x14ac:dyDescent="0.25">
      <c r="A89" s="11" t="s">
        <v>1</v>
      </c>
      <c r="B89" s="48">
        <f t="shared" ref="B89:P89" si="8">B6+B21+B36+B51+B66</f>
        <v>33.39</v>
      </c>
      <c r="C89" s="48">
        <f t="shared" si="8"/>
        <v>0</v>
      </c>
      <c r="D89" s="48">
        <f t="shared" si="8"/>
        <v>51.449999999999996</v>
      </c>
      <c r="E89" s="48">
        <f t="shared" si="8"/>
        <v>23.72</v>
      </c>
      <c r="F89" s="48">
        <f t="shared" si="8"/>
        <v>83.92</v>
      </c>
      <c r="G89" s="48">
        <f t="shared" si="8"/>
        <v>11.73</v>
      </c>
      <c r="H89" s="48">
        <f t="shared" si="8"/>
        <v>0</v>
      </c>
      <c r="I89" s="48">
        <f t="shared" si="8"/>
        <v>72.400000000000006</v>
      </c>
      <c r="J89" s="48">
        <f t="shared" si="8"/>
        <v>0</v>
      </c>
      <c r="K89" s="48">
        <f t="shared" si="8"/>
        <v>0</v>
      </c>
      <c r="L89" s="48">
        <f t="shared" si="8"/>
        <v>0</v>
      </c>
      <c r="M89" s="48">
        <f t="shared" si="8"/>
        <v>0</v>
      </c>
      <c r="N89" s="48">
        <f t="shared" si="8"/>
        <v>0</v>
      </c>
      <c r="O89" s="48">
        <f t="shared" si="8"/>
        <v>0</v>
      </c>
      <c r="P89" s="48">
        <f t="shared" si="8"/>
        <v>0</v>
      </c>
      <c r="Q89" s="48">
        <f t="shared" ref="Q89:AB89" si="9">Q6+Q21+Q36+Q51+Q66</f>
        <v>0</v>
      </c>
      <c r="R89" s="48">
        <f t="shared" si="9"/>
        <v>0</v>
      </c>
      <c r="S89" s="48">
        <f t="shared" si="9"/>
        <v>0</v>
      </c>
      <c r="T89" s="48">
        <f t="shared" si="9"/>
        <v>0</v>
      </c>
      <c r="U89" s="48">
        <f t="shared" si="9"/>
        <v>0</v>
      </c>
      <c r="V89" s="48">
        <f t="shared" si="9"/>
        <v>0</v>
      </c>
      <c r="W89" s="48">
        <f t="shared" si="9"/>
        <v>0</v>
      </c>
      <c r="X89" s="48">
        <f t="shared" si="9"/>
        <v>0</v>
      </c>
      <c r="Y89" s="48">
        <f t="shared" si="9"/>
        <v>0</v>
      </c>
      <c r="Z89" s="48">
        <f t="shared" si="9"/>
        <v>0</v>
      </c>
      <c r="AA89" s="48">
        <f t="shared" si="9"/>
        <v>0</v>
      </c>
      <c r="AB89" s="48">
        <f t="shared" si="9"/>
        <v>0</v>
      </c>
    </row>
    <row r="90" spans="1:35" x14ac:dyDescent="0.25">
      <c r="A90" s="11" t="s">
        <v>2</v>
      </c>
      <c r="B90" s="48">
        <f t="shared" ref="B90:P90" si="10">B7+B22+B37+B52+B67</f>
        <v>41.71</v>
      </c>
      <c r="C90" s="48">
        <f t="shared" si="10"/>
        <v>96.2</v>
      </c>
      <c r="D90" s="48">
        <f t="shared" si="10"/>
        <v>369.63</v>
      </c>
      <c r="E90" s="48">
        <f t="shared" si="10"/>
        <v>147.45999999999998</v>
      </c>
      <c r="F90" s="48">
        <f t="shared" si="10"/>
        <v>574.68000000000006</v>
      </c>
      <c r="G90" s="48">
        <f t="shared" si="10"/>
        <v>170.9</v>
      </c>
      <c r="H90" s="48">
        <f t="shared" si="10"/>
        <v>136</v>
      </c>
      <c r="I90" s="48">
        <f t="shared" si="10"/>
        <v>760.6</v>
      </c>
      <c r="J90" s="48">
        <f t="shared" si="10"/>
        <v>0</v>
      </c>
      <c r="K90" s="48">
        <f t="shared" si="10"/>
        <v>0</v>
      </c>
      <c r="L90" s="48">
        <f t="shared" si="10"/>
        <v>0</v>
      </c>
      <c r="M90" s="48">
        <f t="shared" si="10"/>
        <v>0</v>
      </c>
      <c r="N90" s="48">
        <f t="shared" si="10"/>
        <v>0</v>
      </c>
      <c r="O90" s="48">
        <f t="shared" si="10"/>
        <v>0</v>
      </c>
      <c r="P90" s="48">
        <f t="shared" si="10"/>
        <v>0</v>
      </c>
      <c r="Q90" s="48">
        <f t="shared" ref="Q90:AB90" si="11">Q7+Q22+Q37+Q52+Q67</f>
        <v>0</v>
      </c>
      <c r="R90" s="48">
        <f t="shared" si="11"/>
        <v>0</v>
      </c>
      <c r="S90" s="48">
        <f t="shared" si="11"/>
        <v>0</v>
      </c>
      <c r="T90" s="48">
        <f t="shared" si="11"/>
        <v>0</v>
      </c>
      <c r="U90" s="48">
        <f t="shared" si="11"/>
        <v>0</v>
      </c>
      <c r="V90" s="48">
        <f t="shared" si="11"/>
        <v>0</v>
      </c>
      <c r="W90" s="48">
        <f t="shared" si="11"/>
        <v>0</v>
      </c>
      <c r="X90" s="48">
        <f t="shared" si="11"/>
        <v>0</v>
      </c>
      <c r="Y90" s="48">
        <f t="shared" si="11"/>
        <v>0</v>
      </c>
      <c r="Z90" s="48">
        <f t="shared" si="11"/>
        <v>0</v>
      </c>
      <c r="AA90" s="48">
        <f t="shared" si="11"/>
        <v>0</v>
      </c>
      <c r="AB90" s="48">
        <f t="shared" si="11"/>
        <v>0</v>
      </c>
    </row>
    <row r="91" spans="1:35" x14ac:dyDescent="0.25">
      <c r="A91" s="11" t="s">
        <v>3</v>
      </c>
      <c r="B91" s="48">
        <f t="shared" ref="B91:P91" si="12">B8+B23+B38+B53+B68</f>
        <v>273.39999999999998</v>
      </c>
      <c r="C91" s="48">
        <f t="shared" si="12"/>
        <v>756</v>
      </c>
      <c r="D91" s="48">
        <f t="shared" si="12"/>
        <v>1680</v>
      </c>
      <c r="E91" s="48">
        <f t="shared" si="12"/>
        <v>1701</v>
      </c>
      <c r="F91" s="48">
        <f t="shared" si="12"/>
        <v>1579.6</v>
      </c>
      <c r="G91" s="48">
        <f t="shared" si="12"/>
        <v>2016</v>
      </c>
      <c r="H91" s="48">
        <f t="shared" si="12"/>
        <v>1890</v>
      </c>
      <c r="I91" s="48">
        <f t="shared" si="12"/>
        <v>1444.8</v>
      </c>
      <c r="J91" s="48">
        <f t="shared" si="12"/>
        <v>0</v>
      </c>
      <c r="K91" s="48">
        <f t="shared" si="12"/>
        <v>0</v>
      </c>
      <c r="L91" s="48">
        <f t="shared" si="12"/>
        <v>0</v>
      </c>
      <c r="M91" s="48">
        <f t="shared" si="12"/>
        <v>0</v>
      </c>
      <c r="N91" s="48">
        <f t="shared" si="12"/>
        <v>0</v>
      </c>
      <c r="O91" s="48">
        <f t="shared" si="12"/>
        <v>0</v>
      </c>
      <c r="P91" s="48">
        <f t="shared" si="12"/>
        <v>0</v>
      </c>
      <c r="Q91" s="48">
        <f t="shared" ref="Q91:AB91" si="13">Q8+Q23+Q38+Q53+Q68</f>
        <v>0</v>
      </c>
      <c r="R91" s="48">
        <f t="shared" si="13"/>
        <v>0</v>
      </c>
      <c r="S91" s="48">
        <f t="shared" si="13"/>
        <v>0</v>
      </c>
      <c r="T91" s="48">
        <f t="shared" si="13"/>
        <v>0</v>
      </c>
      <c r="U91" s="48">
        <f t="shared" si="13"/>
        <v>0</v>
      </c>
      <c r="V91" s="48">
        <f t="shared" si="13"/>
        <v>0</v>
      </c>
      <c r="W91" s="48">
        <f t="shared" si="13"/>
        <v>0</v>
      </c>
      <c r="X91" s="48">
        <f t="shared" si="13"/>
        <v>0</v>
      </c>
      <c r="Y91" s="48">
        <f t="shared" si="13"/>
        <v>0</v>
      </c>
      <c r="Z91" s="48">
        <f t="shared" si="13"/>
        <v>0</v>
      </c>
      <c r="AA91" s="48">
        <f t="shared" si="13"/>
        <v>0</v>
      </c>
      <c r="AB91" s="48">
        <f t="shared" si="13"/>
        <v>0</v>
      </c>
    </row>
    <row r="92" spans="1:35" x14ac:dyDescent="0.25">
      <c r="A92" s="11" t="s">
        <v>4</v>
      </c>
      <c r="B92" s="48">
        <f t="shared" ref="B92:P92" si="14">B9+B24+B39+B54+B69</f>
        <v>726.84</v>
      </c>
      <c r="C92" s="48">
        <f t="shared" si="14"/>
        <v>2978.82</v>
      </c>
      <c r="D92" s="48">
        <f t="shared" si="14"/>
        <v>7430.6600000000008</v>
      </c>
      <c r="E92" s="48">
        <f t="shared" si="14"/>
        <v>6805.8899999999994</v>
      </c>
      <c r="F92" s="48">
        <f t="shared" si="14"/>
        <v>6631.5</v>
      </c>
      <c r="G92" s="48">
        <f t="shared" si="14"/>
        <v>3783.7799999999997</v>
      </c>
      <c r="H92" s="48">
        <f t="shared" si="14"/>
        <v>0</v>
      </c>
      <c r="I92" s="48">
        <f t="shared" si="14"/>
        <v>0</v>
      </c>
      <c r="J92" s="48">
        <f t="shared" si="14"/>
        <v>0</v>
      </c>
      <c r="K92" s="48">
        <f t="shared" si="14"/>
        <v>0</v>
      </c>
      <c r="L92" s="48">
        <f t="shared" si="14"/>
        <v>0</v>
      </c>
      <c r="M92" s="48">
        <f t="shared" si="14"/>
        <v>0</v>
      </c>
      <c r="N92" s="48">
        <f t="shared" si="14"/>
        <v>0</v>
      </c>
      <c r="O92" s="48">
        <f t="shared" si="14"/>
        <v>0</v>
      </c>
      <c r="P92" s="48">
        <f t="shared" si="14"/>
        <v>0</v>
      </c>
      <c r="Q92" s="48">
        <f t="shared" ref="Q92:AB92" si="15">Q9+Q24+Q39+Q54+Q69</f>
        <v>0</v>
      </c>
      <c r="R92" s="48">
        <f t="shared" si="15"/>
        <v>0</v>
      </c>
      <c r="S92" s="48">
        <f t="shared" si="15"/>
        <v>0</v>
      </c>
      <c r="T92" s="48">
        <f t="shared" si="15"/>
        <v>0</v>
      </c>
      <c r="U92" s="48">
        <f t="shared" si="15"/>
        <v>0</v>
      </c>
      <c r="V92" s="48">
        <f t="shared" si="15"/>
        <v>0</v>
      </c>
      <c r="W92" s="48">
        <f t="shared" si="15"/>
        <v>0</v>
      </c>
      <c r="X92" s="48">
        <f t="shared" si="15"/>
        <v>0</v>
      </c>
      <c r="Y92" s="48">
        <f t="shared" si="15"/>
        <v>0</v>
      </c>
      <c r="Z92" s="48">
        <f t="shared" si="15"/>
        <v>0</v>
      </c>
      <c r="AA92" s="48">
        <f t="shared" si="15"/>
        <v>0</v>
      </c>
      <c r="AB92" s="48">
        <f t="shared" si="15"/>
        <v>0</v>
      </c>
    </row>
    <row r="93" spans="1:35" x14ac:dyDescent="0.25">
      <c r="A93" s="11" t="s">
        <v>23</v>
      </c>
      <c r="B93" s="48">
        <f t="shared" ref="B93:AB93" si="16">B10+B25+B40+B55+B70</f>
        <v>0</v>
      </c>
      <c r="C93" s="48">
        <f t="shared" si="16"/>
        <v>0</v>
      </c>
      <c r="D93" s="48">
        <f t="shared" si="16"/>
        <v>0</v>
      </c>
      <c r="E93" s="48">
        <f t="shared" si="16"/>
        <v>0</v>
      </c>
      <c r="F93" s="48">
        <f t="shared" si="16"/>
        <v>0</v>
      </c>
      <c r="G93" s="48">
        <f t="shared" si="16"/>
        <v>2747.5</v>
      </c>
      <c r="H93" s="48">
        <f t="shared" si="16"/>
        <v>2747.5</v>
      </c>
      <c r="I93" s="48">
        <f t="shared" si="16"/>
        <v>2747.5</v>
      </c>
      <c r="J93" s="48">
        <f t="shared" si="16"/>
        <v>0</v>
      </c>
      <c r="K93" s="48">
        <f t="shared" si="16"/>
        <v>0</v>
      </c>
      <c r="L93" s="48">
        <f t="shared" si="16"/>
        <v>0</v>
      </c>
      <c r="M93" s="48">
        <f t="shared" si="16"/>
        <v>0</v>
      </c>
      <c r="N93" s="48">
        <f t="shared" si="16"/>
        <v>0</v>
      </c>
      <c r="O93" s="48">
        <f t="shared" si="16"/>
        <v>0</v>
      </c>
      <c r="P93" s="48">
        <f t="shared" si="16"/>
        <v>0</v>
      </c>
      <c r="Q93" s="48">
        <f t="shared" si="16"/>
        <v>0</v>
      </c>
      <c r="R93" s="48">
        <f t="shared" si="16"/>
        <v>0</v>
      </c>
      <c r="S93" s="48">
        <f t="shared" si="16"/>
        <v>0</v>
      </c>
      <c r="T93" s="48">
        <f t="shared" si="16"/>
        <v>0</v>
      </c>
      <c r="U93" s="48">
        <f t="shared" si="16"/>
        <v>0</v>
      </c>
      <c r="V93" s="48">
        <f t="shared" si="16"/>
        <v>0</v>
      </c>
      <c r="W93" s="48">
        <f t="shared" si="16"/>
        <v>0</v>
      </c>
      <c r="X93" s="48">
        <f t="shared" si="16"/>
        <v>0</v>
      </c>
      <c r="Y93" s="48">
        <f t="shared" si="16"/>
        <v>0</v>
      </c>
      <c r="Z93" s="48">
        <f t="shared" si="16"/>
        <v>0</v>
      </c>
      <c r="AA93" s="48">
        <f t="shared" si="16"/>
        <v>0</v>
      </c>
      <c r="AB93" s="48">
        <f t="shared" si="16"/>
        <v>0</v>
      </c>
    </row>
    <row r="94" spans="1:35" x14ac:dyDescent="0.25">
      <c r="A94" s="11" t="s">
        <v>5</v>
      </c>
      <c r="B94" s="48">
        <f t="shared" ref="B94:AB94" si="17">B11+B26+B41+B56+B71</f>
        <v>2624.5</v>
      </c>
      <c r="C94" s="48">
        <f t="shared" si="17"/>
        <v>2237.25</v>
      </c>
      <c r="D94" s="48">
        <f t="shared" si="17"/>
        <v>9980.2999999999993</v>
      </c>
      <c r="E94" s="48">
        <f t="shared" si="17"/>
        <v>8584.84</v>
      </c>
      <c r="F94" s="48">
        <f t="shared" si="17"/>
        <v>2706.5</v>
      </c>
      <c r="G94" s="48">
        <f t="shared" si="17"/>
        <v>3699.5</v>
      </c>
      <c r="H94" s="48">
        <f t="shared" si="17"/>
        <v>4425.0200000000004</v>
      </c>
      <c r="I94" s="48">
        <f t="shared" si="17"/>
        <v>2969.65</v>
      </c>
      <c r="J94" s="48">
        <f t="shared" si="17"/>
        <v>0</v>
      </c>
      <c r="K94" s="48">
        <f t="shared" si="17"/>
        <v>0</v>
      </c>
      <c r="L94" s="48">
        <f t="shared" si="17"/>
        <v>0</v>
      </c>
      <c r="M94" s="48">
        <f t="shared" si="17"/>
        <v>0</v>
      </c>
      <c r="N94" s="48">
        <f t="shared" si="17"/>
        <v>0</v>
      </c>
      <c r="O94" s="48">
        <f t="shared" si="17"/>
        <v>0</v>
      </c>
      <c r="P94" s="48">
        <f t="shared" si="17"/>
        <v>0</v>
      </c>
      <c r="Q94" s="48">
        <f t="shared" si="17"/>
        <v>0</v>
      </c>
      <c r="R94" s="48">
        <f t="shared" si="17"/>
        <v>0</v>
      </c>
      <c r="S94" s="48">
        <f t="shared" si="17"/>
        <v>0</v>
      </c>
      <c r="T94" s="48">
        <f t="shared" si="17"/>
        <v>0</v>
      </c>
      <c r="U94" s="48">
        <f t="shared" si="17"/>
        <v>0</v>
      </c>
      <c r="V94" s="48">
        <f t="shared" si="17"/>
        <v>0</v>
      </c>
      <c r="W94" s="48">
        <f t="shared" si="17"/>
        <v>0</v>
      </c>
      <c r="X94" s="48">
        <f t="shared" si="17"/>
        <v>0</v>
      </c>
      <c r="Y94" s="48">
        <f t="shared" si="17"/>
        <v>0</v>
      </c>
      <c r="Z94" s="48">
        <f t="shared" si="17"/>
        <v>0</v>
      </c>
      <c r="AA94" s="48">
        <f t="shared" si="17"/>
        <v>0</v>
      </c>
      <c r="AB94" s="48">
        <f t="shared" si="17"/>
        <v>0</v>
      </c>
    </row>
    <row r="95" spans="1:35" x14ac:dyDescent="0.25">
      <c r="A95" s="11" t="s">
        <v>6</v>
      </c>
      <c r="B95" s="48">
        <f t="shared" ref="B95:AB95" si="18">B12+B27+B42+B57+B72</f>
        <v>271.32</v>
      </c>
      <c r="C95" s="48">
        <f t="shared" si="18"/>
        <v>578.67999999999995</v>
      </c>
      <c r="D95" s="48">
        <f t="shared" si="18"/>
        <v>1245.98</v>
      </c>
      <c r="E95" s="48">
        <f t="shared" si="18"/>
        <v>885.98</v>
      </c>
      <c r="F95" s="48">
        <f t="shared" si="18"/>
        <v>978.72</v>
      </c>
      <c r="G95" s="48">
        <f t="shared" si="18"/>
        <v>1067.97</v>
      </c>
      <c r="H95" s="48">
        <f t="shared" si="18"/>
        <v>1212.1500000000001</v>
      </c>
      <c r="I95" s="48">
        <f t="shared" si="18"/>
        <v>1443.02</v>
      </c>
      <c r="J95" s="48">
        <f t="shared" si="18"/>
        <v>0</v>
      </c>
      <c r="K95" s="48">
        <f t="shared" si="18"/>
        <v>0</v>
      </c>
      <c r="L95" s="48">
        <f t="shared" si="18"/>
        <v>0</v>
      </c>
      <c r="M95" s="48">
        <f t="shared" si="18"/>
        <v>0</v>
      </c>
      <c r="N95" s="48">
        <f t="shared" si="18"/>
        <v>0</v>
      </c>
      <c r="O95" s="48">
        <f t="shared" si="18"/>
        <v>0</v>
      </c>
      <c r="P95" s="48">
        <f t="shared" si="18"/>
        <v>0</v>
      </c>
      <c r="Q95" s="48">
        <f t="shared" si="18"/>
        <v>0</v>
      </c>
      <c r="R95" s="48">
        <f t="shared" si="18"/>
        <v>0</v>
      </c>
      <c r="S95" s="48">
        <f t="shared" si="18"/>
        <v>0</v>
      </c>
      <c r="T95" s="48">
        <f t="shared" si="18"/>
        <v>0</v>
      </c>
      <c r="U95" s="48">
        <f t="shared" si="18"/>
        <v>0</v>
      </c>
      <c r="V95" s="48">
        <f t="shared" si="18"/>
        <v>0</v>
      </c>
      <c r="W95" s="48">
        <f t="shared" si="18"/>
        <v>0</v>
      </c>
      <c r="X95" s="48">
        <f t="shared" si="18"/>
        <v>0</v>
      </c>
      <c r="Y95" s="48">
        <f t="shared" si="18"/>
        <v>0</v>
      </c>
      <c r="Z95" s="48">
        <f t="shared" si="18"/>
        <v>0</v>
      </c>
      <c r="AA95" s="48">
        <f t="shared" si="18"/>
        <v>0</v>
      </c>
      <c r="AB95" s="48">
        <f t="shared" si="18"/>
        <v>0</v>
      </c>
    </row>
    <row r="96" spans="1:35" x14ac:dyDescent="0.25">
      <c r="A96" s="11" t="s">
        <v>7</v>
      </c>
      <c r="B96" s="48">
        <f t="shared" ref="B96:AB96" si="19">B13+B28+B43+B58+B73</f>
        <v>135</v>
      </c>
      <c r="C96" s="48">
        <f t="shared" si="19"/>
        <v>300</v>
      </c>
      <c r="D96" s="48">
        <f t="shared" si="19"/>
        <v>615</v>
      </c>
      <c r="E96" s="48">
        <f t="shared" si="19"/>
        <v>660</v>
      </c>
      <c r="F96" s="48">
        <f t="shared" si="19"/>
        <v>630</v>
      </c>
      <c r="G96" s="48">
        <f t="shared" si="19"/>
        <v>608.71</v>
      </c>
      <c r="H96" s="48">
        <f t="shared" si="19"/>
        <v>615</v>
      </c>
      <c r="I96" s="48">
        <f t="shared" si="19"/>
        <v>540</v>
      </c>
      <c r="J96" s="48">
        <f t="shared" si="19"/>
        <v>0</v>
      </c>
      <c r="K96" s="48">
        <f t="shared" si="19"/>
        <v>0</v>
      </c>
      <c r="L96" s="48">
        <f t="shared" si="19"/>
        <v>0</v>
      </c>
      <c r="M96" s="48">
        <f t="shared" si="19"/>
        <v>0</v>
      </c>
      <c r="N96" s="48">
        <f t="shared" si="19"/>
        <v>0</v>
      </c>
      <c r="O96" s="48">
        <f t="shared" si="19"/>
        <v>0</v>
      </c>
      <c r="P96" s="48">
        <f t="shared" si="19"/>
        <v>0</v>
      </c>
      <c r="Q96" s="48">
        <f t="shared" si="19"/>
        <v>0</v>
      </c>
      <c r="R96" s="48">
        <f t="shared" si="19"/>
        <v>0</v>
      </c>
      <c r="S96" s="48">
        <f t="shared" si="19"/>
        <v>0</v>
      </c>
      <c r="T96" s="48">
        <f t="shared" si="19"/>
        <v>0</v>
      </c>
      <c r="U96" s="48">
        <f t="shared" si="19"/>
        <v>0</v>
      </c>
      <c r="V96" s="48">
        <f t="shared" si="19"/>
        <v>0</v>
      </c>
      <c r="W96" s="48">
        <f t="shared" si="19"/>
        <v>0</v>
      </c>
      <c r="X96" s="48">
        <f t="shared" si="19"/>
        <v>0</v>
      </c>
      <c r="Y96" s="48">
        <f t="shared" si="19"/>
        <v>0</v>
      </c>
      <c r="Z96" s="48">
        <f t="shared" si="19"/>
        <v>0</v>
      </c>
      <c r="AA96" s="48">
        <f t="shared" si="19"/>
        <v>0</v>
      </c>
      <c r="AB96" s="48">
        <f t="shared" si="19"/>
        <v>0</v>
      </c>
    </row>
    <row r="97" spans="1:35" x14ac:dyDescent="0.25">
      <c r="A97" s="11" t="s">
        <v>8</v>
      </c>
      <c r="B97" s="48">
        <f t="shared" ref="B97:AB97" si="20">B14+B29+B44+B59+B74</f>
        <v>100</v>
      </c>
      <c r="C97" s="48">
        <f t="shared" si="20"/>
        <v>497.04999999999995</v>
      </c>
      <c r="D97" s="48">
        <f t="shared" si="20"/>
        <v>493.78999999999996</v>
      </c>
      <c r="E97" s="48">
        <f t="shared" si="20"/>
        <v>663.83999999999992</v>
      </c>
      <c r="F97" s="48">
        <f t="shared" si="20"/>
        <v>645.77</v>
      </c>
      <c r="G97" s="48">
        <f t="shared" si="20"/>
        <v>618.33000000000004</v>
      </c>
      <c r="H97" s="48">
        <f t="shared" si="20"/>
        <v>196</v>
      </c>
      <c r="I97" s="48">
        <f t="shared" si="20"/>
        <v>407.65999999999997</v>
      </c>
      <c r="J97" s="48">
        <f t="shared" si="20"/>
        <v>0</v>
      </c>
      <c r="K97" s="48">
        <f t="shared" si="20"/>
        <v>0</v>
      </c>
      <c r="L97" s="48">
        <f t="shared" si="20"/>
        <v>0</v>
      </c>
      <c r="M97" s="48">
        <f t="shared" si="20"/>
        <v>0</v>
      </c>
      <c r="N97" s="48">
        <f t="shared" si="20"/>
        <v>0</v>
      </c>
      <c r="O97" s="48">
        <f t="shared" si="20"/>
        <v>0</v>
      </c>
      <c r="P97" s="48">
        <f t="shared" si="20"/>
        <v>0</v>
      </c>
      <c r="Q97" s="48">
        <f t="shared" si="20"/>
        <v>0</v>
      </c>
      <c r="R97" s="48">
        <f t="shared" si="20"/>
        <v>0</v>
      </c>
      <c r="S97" s="48">
        <f t="shared" si="20"/>
        <v>0</v>
      </c>
      <c r="T97" s="48">
        <f t="shared" si="20"/>
        <v>0</v>
      </c>
      <c r="U97" s="48">
        <f t="shared" si="20"/>
        <v>0</v>
      </c>
      <c r="V97" s="48">
        <f t="shared" si="20"/>
        <v>0</v>
      </c>
      <c r="W97" s="48">
        <f t="shared" si="20"/>
        <v>0</v>
      </c>
      <c r="X97" s="48">
        <f t="shared" si="20"/>
        <v>0</v>
      </c>
      <c r="Y97" s="48">
        <f t="shared" si="20"/>
        <v>0</v>
      </c>
      <c r="Z97" s="48">
        <f t="shared" si="20"/>
        <v>0</v>
      </c>
      <c r="AA97" s="48">
        <f t="shared" si="20"/>
        <v>0</v>
      </c>
      <c r="AB97" s="48">
        <f t="shared" si="20"/>
        <v>0</v>
      </c>
    </row>
    <row r="98" spans="1:35" ht="13.8" thickBot="1" x14ac:dyDescent="0.3">
      <c r="A98" s="19" t="s">
        <v>9</v>
      </c>
      <c r="B98" s="48">
        <f t="shared" ref="B98:AB98" si="21">SUM(B88:B97)</f>
        <v>4233.6100000000006</v>
      </c>
      <c r="C98" s="48">
        <f t="shared" si="21"/>
        <v>7468.420000000001</v>
      </c>
      <c r="D98" s="48">
        <f t="shared" si="21"/>
        <v>21881.66</v>
      </c>
      <c r="E98" s="48">
        <f t="shared" si="21"/>
        <v>19516.87</v>
      </c>
      <c r="F98" s="48">
        <f t="shared" si="21"/>
        <v>13858.55</v>
      </c>
      <c r="G98" s="48">
        <f t="shared" si="21"/>
        <v>14733.179999999998</v>
      </c>
      <c r="H98" s="48">
        <f t="shared" si="21"/>
        <v>11221.67</v>
      </c>
      <c r="I98" s="48">
        <f t="shared" si="21"/>
        <v>10385.630000000001</v>
      </c>
      <c r="J98" s="48">
        <f t="shared" si="21"/>
        <v>0</v>
      </c>
      <c r="K98" s="48">
        <f t="shared" si="21"/>
        <v>0</v>
      </c>
      <c r="L98" s="48">
        <f t="shared" si="21"/>
        <v>0</v>
      </c>
      <c r="M98" s="48">
        <f t="shared" si="21"/>
        <v>0</v>
      </c>
      <c r="N98" s="48">
        <f t="shared" si="21"/>
        <v>0</v>
      </c>
      <c r="O98" s="48">
        <f t="shared" si="21"/>
        <v>0</v>
      </c>
      <c r="P98" s="48">
        <f t="shared" si="21"/>
        <v>0</v>
      </c>
      <c r="Q98" s="48">
        <f t="shared" si="21"/>
        <v>0</v>
      </c>
      <c r="R98" s="48">
        <f t="shared" si="21"/>
        <v>0</v>
      </c>
      <c r="S98" s="48">
        <f t="shared" si="21"/>
        <v>0</v>
      </c>
      <c r="T98" s="48">
        <f t="shared" si="21"/>
        <v>0</v>
      </c>
      <c r="U98" s="48">
        <f t="shared" si="21"/>
        <v>0</v>
      </c>
      <c r="V98" s="48">
        <f t="shared" si="21"/>
        <v>0</v>
      </c>
      <c r="W98" s="48">
        <f t="shared" si="21"/>
        <v>0</v>
      </c>
      <c r="X98" s="48">
        <f t="shared" si="21"/>
        <v>0</v>
      </c>
      <c r="Y98" s="48">
        <f t="shared" si="21"/>
        <v>0</v>
      </c>
      <c r="Z98" s="48">
        <f t="shared" si="21"/>
        <v>0</v>
      </c>
      <c r="AA98" s="48">
        <f t="shared" si="21"/>
        <v>0</v>
      </c>
      <c r="AB98" s="48">
        <f t="shared" si="21"/>
        <v>0</v>
      </c>
    </row>
    <row r="99" spans="1:35" x14ac:dyDescent="0.25">
      <c r="A99" s="47"/>
      <c r="B99" s="47"/>
      <c r="C99" s="47"/>
      <c r="D99" s="47"/>
      <c r="E99" s="47"/>
      <c r="F99" s="47"/>
      <c r="G99" s="47"/>
      <c r="H99" s="47"/>
      <c r="I99" s="47"/>
      <c r="J99" s="47"/>
      <c r="K99" s="47"/>
      <c r="L99" s="47"/>
      <c r="M99" s="47"/>
      <c r="N99" s="47"/>
      <c r="O99" s="47"/>
      <c r="P99" s="47"/>
      <c r="Q99" s="47"/>
      <c r="R99" s="47"/>
      <c r="S99" s="47"/>
      <c r="T99" s="47"/>
      <c r="U99" s="47"/>
      <c r="V99" s="47"/>
      <c r="W99" s="47"/>
      <c r="X99" s="47"/>
      <c r="Y99" s="47"/>
      <c r="Z99" s="47"/>
      <c r="AA99" s="47"/>
      <c r="AB99" s="47"/>
    </row>
    <row r="100" spans="1:35" x14ac:dyDescent="0.25">
      <c r="A100" s="49" t="s">
        <v>19</v>
      </c>
      <c r="B100" s="48">
        <f t="shared" ref="B100:AB100" si="22">B80-B98</f>
        <v>0</v>
      </c>
      <c r="C100" s="48">
        <f t="shared" si="22"/>
        <v>0</v>
      </c>
      <c r="D100" s="48">
        <f t="shared" si="22"/>
        <v>0</v>
      </c>
      <c r="E100" s="48">
        <f t="shared" si="22"/>
        <v>0</v>
      </c>
      <c r="F100" s="48">
        <f t="shared" si="22"/>
        <v>0</v>
      </c>
      <c r="G100" s="48">
        <f t="shared" si="22"/>
        <v>0</v>
      </c>
      <c r="H100" s="48">
        <f t="shared" si="22"/>
        <v>0</v>
      </c>
      <c r="I100" s="48">
        <f t="shared" si="22"/>
        <v>0</v>
      </c>
      <c r="J100" s="48">
        <f t="shared" si="22"/>
        <v>0</v>
      </c>
      <c r="K100" s="48">
        <f t="shared" si="22"/>
        <v>0</v>
      </c>
      <c r="L100" s="48">
        <f t="shared" si="22"/>
        <v>0</v>
      </c>
      <c r="M100" s="48">
        <f t="shared" si="22"/>
        <v>0</v>
      </c>
      <c r="N100" s="48">
        <f t="shared" si="22"/>
        <v>0</v>
      </c>
      <c r="O100" s="48">
        <f t="shared" si="22"/>
        <v>0</v>
      </c>
      <c r="P100" s="48">
        <f t="shared" si="22"/>
        <v>0</v>
      </c>
      <c r="Q100" s="48">
        <f t="shared" si="22"/>
        <v>0</v>
      </c>
      <c r="R100" s="48">
        <f t="shared" si="22"/>
        <v>0</v>
      </c>
      <c r="S100" s="48">
        <f t="shared" si="22"/>
        <v>0</v>
      </c>
      <c r="T100" s="48">
        <f t="shared" si="22"/>
        <v>0</v>
      </c>
      <c r="U100" s="48">
        <f t="shared" si="22"/>
        <v>0</v>
      </c>
      <c r="V100" s="48">
        <f t="shared" si="22"/>
        <v>0</v>
      </c>
      <c r="W100" s="48">
        <f t="shared" si="22"/>
        <v>0</v>
      </c>
      <c r="X100" s="48">
        <f t="shared" si="22"/>
        <v>0</v>
      </c>
      <c r="Y100" s="48">
        <f t="shared" si="22"/>
        <v>0</v>
      </c>
      <c r="Z100" s="48">
        <f t="shared" si="22"/>
        <v>0</v>
      </c>
      <c r="AA100" s="48">
        <f t="shared" si="22"/>
        <v>0</v>
      </c>
      <c r="AB100" s="48">
        <f t="shared" si="22"/>
        <v>0</v>
      </c>
    </row>
    <row r="101" spans="1:35" x14ac:dyDescent="0.25">
      <c r="A101" s="47"/>
      <c r="B101" s="47"/>
      <c r="C101" s="47"/>
      <c r="D101" s="47"/>
      <c r="E101" s="47"/>
      <c r="F101" s="47"/>
      <c r="G101" s="47"/>
      <c r="H101" s="47"/>
      <c r="I101" s="47"/>
      <c r="J101" s="47"/>
      <c r="K101" s="47"/>
      <c r="L101" s="47"/>
      <c r="M101" s="47"/>
      <c r="N101" s="47"/>
      <c r="O101" s="47"/>
      <c r="P101" s="47"/>
      <c r="Q101" s="47"/>
      <c r="R101" s="47"/>
      <c r="S101" s="47"/>
      <c r="T101" s="47"/>
      <c r="U101" s="47"/>
      <c r="V101" s="47"/>
      <c r="W101" s="47"/>
      <c r="X101" s="47"/>
      <c r="Y101" s="47"/>
      <c r="Z101" s="47"/>
      <c r="AA101" s="47"/>
      <c r="AB101" s="47"/>
    </row>
    <row r="102" spans="1:35" ht="13.8" thickBot="1" x14ac:dyDescent="0.3">
      <c r="A102" s="47"/>
      <c r="B102" s="47"/>
      <c r="C102" s="47"/>
      <c r="D102" s="47"/>
      <c r="E102" s="47"/>
      <c r="F102" s="47"/>
      <c r="G102" s="47"/>
      <c r="H102" s="47"/>
      <c r="I102" s="47"/>
      <c r="J102" s="47"/>
      <c r="K102" s="47"/>
      <c r="L102" s="47"/>
      <c r="M102" s="47"/>
      <c r="N102" s="47"/>
      <c r="O102" s="47"/>
      <c r="P102" s="47"/>
      <c r="Q102" s="47"/>
      <c r="R102" s="47"/>
      <c r="S102" s="47"/>
      <c r="T102" s="47"/>
      <c r="U102" s="47"/>
      <c r="V102" s="47"/>
      <c r="W102" s="47"/>
      <c r="X102" s="47"/>
      <c r="Y102" s="47"/>
      <c r="Z102" s="47"/>
      <c r="AA102" s="47"/>
      <c r="AB102" s="47"/>
    </row>
    <row r="103" spans="1:35" x14ac:dyDescent="0.25">
      <c r="A103" s="21"/>
      <c r="B103" s="12" t="s">
        <v>15</v>
      </c>
      <c r="C103" s="12" t="s">
        <v>15</v>
      </c>
      <c r="D103" s="12" t="s">
        <v>15</v>
      </c>
      <c r="E103" s="12" t="s">
        <v>15</v>
      </c>
      <c r="F103" s="12" t="s">
        <v>15</v>
      </c>
      <c r="G103" s="12" t="s">
        <v>15</v>
      </c>
      <c r="H103" s="12" t="s">
        <v>15</v>
      </c>
      <c r="I103" s="12" t="s">
        <v>15</v>
      </c>
      <c r="J103" s="12" t="s">
        <v>15</v>
      </c>
      <c r="K103" s="12" t="s">
        <v>15</v>
      </c>
      <c r="L103" s="12" t="s">
        <v>15</v>
      </c>
      <c r="M103" s="12" t="s">
        <v>15</v>
      </c>
      <c r="N103" s="12" t="s">
        <v>15</v>
      </c>
      <c r="O103" s="12" t="s">
        <v>15</v>
      </c>
      <c r="P103" s="12" t="s">
        <v>15</v>
      </c>
      <c r="Q103" s="12" t="s">
        <v>15</v>
      </c>
      <c r="R103" s="12" t="s">
        <v>15</v>
      </c>
      <c r="S103" s="12" t="s">
        <v>15</v>
      </c>
      <c r="T103" s="12" t="s">
        <v>15</v>
      </c>
      <c r="U103" s="12" t="s">
        <v>15</v>
      </c>
      <c r="V103" s="12" t="s">
        <v>15</v>
      </c>
      <c r="W103" s="12" t="s">
        <v>15</v>
      </c>
      <c r="X103" s="12" t="s">
        <v>15</v>
      </c>
      <c r="Y103" s="12" t="s">
        <v>15</v>
      </c>
      <c r="Z103" s="12" t="s">
        <v>15</v>
      </c>
      <c r="AA103" s="12" t="s">
        <v>15</v>
      </c>
      <c r="AB103" s="13" t="s">
        <v>15</v>
      </c>
      <c r="AC103" s="8"/>
      <c r="AD103" s="8"/>
      <c r="AE103" s="8"/>
      <c r="AF103" s="8"/>
      <c r="AG103" s="8"/>
      <c r="AH103" s="8"/>
      <c r="AI103" s="8"/>
    </row>
    <row r="104" spans="1:35" ht="19.2" thickBot="1" x14ac:dyDescent="0.5">
      <c r="A104" s="22" t="s">
        <v>20</v>
      </c>
      <c r="B104" s="14">
        <v>36890</v>
      </c>
      <c r="C104" s="14">
        <v>36904</v>
      </c>
      <c r="D104" s="14">
        <v>36918</v>
      </c>
      <c r="E104" s="14">
        <v>36932</v>
      </c>
      <c r="F104" s="14">
        <v>36946</v>
      </c>
      <c r="G104" s="14">
        <v>36960</v>
      </c>
      <c r="H104" s="14">
        <v>36974</v>
      </c>
      <c r="I104" s="14">
        <v>36988</v>
      </c>
      <c r="J104" s="14">
        <v>37002</v>
      </c>
      <c r="K104" s="14">
        <v>37016</v>
      </c>
      <c r="L104" s="14">
        <v>37030</v>
      </c>
      <c r="M104" s="14">
        <v>37044</v>
      </c>
      <c r="N104" s="14">
        <v>37058</v>
      </c>
      <c r="O104" s="14">
        <v>37072</v>
      </c>
      <c r="P104" s="14">
        <v>37086</v>
      </c>
      <c r="Q104" s="14">
        <v>37100</v>
      </c>
      <c r="R104" s="14">
        <v>37114</v>
      </c>
      <c r="S104" s="14">
        <v>37128</v>
      </c>
      <c r="T104" s="14">
        <v>37142</v>
      </c>
      <c r="U104" s="14">
        <v>37156</v>
      </c>
      <c r="V104" s="14">
        <v>37170</v>
      </c>
      <c r="W104" s="14">
        <v>37184</v>
      </c>
      <c r="X104" s="14">
        <v>37198</v>
      </c>
      <c r="Y104" s="14">
        <v>37212</v>
      </c>
      <c r="Z104" s="14">
        <v>37226</v>
      </c>
      <c r="AA104" s="14">
        <v>37240</v>
      </c>
      <c r="AB104" s="15">
        <v>37254</v>
      </c>
      <c r="AC104" s="8"/>
      <c r="AD104" s="8"/>
      <c r="AE104" s="8"/>
      <c r="AF104" s="8"/>
      <c r="AG104" s="8"/>
      <c r="AH104" s="8"/>
      <c r="AI104" s="8"/>
    </row>
    <row r="105" spans="1:35" x14ac:dyDescent="0.25">
      <c r="A105" s="20" t="s">
        <v>0</v>
      </c>
      <c r="B105" s="50">
        <f t="shared" ref="B105:C109" si="23">B88/B$98</f>
        <v>6.4838282222500409E-3</v>
      </c>
      <c r="C105" s="50">
        <f t="shared" si="23"/>
        <v>3.2697679027157015E-3</v>
      </c>
      <c r="D105" s="50">
        <f t="shared" ref="D105:AB105" si="24">D88/D$98</f>
        <v>6.78650522857955E-4</v>
      </c>
      <c r="E105" s="50">
        <f t="shared" si="24"/>
        <v>2.2616331409698381E-3</v>
      </c>
      <c r="F105" s="50">
        <f t="shared" si="24"/>
        <v>2.0103113240562687E-3</v>
      </c>
      <c r="G105" s="50">
        <f t="shared" si="24"/>
        <v>5.9457632364499728E-4</v>
      </c>
      <c r="H105" s="50">
        <f t="shared" si="24"/>
        <v>0</v>
      </c>
      <c r="I105" s="50">
        <f t="shared" si="24"/>
        <v>0</v>
      </c>
      <c r="J105" s="50" t="e">
        <f t="shared" si="24"/>
        <v>#DIV/0!</v>
      </c>
      <c r="K105" s="50" t="e">
        <f t="shared" si="24"/>
        <v>#DIV/0!</v>
      </c>
      <c r="L105" s="50" t="e">
        <f t="shared" si="24"/>
        <v>#DIV/0!</v>
      </c>
      <c r="M105" s="50" t="e">
        <f t="shared" si="24"/>
        <v>#DIV/0!</v>
      </c>
      <c r="N105" s="50" t="e">
        <f t="shared" si="24"/>
        <v>#DIV/0!</v>
      </c>
      <c r="O105" s="50" t="e">
        <f t="shared" si="24"/>
        <v>#DIV/0!</v>
      </c>
      <c r="P105" s="50" t="e">
        <f t="shared" si="24"/>
        <v>#DIV/0!</v>
      </c>
      <c r="Q105" s="50" t="e">
        <f t="shared" si="24"/>
        <v>#DIV/0!</v>
      </c>
      <c r="R105" s="50" t="e">
        <f t="shared" si="24"/>
        <v>#DIV/0!</v>
      </c>
      <c r="S105" s="50" t="e">
        <f t="shared" si="24"/>
        <v>#DIV/0!</v>
      </c>
      <c r="T105" s="50" t="e">
        <f t="shared" si="24"/>
        <v>#DIV/0!</v>
      </c>
      <c r="U105" s="50" t="e">
        <f t="shared" si="24"/>
        <v>#DIV/0!</v>
      </c>
      <c r="V105" s="50" t="e">
        <f t="shared" si="24"/>
        <v>#DIV/0!</v>
      </c>
      <c r="W105" s="50" t="e">
        <f t="shared" si="24"/>
        <v>#DIV/0!</v>
      </c>
      <c r="X105" s="50" t="e">
        <f t="shared" si="24"/>
        <v>#DIV/0!</v>
      </c>
      <c r="Y105" s="50" t="e">
        <f t="shared" si="24"/>
        <v>#DIV/0!</v>
      </c>
      <c r="Z105" s="50" t="e">
        <f t="shared" si="24"/>
        <v>#DIV/0!</v>
      </c>
      <c r="AA105" s="50" t="e">
        <f t="shared" si="24"/>
        <v>#DIV/0!</v>
      </c>
      <c r="AB105" s="50" t="e">
        <f t="shared" si="24"/>
        <v>#DIV/0!</v>
      </c>
    </row>
    <row r="106" spans="1:35" x14ac:dyDescent="0.25">
      <c r="A106" s="11" t="s">
        <v>1</v>
      </c>
      <c r="B106" s="50">
        <f t="shared" si="23"/>
        <v>7.8868861326385747E-3</v>
      </c>
      <c r="C106" s="50">
        <f t="shared" si="23"/>
        <v>0</v>
      </c>
      <c r="D106" s="50">
        <f t="shared" ref="D106:AB106" si="25">D89/D$98</f>
        <v>2.3512841347502885E-3</v>
      </c>
      <c r="E106" s="50">
        <f t="shared" si="25"/>
        <v>1.2153588152198586E-3</v>
      </c>
      <c r="F106" s="50">
        <f t="shared" si="25"/>
        <v>6.0554675633453722E-3</v>
      </c>
      <c r="G106" s="50">
        <f t="shared" si="25"/>
        <v>7.9616213200408886E-4</v>
      </c>
      <c r="H106" s="50">
        <f t="shared" si="25"/>
        <v>0</v>
      </c>
      <c r="I106" s="50">
        <f t="shared" si="25"/>
        <v>6.9711707426511442E-3</v>
      </c>
      <c r="J106" s="50" t="e">
        <f t="shared" si="25"/>
        <v>#DIV/0!</v>
      </c>
      <c r="K106" s="50" t="e">
        <f t="shared" si="25"/>
        <v>#DIV/0!</v>
      </c>
      <c r="L106" s="50" t="e">
        <f t="shared" si="25"/>
        <v>#DIV/0!</v>
      </c>
      <c r="M106" s="50" t="e">
        <f t="shared" si="25"/>
        <v>#DIV/0!</v>
      </c>
      <c r="N106" s="50" t="e">
        <f t="shared" si="25"/>
        <v>#DIV/0!</v>
      </c>
      <c r="O106" s="50" t="e">
        <f t="shared" si="25"/>
        <v>#DIV/0!</v>
      </c>
      <c r="P106" s="50" t="e">
        <f t="shared" si="25"/>
        <v>#DIV/0!</v>
      </c>
      <c r="Q106" s="50" t="e">
        <f t="shared" si="25"/>
        <v>#DIV/0!</v>
      </c>
      <c r="R106" s="50" t="e">
        <f t="shared" si="25"/>
        <v>#DIV/0!</v>
      </c>
      <c r="S106" s="50" t="e">
        <f t="shared" si="25"/>
        <v>#DIV/0!</v>
      </c>
      <c r="T106" s="50" t="e">
        <f t="shared" si="25"/>
        <v>#DIV/0!</v>
      </c>
      <c r="U106" s="50" t="e">
        <f t="shared" si="25"/>
        <v>#DIV/0!</v>
      </c>
      <c r="V106" s="50" t="e">
        <f t="shared" si="25"/>
        <v>#DIV/0!</v>
      </c>
      <c r="W106" s="50" t="e">
        <f t="shared" si="25"/>
        <v>#DIV/0!</v>
      </c>
      <c r="X106" s="50" t="e">
        <f t="shared" si="25"/>
        <v>#DIV/0!</v>
      </c>
      <c r="Y106" s="50" t="e">
        <f t="shared" si="25"/>
        <v>#DIV/0!</v>
      </c>
      <c r="Z106" s="50" t="e">
        <f t="shared" si="25"/>
        <v>#DIV/0!</v>
      </c>
      <c r="AA106" s="50" t="e">
        <f t="shared" si="25"/>
        <v>#DIV/0!</v>
      </c>
      <c r="AB106" s="50" t="e">
        <f t="shared" si="25"/>
        <v>#DIV/0!</v>
      </c>
    </row>
    <row r="107" spans="1:35" x14ac:dyDescent="0.25">
      <c r="A107" s="11" t="s">
        <v>2</v>
      </c>
      <c r="B107" s="50">
        <f t="shared" si="23"/>
        <v>9.8521120273241981E-3</v>
      </c>
      <c r="C107" s="50">
        <f t="shared" si="23"/>
        <v>1.2880903859183066E-2</v>
      </c>
      <c r="D107" s="50">
        <f t="shared" ref="D107:AB107" si="26">D90/D$98</f>
        <v>1.689222846895528E-2</v>
      </c>
      <c r="E107" s="50">
        <f t="shared" si="26"/>
        <v>7.5555147930995072E-3</v>
      </c>
      <c r="F107" s="50">
        <f t="shared" si="26"/>
        <v>4.1467541698085301E-2</v>
      </c>
      <c r="G107" s="50">
        <f t="shared" si="26"/>
        <v>1.1599668231841328E-2</v>
      </c>
      <c r="H107" s="50">
        <f t="shared" si="26"/>
        <v>1.2119408252069433E-2</v>
      </c>
      <c r="I107" s="50">
        <f t="shared" si="26"/>
        <v>7.3235807553321264E-2</v>
      </c>
      <c r="J107" s="50" t="e">
        <f t="shared" si="26"/>
        <v>#DIV/0!</v>
      </c>
      <c r="K107" s="50" t="e">
        <f t="shared" si="26"/>
        <v>#DIV/0!</v>
      </c>
      <c r="L107" s="50" t="e">
        <f t="shared" si="26"/>
        <v>#DIV/0!</v>
      </c>
      <c r="M107" s="50" t="e">
        <f t="shared" si="26"/>
        <v>#DIV/0!</v>
      </c>
      <c r="N107" s="50" t="e">
        <f t="shared" si="26"/>
        <v>#DIV/0!</v>
      </c>
      <c r="O107" s="50" t="e">
        <f t="shared" si="26"/>
        <v>#DIV/0!</v>
      </c>
      <c r="P107" s="50" t="e">
        <f t="shared" si="26"/>
        <v>#DIV/0!</v>
      </c>
      <c r="Q107" s="50" t="e">
        <f t="shared" si="26"/>
        <v>#DIV/0!</v>
      </c>
      <c r="R107" s="50" t="e">
        <f t="shared" si="26"/>
        <v>#DIV/0!</v>
      </c>
      <c r="S107" s="50" t="e">
        <f t="shared" si="26"/>
        <v>#DIV/0!</v>
      </c>
      <c r="T107" s="50" t="e">
        <f t="shared" si="26"/>
        <v>#DIV/0!</v>
      </c>
      <c r="U107" s="50" t="e">
        <f t="shared" si="26"/>
        <v>#DIV/0!</v>
      </c>
      <c r="V107" s="50" t="e">
        <f t="shared" si="26"/>
        <v>#DIV/0!</v>
      </c>
      <c r="W107" s="50" t="e">
        <f t="shared" si="26"/>
        <v>#DIV/0!</v>
      </c>
      <c r="X107" s="50" t="e">
        <f t="shared" si="26"/>
        <v>#DIV/0!</v>
      </c>
      <c r="Y107" s="50" t="e">
        <f t="shared" si="26"/>
        <v>#DIV/0!</v>
      </c>
      <c r="Z107" s="50" t="e">
        <f t="shared" si="26"/>
        <v>#DIV/0!</v>
      </c>
      <c r="AA107" s="50" t="e">
        <f t="shared" si="26"/>
        <v>#DIV/0!</v>
      </c>
      <c r="AB107" s="50" t="e">
        <f t="shared" si="26"/>
        <v>#DIV/0!</v>
      </c>
    </row>
    <row r="108" spans="1:35" x14ac:dyDescent="0.25">
      <c r="A108" s="11" t="s">
        <v>3</v>
      </c>
      <c r="B108" s="50">
        <f t="shared" si="23"/>
        <v>6.4578456683539565E-2</v>
      </c>
      <c r="C108" s="50">
        <f t="shared" si="23"/>
        <v>0.10122622991208313</v>
      </c>
      <c r="D108" s="50">
        <f t="shared" ref="D108:AB108" si="27">D91/D$98</f>
        <v>7.6776624808172683E-2</v>
      </c>
      <c r="E108" s="50">
        <f t="shared" si="27"/>
        <v>8.7155368663110439E-2</v>
      </c>
      <c r="F108" s="50">
        <f t="shared" si="27"/>
        <v>0.11398017830148176</v>
      </c>
      <c r="G108" s="50">
        <f t="shared" si="27"/>
        <v>0.1368340032498076</v>
      </c>
      <c r="H108" s="50">
        <f t="shared" si="27"/>
        <v>0.16842412938537668</v>
      </c>
      <c r="I108" s="50">
        <f t="shared" si="27"/>
        <v>0.13911529680914878</v>
      </c>
      <c r="J108" s="50" t="e">
        <f t="shared" si="27"/>
        <v>#DIV/0!</v>
      </c>
      <c r="K108" s="50" t="e">
        <f t="shared" si="27"/>
        <v>#DIV/0!</v>
      </c>
      <c r="L108" s="50" t="e">
        <f t="shared" si="27"/>
        <v>#DIV/0!</v>
      </c>
      <c r="M108" s="50" t="e">
        <f t="shared" si="27"/>
        <v>#DIV/0!</v>
      </c>
      <c r="N108" s="50" t="e">
        <f t="shared" si="27"/>
        <v>#DIV/0!</v>
      </c>
      <c r="O108" s="50" t="e">
        <f t="shared" si="27"/>
        <v>#DIV/0!</v>
      </c>
      <c r="P108" s="50" t="e">
        <f t="shared" si="27"/>
        <v>#DIV/0!</v>
      </c>
      <c r="Q108" s="50" t="e">
        <f t="shared" si="27"/>
        <v>#DIV/0!</v>
      </c>
      <c r="R108" s="50" t="e">
        <f t="shared" si="27"/>
        <v>#DIV/0!</v>
      </c>
      <c r="S108" s="50" t="e">
        <f t="shared" si="27"/>
        <v>#DIV/0!</v>
      </c>
      <c r="T108" s="50" t="e">
        <f t="shared" si="27"/>
        <v>#DIV/0!</v>
      </c>
      <c r="U108" s="50" t="e">
        <f t="shared" si="27"/>
        <v>#DIV/0!</v>
      </c>
      <c r="V108" s="50" t="e">
        <f t="shared" si="27"/>
        <v>#DIV/0!</v>
      </c>
      <c r="W108" s="50" t="e">
        <f t="shared" si="27"/>
        <v>#DIV/0!</v>
      </c>
      <c r="X108" s="50" t="e">
        <f t="shared" si="27"/>
        <v>#DIV/0!</v>
      </c>
      <c r="Y108" s="50" t="e">
        <f t="shared" si="27"/>
        <v>#DIV/0!</v>
      </c>
      <c r="Z108" s="50" t="e">
        <f t="shared" si="27"/>
        <v>#DIV/0!</v>
      </c>
      <c r="AA108" s="50" t="e">
        <f t="shared" si="27"/>
        <v>#DIV/0!</v>
      </c>
      <c r="AB108" s="50" t="e">
        <f t="shared" si="27"/>
        <v>#DIV/0!</v>
      </c>
    </row>
    <row r="109" spans="1:35" x14ac:dyDescent="0.25">
      <c r="A109" s="11" t="s">
        <v>4</v>
      </c>
      <c r="B109" s="50">
        <f t="shared" si="23"/>
        <v>0.17168326794390601</v>
      </c>
      <c r="C109" s="50">
        <f t="shared" si="23"/>
        <v>0.39885544733691997</v>
      </c>
      <c r="D109" s="50">
        <f t="shared" ref="D109:AB109" si="28">D92/D$98</f>
        <v>0.33958392553398603</v>
      </c>
      <c r="E109" s="50">
        <f t="shared" si="28"/>
        <v>0.34871831395095626</v>
      </c>
      <c r="F109" s="50">
        <f t="shared" si="28"/>
        <v>0.4785132643747001</v>
      </c>
      <c r="G109" s="50">
        <f t="shared" si="28"/>
        <v>0.25682031984948261</v>
      </c>
      <c r="H109" s="50">
        <f t="shared" si="28"/>
        <v>0</v>
      </c>
      <c r="I109" s="50">
        <f t="shared" si="28"/>
        <v>0</v>
      </c>
      <c r="J109" s="50" t="e">
        <f t="shared" si="28"/>
        <v>#DIV/0!</v>
      </c>
      <c r="K109" s="50" t="e">
        <f t="shared" si="28"/>
        <v>#DIV/0!</v>
      </c>
      <c r="L109" s="50" t="e">
        <f t="shared" si="28"/>
        <v>#DIV/0!</v>
      </c>
      <c r="M109" s="50" t="e">
        <f t="shared" si="28"/>
        <v>#DIV/0!</v>
      </c>
      <c r="N109" s="50" t="e">
        <f t="shared" si="28"/>
        <v>#DIV/0!</v>
      </c>
      <c r="O109" s="50" t="e">
        <f t="shared" si="28"/>
        <v>#DIV/0!</v>
      </c>
      <c r="P109" s="50" t="e">
        <f t="shared" si="28"/>
        <v>#DIV/0!</v>
      </c>
      <c r="Q109" s="50" t="e">
        <f t="shared" si="28"/>
        <v>#DIV/0!</v>
      </c>
      <c r="R109" s="50" t="e">
        <f t="shared" si="28"/>
        <v>#DIV/0!</v>
      </c>
      <c r="S109" s="50" t="e">
        <f t="shared" si="28"/>
        <v>#DIV/0!</v>
      </c>
      <c r="T109" s="50" t="e">
        <f t="shared" si="28"/>
        <v>#DIV/0!</v>
      </c>
      <c r="U109" s="50" t="e">
        <f t="shared" si="28"/>
        <v>#DIV/0!</v>
      </c>
      <c r="V109" s="50" t="e">
        <f t="shared" si="28"/>
        <v>#DIV/0!</v>
      </c>
      <c r="W109" s="50" t="e">
        <f t="shared" si="28"/>
        <v>#DIV/0!</v>
      </c>
      <c r="X109" s="50" t="e">
        <f t="shared" si="28"/>
        <v>#DIV/0!</v>
      </c>
      <c r="Y109" s="50" t="e">
        <f t="shared" si="28"/>
        <v>#DIV/0!</v>
      </c>
      <c r="Z109" s="50" t="e">
        <f t="shared" si="28"/>
        <v>#DIV/0!</v>
      </c>
      <c r="AA109" s="50" t="e">
        <f t="shared" si="28"/>
        <v>#DIV/0!</v>
      </c>
      <c r="AB109" s="50" t="e">
        <f t="shared" si="28"/>
        <v>#DIV/0!</v>
      </c>
    </row>
    <row r="110" spans="1:35" x14ac:dyDescent="0.25">
      <c r="A110" s="11" t="s">
        <v>23</v>
      </c>
      <c r="B110" s="50">
        <f t="shared" ref="B110:AB110" si="29">B93/B$98</f>
        <v>0</v>
      </c>
      <c r="C110" s="50">
        <f t="shared" si="29"/>
        <v>0</v>
      </c>
      <c r="D110" s="50">
        <f t="shared" si="29"/>
        <v>0</v>
      </c>
      <c r="E110" s="50">
        <f t="shared" si="29"/>
        <v>0</v>
      </c>
      <c r="F110" s="50">
        <f t="shared" si="29"/>
        <v>0</v>
      </c>
      <c r="G110" s="50">
        <f t="shared" si="29"/>
        <v>0.18648384123454681</v>
      </c>
      <c r="H110" s="50">
        <f t="shared" si="29"/>
        <v>0.24483878068059389</v>
      </c>
      <c r="I110" s="50">
        <f t="shared" si="29"/>
        <v>0.26454822673251405</v>
      </c>
      <c r="J110" s="50" t="e">
        <f t="shared" si="29"/>
        <v>#DIV/0!</v>
      </c>
      <c r="K110" s="50" t="e">
        <f t="shared" si="29"/>
        <v>#DIV/0!</v>
      </c>
      <c r="L110" s="50" t="e">
        <f t="shared" si="29"/>
        <v>#DIV/0!</v>
      </c>
      <c r="M110" s="50" t="e">
        <f t="shared" si="29"/>
        <v>#DIV/0!</v>
      </c>
      <c r="N110" s="50" t="e">
        <f t="shared" si="29"/>
        <v>#DIV/0!</v>
      </c>
      <c r="O110" s="50" t="e">
        <f t="shared" si="29"/>
        <v>#DIV/0!</v>
      </c>
      <c r="P110" s="50" t="e">
        <f t="shared" si="29"/>
        <v>#DIV/0!</v>
      </c>
      <c r="Q110" s="50" t="e">
        <f t="shared" si="29"/>
        <v>#DIV/0!</v>
      </c>
      <c r="R110" s="50" t="e">
        <f t="shared" si="29"/>
        <v>#DIV/0!</v>
      </c>
      <c r="S110" s="50" t="e">
        <f t="shared" si="29"/>
        <v>#DIV/0!</v>
      </c>
      <c r="T110" s="50" t="e">
        <f t="shared" si="29"/>
        <v>#DIV/0!</v>
      </c>
      <c r="U110" s="50" t="e">
        <f t="shared" si="29"/>
        <v>#DIV/0!</v>
      </c>
      <c r="V110" s="50" t="e">
        <f t="shared" si="29"/>
        <v>#DIV/0!</v>
      </c>
      <c r="W110" s="50" t="e">
        <f t="shared" si="29"/>
        <v>#DIV/0!</v>
      </c>
      <c r="X110" s="50" t="e">
        <f t="shared" si="29"/>
        <v>#DIV/0!</v>
      </c>
      <c r="Y110" s="50" t="e">
        <f t="shared" si="29"/>
        <v>#DIV/0!</v>
      </c>
      <c r="Z110" s="50" t="e">
        <f t="shared" si="29"/>
        <v>#DIV/0!</v>
      </c>
      <c r="AA110" s="50" t="e">
        <f t="shared" si="29"/>
        <v>#DIV/0!</v>
      </c>
      <c r="AB110" s="50" t="e">
        <f t="shared" si="29"/>
        <v>#DIV/0!</v>
      </c>
    </row>
    <row r="111" spans="1:35" x14ac:dyDescent="0.25">
      <c r="A111" s="11" t="s">
        <v>5</v>
      </c>
      <c r="B111" s="50">
        <f t="shared" ref="B111:C114" si="30">B94/B$98</f>
        <v>0.61992011545702119</v>
      </c>
      <c r="C111" s="50">
        <f t="shared" si="30"/>
        <v>0.29956135300371428</v>
      </c>
      <c r="D111" s="50">
        <f t="shared" ref="D111:AB111" si="31">D94/D$98</f>
        <v>0.45610342176964636</v>
      </c>
      <c r="E111" s="50">
        <f t="shared" si="31"/>
        <v>0.4398676632062416</v>
      </c>
      <c r="F111" s="50">
        <f t="shared" si="31"/>
        <v>0.19529460152757686</v>
      </c>
      <c r="G111" s="50">
        <f t="shared" si="31"/>
        <v>0.25109989832473373</v>
      </c>
      <c r="H111" s="50">
        <f t="shared" si="31"/>
        <v>0.39432811693803155</v>
      </c>
      <c r="I111" s="50">
        <f t="shared" si="31"/>
        <v>0.2859383590595852</v>
      </c>
      <c r="J111" s="50" t="e">
        <f t="shared" si="31"/>
        <v>#DIV/0!</v>
      </c>
      <c r="K111" s="50" t="e">
        <f t="shared" si="31"/>
        <v>#DIV/0!</v>
      </c>
      <c r="L111" s="50" t="e">
        <f t="shared" si="31"/>
        <v>#DIV/0!</v>
      </c>
      <c r="M111" s="50" t="e">
        <f t="shared" si="31"/>
        <v>#DIV/0!</v>
      </c>
      <c r="N111" s="50" t="e">
        <f t="shared" si="31"/>
        <v>#DIV/0!</v>
      </c>
      <c r="O111" s="50" t="e">
        <f t="shared" si="31"/>
        <v>#DIV/0!</v>
      </c>
      <c r="P111" s="50" t="e">
        <f t="shared" si="31"/>
        <v>#DIV/0!</v>
      </c>
      <c r="Q111" s="50" t="e">
        <f t="shared" si="31"/>
        <v>#DIV/0!</v>
      </c>
      <c r="R111" s="50" t="e">
        <f t="shared" si="31"/>
        <v>#DIV/0!</v>
      </c>
      <c r="S111" s="50" t="e">
        <f t="shared" si="31"/>
        <v>#DIV/0!</v>
      </c>
      <c r="T111" s="50" t="e">
        <f t="shared" si="31"/>
        <v>#DIV/0!</v>
      </c>
      <c r="U111" s="50" t="e">
        <f t="shared" si="31"/>
        <v>#DIV/0!</v>
      </c>
      <c r="V111" s="50" t="e">
        <f t="shared" si="31"/>
        <v>#DIV/0!</v>
      </c>
      <c r="W111" s="50" t="e">
        <f t="shared" si="31"/>
        <v>#DIV/0!</v>
      </c>
      <c r="X111" s="50" t="e">
        <f t="shared" si="31"/>
        <v>#DIV/0!</v>
      </c>
      <c r="Y111" s="50" t="e">
        <f t="shared" si="31"/>
        <v>#DIV/0!</v>
      </c>
      <c r="Z111" s="50" t="e">
        <f t="shared" si="31"/>
        <v>#DIV/0!</v>
      </c>
      <c r="AA111" s="50" t="e">
        <f t="shared" si="31"/>
        <v>#DIV/0!</v>
      </c>
      <c r="AB111" s="50" t="e">
        <f t="shared" si="31"/>
        <v>#DIV/0!</v>
      </c>
    </row>
    <row r="112" spans="1:35" x14ac:dyDescent="0.25">
      <c r="A112" s="11" t="s">
        <v>6</v>
      </c>
      <c r="B112" s="50">
        <f t="shared" si="30"/>
        <v>6.408715020986816E-2</v>
      </c>
      <c r="C112" s="50">
        <f t="shared" si="30"/>
        <v>7.748359090677813E-2</v>
      </c>
      <c r="D112" s="50">
        <f t="shared" ref="D112:AB112" si="32">D95/D$98</f>
        <v>5.694174939195655E-2</v>
      </c>
      <c r="E112" s="50">
        <f t="shared" si="32"/>
        <v>4.5395598781976826E-2</v>
      </c>
      <c r="F112" s="50">
        <f t="shared" si="32"/>
        <v>7.0622106930378722E-2</v>
      </c>
      <c r="G112" s="50">
        <f t="shared" si="32"/>
        <v>7.2487405977528285E-2</v>
      </c>
      <c r="H112" s="50">
        <f t="shared" si="32"/>
        <v>0.10801868171136739</v>
      </c>
      <c r="I112" s="50">
        <f t="shared" si="32"/>
        <v>0.13894390614724383</v>
      </c>
      <c r="J112" s="50" t="e">
        <f t="shared" si="32"/>
        <v>#DIV/0!</v>
      </c>
      <c r="K112" s="50" t="e">
        <f t="shared" si="32"/>
        <v>#DIV/0!</v>
      </c>
      <c r="L112" s="50" t="e">
        <f t="shared" si="32"/>
        <v>#DIV/0!</v>
      </c>
      <c r="M112" s="50" t="e">
        <f t="shared" si="32"/>
        <v>#DIV/0!</v>
      </c>
      <c r="N112" s="50" t="e">
        <f t="shared" si="32"/>
        <v>#DIV/0!</v>
      </c>
      <c r="O112" s="50" t="e">
        <f t="shared" si="32"/>
        <v>#DIV/0!</v>
      </c>
      <c r="P112" s="50" t="e">
        <f t="shared" si="32"/>
        <v>#DIV/0!</v>
      </c>
      <c r="Q112" s="50" t="e">
        <f t="shared" si="32"/>
        <v>#DIV/0!</v>
      </c>
      <c r="R112" s="50" t="e">
        <f t="shared" si="32"/>
        <v>#DIV/0!</v>
      </c>
      <c r="S112" s="50" t="e">
        <f t="shared" si="32"/>
        <v>#DIV/0!</v>
      </c>
      <c r="T112" s="50" t="e">
        <f t="shared" si="32"/>
        <v>#DIV/0!</v>
      </c>
      <c r="U112" s="50" t="e">
        <f t="shared" si="32"/>
        <v>#DIV/0!</v>
      </c>
      <c r="V112" s="50" t="e">
        <f t="shared" si="32"/>
        <v>#DIV/0!</v>
      </c>
      <c r="W112" s="50" t="e">
        <f t="shared" si="32"/>
        <v>#DIV/0!</v>
      </c>
      <c r="X112" s="50" t="e">
        <f t="shared" si="32"/>
        <v>#DIV/0!</v>
      </c>
      <c r="Y112" s="50" t="e">
        <f t="shared" si="32"/>
        <v>#DIV/0!</v>
      </c>
      <c r="Z112" s="50" t="e">
        <f t="shared" si="32"/>
        <v>#DIV/0!</v>
      </c>
      <c r="AA112" s="50" t="e">
        <f t="shared" si="32"/>
        <v>#DIV/0!</v>
      </c>
      <c r="AB112" s="50" t="e">
        <f t="shared" si="32"/>
        <v>#DIV/0!</v>
      </c>
    </row>
    <row r="113" spans="1:28" x14ac:dyDescent="0.25">
      <c r="A113" s="11" t="s">
        <v>7</v>
      </c>
      <c r="B113" s="50">
        <f t="shared" si="30"/>
        <v>3.1887679781557578E-2</v>
      </c>
      <c r="C113" s="50">
        <f t="shared" si="30"/>
        <v>4.0169138854001245E-2</v>
      </c>
      <c r="D113" s="50">
        <f t="shared" ref="D113:AB113" si="33">D96/D$98</f>
        <v>2.810572872442036E-2</v>
      </c>
      <c r="E113" s="50">
        <f t="shared" si="33"/>
        <v>3.3816897893975829E-2</v>
      </c>
      <c r="F113" s="50">
        <f t="shared" si="33"/>
        <v>4.5459301297754821E-2</v>
      </c>
      <c r="G113" s="50">
        <f t="shared" si="33"/>
        <v>4.1315588352276979E-2</v>
      </c>
      <c r="H113" s="50">
        <f t="shared" si="33"/>
        <v>5.4804677022225745E-2</v>
      </c>
      <c r="I113" s="50">
        <f t="shared" si="33"/>
        <v>5.1994919903751623E-2</v>
      </c>
      <c r="J113" s="50" t="e">
        <f t="shared" si="33"/>
        <v>#DIV/0!</v>
      </c>
      <c r="K113" s="50" t="e">
        <f t="shared" si="33"/>
        <v>#DIV/0!</v>
      </c>
      <c r="L113" s="50" t="e">
        <f t="shared" si="33"/>
        <v>#DIV/0!</v>
      </c>
      <c r="M113" s="50" t="e">
        <f t="shared" si="33"/>
        <v>#DIV/0!</v>
      </c>
      <c r="N113" s="50" t="e">
        <f t="shared" si="33"/>
        <v>#DIV/0!</v>
      </c>
      <c r="O113" s="50" t="e">
        <f t="shared" si="33"/>
        <v>#DIV/0!</v>
      </c>
      <c r="P113" s="50" t="e">
        <f t="shared" si="33"/>
        <v>#DIV/0!</v>
      </c>
      <c r="Q113" s="50" t="e">
        <f t="shared" si="33"/>
        <v>#DIV/0!</v>
      </c>
      <c r="R113" s="50" t="e">
        <f t="shared" si="33"/>
        <v>#DIV/0!</v>
      </c>
      <c r="S113" s="50" t="e">
        <f t="shared" si="33"/>
        <v>#DIV/0!</v>
      </c>
      <c r="T113" s="50" t="e">
        <f t="shared" si="33"/>
        <v>#DIV/0!</v>
      </c>
      <c r="U113" s="50" t="e">
        <f t="shared" si="33"/>
        <v>#DIV/0!</v>
      </c>
      <c r="V113" s="50" t="e">
        <f t="shared" si="33"/>
        <v>#DIV/0!</v>
      </c>
      <c r="W113" s="50" t="e">
        <f t="shared" si="33"/>
        <v>#DIV/0!</v>
      </c>
      <c r="X113" s="50" t="e">
        <f t="shared" si="33"/>
        <v>#DIV/0!</v>
      </c>
      <c r="Y113" s="50" t="e">
        <f t="shared" si="33"/>
        <v>#DIV/0!</v>
      </c>
      <c r="Z113" s="50" t="e">
        <f t="shared" si="33"/>
        <v>#DIV/0!</v>
      </c>
      <c r="AA113" s="50" t="e">
        <f t="shared" si="33"/>
        <v>#DIV/0!</v>
      </c>
      <c r="AB113" s="50" t="e">
        <f t="shared" si="33"/>
        <v>#DIV/0!</v>
      </c>
    </row>
    <row r="114" spans="1:28" x14ac:dyDescent="0.25">
      <c r="A114" s="11" t="s">
        <v>8</v>
      </c>
      <c r="B114" s="50">
        <f t="shared" si="30"/>
        <v>2.3620503541894503E-2</v>
      </c>
      <c r="C114" s="50">
        <f t="shared" si="30"/>
        <v>6.6553568224604384E-2</v>
      </c>
      <c r="D114" s="50">
        <f t="shared" ref="D114:AB114" si="34">D97/D$98</f>
        <v>2.2566386645254517E-2</v>
      </c>
      <c r="E114" s="50">
        <f t="shared" si="34"/>
        <v>3.4013650754449863E-2</v>
      </c>
      <c r="F114" s="50">
        <f t="shared" si="34"/>
        <v>4.6597226982620837E-2</v>
      </c>
      <c r="G114" s="50">
        <f t="shared" si="34"/>
        <v>4.19685363241337E-2</v>
      </c>
      <c r="H114" s="50">
        <f t="shared" si="34"/>
        <v>1.7466206010335359E-2</v>
      </c>
      <c r="I114" s="50">
        <f t="shared" si="34"/>
        <v>3.9252313051784046E-2</v>
      </c>
      <c r="J114" s="50" t="e">
        <f t="shared" si="34"/>
        <v>#DIV/0!</v>
      </c>
      <c r="K114" s="50" t="e">
        <f t="shared" si="34"/>
        <v>#DIV/0!</v>
      </c>
      <c r="L114" s="50" t="e">
        <f t="shared" si="34"/>
        <v>#DIV/0!</v>
      </c>
      <c r="M114" s="50" t="e">
        <f t="shared" si="34"/>
        <v>#DIV/0!</v>
      </c>
      <c r="N114" s="50" t="e">
        <f t="shared" si="34"/>
        <v>#DIV/0!</v>
      </c>
      <c r="O114" s="50" t="e">
        <f t="shared" si="34"/>
        <v>#DIV/0!</v>
      </c>
      <c r="P114" s="50" t="e">
        <f t="shared" si="34"/>
        <v>#DIV/0!</v>
      </c>
      <c r="Q114" s="50" t="e">
        <f t="shared" si="34"/>
        <v>#DIV/0!</v>
      </c>
      <c r="R114" s="50" t="e">
        <f t="shared" si="34"/>
        <v>#DIV/0!</v>
      </c>
      <c r="S114" s="50" t="e">
        <f t="shared" si="34"/>
        <v>#DIV/0!</v>
      </c>
      <c r="T114" s="50" t="e">
        <f t="shared" si="34"/>
        <v>#DIV/0!</v>
      </c>
      <c r="U114" s="50" t="e">
        <f t="shared" si="34"/>
        <v>#DIV/0!</v>
      </c>
      <c r="V114" s="50" t="e">
        <f t="shared" si="34"/>
        <v>#DIV/0!</v>
      </c>
      <c r="W114" s="50" t="e">
        <f t="shared" si="34"/>
        <v>#DIV/0!</v>
      </c>
      <c r="X114" s="50" t="e">
        <f t="shared" si="34"/>
        <v>#DIV/0!</v>
      </c>
      <c r="Y114" s="50" t="e">
        <f t="shared" si="34"/>
        <v>#DIV/0!</v>
      </c>
      <c r="Z114" s="50" t="e">
        <f t="shared" si="34"/>
        <v>#DIV/0!</v>
      </c>
      <c r="AA114" s="50" t="e">
        <f t="shared" si="34"/>
        <v>#DIV/0!</v>
      </c>
      <c r="AB114" s="50" t="e">
        <f t="shared" si="34"/>
        <v>#DIV/0!</v>
      </c>
    </row>
    <row r="115" spans="1:28" ht="13.8" thickBot="1" x14ac:dyDescent="0.3">
      <c r="A115" s="19" t="s">
        <v>9</v>
      </c>
      <c r="B115" s="50">
        <f>SUM(B105:B114)</f>
        <v>0.99999999999999978</v>
      </c>
      <c r="C115" s="51">
        <f>SUM(C105:C114)</f>
        <v>0.99999999999999989</v>
      </c>
      <c r="D115" s="51">
        <f t="shared" ref="D115:AB115" si="35">SUM(D105:D114)</f>
        <v>1</v>
      </c>
      <c r="E115" s="51">
        <f t="shared" si="35"/>
        <v>1</v>
      </c>
      <c r="F115" s="51">
        <f t="shared" si="35"/>
        <v>0.99999999999999989</v>
      </c>
      <c r="G115" s="51">
        <f t="shared" si="35"/>
        <v>1</v>
      </c>
      <c r="H115" s="51">
        <f t="shared" si="35"/>
        <v>1.0000000000000002</v>
      </c>
      <c r="I115" s="51">
        <f t="shared" si="35"/>
        <v>0.99999999999999989</v>
      </c>
      <c r="J115" s="51" t="e">
        <f t="shared" si="35"/>
        <v>#DIV/0!</v>
      </c>
      <c r="K115" s="51" t="e">
        <f t="shared" si="35"/>
        <v>#DIV/0!</v>
      </c>
      <c r="L115" s="51" t="e">
        <f t="shared" si="35"/>
        <v>#DIV/0!</v>
      </c>
      <c r="M115" s="51" t="e">
        <f t="shared" si="35"/>
        <v>#DIV/0!</v>
      </c>
      <c r="N115" s="51" t="e">
        <f t="shared" si="35"/>
        <v>#DIV/0!</v>
      </c>
      <c r="O115" s="51" t="e">
        <f t="shared" si="35"/>
        <v>#DIV/0!</v>
      </c>
      <c r="P115" s="51" t="e">
        <f t="shared" si="35"/>
        <v>#DIV/0!</v>
      </c>
      <c r="Q115" s="51" t="e">
        <f t="shared" si="35"/>
        <v>#DIV/0!</v>
      </c>
      <c r="R115" s="51" t="e">
        <f t="shared" si="35"/>
        <v>#DIV/0!</v>
      </c>
      <c r="S115" s="51" t="e">
        <f t="shared" si="35"/>
        <v>#DIV/0!</v>
      </c>
      <c r="T115" s="51" t="e">
        <f t="shared" si="35"/>
        <v>#DIV/0!</v>
      </c>
      <c r="U115" s="51" t="e">
        <f t="shared" si="35"/>
        <v>#DIV/0!</v>
      </c>
      <c r="V115" s="51" t="e">
        <f t="shared" si="35"/>
        <v>#DIV/0!</v>
      </c>
      <c r="W115" s="51" t="e">
        <f t="shared" si="35"/>
        <v>#DIV/0!</v>
      </c>
      <c r="X115" s="51" t="e">
        <f t="shared" si="35"/>
        <v>#DIV/0!</v>
      </c>
      <c r="Y115" s="51" t="e">
        <f t="shared" si="35"/>
        <v>#DIV/0!</v>
      </c>
      <c r="Z115" s="51" t="e">
        <f t="shared" si="35"/>
        <v>#DIV/0!</v>
      </c>
      <c r="AA115" s="51" t="e">
        <f t="shared" si="35"/>
        <v>#DIV/0!</v>
      </c>
      <c r="AB115" s="51" t="e">
        <f t="shared" si="35"/>
        <v>#DIV/0!</v>
      </c>
    </row>
    <row r="116" spans="1:28" x14ac:dyDescent="0.25">
      <c r="A116" s="47"/>
      <c r="B116" s="47"/>
      <c r="C116" s="47"/>
      <c r="D116" s="47"/>
      <c r="E116" s="47"/>
      <c r="F116" s="47"/>
      <c r="G116" s="47"/>
      <c r="H116" s="47"/>
      <c r="I116" s="47"/>
      <c r="J116" s="47"/>
      <c r="K116" s="47"/>
      <c r="L116" s="47"/>
      <c r="M116" s="47"/>
      <c r="N116" s="47"/>
      <c r="O116" s="47"/>
      <c r="P116" s="47"/>
      <c r="Q116" s="47"/>
      <c r="R116" s="47"/>
      <c r="S116" s="47"/>
      <c r="T116" s="47"/>
      <c r="U116" s="47"/>
      <c r="V116" s="47"/>
      <c r="W116" s="47"/>
      <c r="X116" s="47"/>
      <c r="Y116" s="47"/>
      <c r="Z116" s="47"/>
      <c r="AA116" s="47"/>
      <c r="AB116" s="47"/>
    </row>
    <row r="117" spans="1:28" ht="13.8" thickBot="1" x14ac:dyDescent="0.3">
      <c r="A117" s="47"/>
      <c r="B117" s="47"/>
      <c r="C117" s="47"/>
      <c r="D117" s="47"/>
      <c r="E117" s="47"/>
      <c r="F117" s="47"/>
      <c r="G117" s="47"/>
      <c r="H117" s="47"/>
      <c r="I117" s="47"/>
      <c r="J117" s="47"/>
      <c r="K117" s="47"/>
      <c r="L117" s="47"/>
      <c r="M117" s="47"/>
      <c r="N117" s="47"/>
      <c r="O117" s="47"/>
      <c r="P117" s="47"/>
      <c r="Q117" s="47"/>
      <c r="R117" s="47"/>
      <c r="S117" s="47"/>
      <c r="T117" s="47"/>
      <c r="U117" s="47"/>
      <c r="V117" s="47"/>
      <c r="W117" s="47"/>
      <c r="X117" s="47"/>
      <c r="Y117" s="47"/>
      <c r="Z117" s="47"/>
      <c r="AA117" s="47"/>
      <c r="AB117" s="47"/>
    </row>
    <row r="118" spans="1:28" ht="18.600000000000001" x14ac:dyDescent="0.45">
      <c r="A118" s="43" t="s">
        <v>22</v>
      </c>
      <c r="B118" s="47"/>
      <c r="C118" s="47"/>
      <c r="D118" s="47"/>
      <c r="E118" s="47"/>
      <c r="F118" s="47"/>
      <c r="G118" s="47"/>
      <c r="H118" s="47"/>
      <c r="I118" s="47"/>
      <c r="J118" s="47"/>
      <c r="K118" s="47"/>
      <c r="L118" s="47"/>
      <c r="M118" s="47"/>
      <c r="N118" s="47"/>
      <c r="O118" s="47"/>
      <c r="P118" s="47"/>
      <c r="Q118" s="47"/>
      <c r="R118" s="47"/>
      <c r="S118" s="47"/>
      <c r="T118" s="47"/>
      <c r="U118" s="47"/>
      <c r="V118" s="47"/>
      <c r="W118" s="47"/>
      <c r="X118" s="47"/>
      <c r="Y118" s="47"/>
      <c r="Z118" s="47"/>
      <c r="AA118" s="47"/>
      <c r="AB118" s="47"/>
    </row>
    <row r="119" spans="1:28" ht="19.2" thickBot="1" x14ac:dyDescent="0.5">
      <c r="A119" s="22" t="s">
        <v>21</v>
      </c>
      <c r="B119" s="47"/>
      <c r="C119" s="47"/>
      <c r="D119" s="47"/>
      <c r="E119" s="47"/>
      <c r="F119" s="47"/>
      <c r="G119" s="47"/>
      <c r="H119" s="47"/>
      <c r="I119" s="47"/>
      <c r="J119" s="47"/>
      <c r="K119" s="47"/>
      <c r="L119" s="47"/>
      <c r="M119" s="47"/>
      <c r="N119" s="47"/>
      <c r="O119" s="47"/>
      <c r="P119" s="47"/>
      <c r="Q119" s="47"/>
      <c r="R119" s="47"/>
      <c r="S119" s="47"/>
      <c r="T119" s="47"/>
      <c r="U119" s="47"/>
      <c r="V119" s="47"/>
      <c r="W119" s="47"/>
      <c r="X119" s="47"/>
      <c r="Y119" s="47"/>
      <c r="Z119" s="47"/>
      <c r="AA119" s="47"/>
      <c r="AB119" s="47"/>
    </row>
    <row r="120" spans="1:28" x14ac:dyDescent="0.25">
      <c r="A120" s="44" t="s">
        <v>0</v>
      </c>
      <c r="B120" s="97">
        <f t="shared" ref="B120:B129" si="36">SUM(B88:AB88)</f>
        <v>147.47999999999999</v>
      </c>
      <c r="C120" s="98"/>
      <c r="D120" s="47"/>
      <c r="E120" s="47"/>
      <c r="F120" s="47"/>
      <c r="G120" s="47"/>
      <c r="H120" s="47"/>
      <c r="I120" s="47"/>
      <c r="J120" s="47"/>
      <c r="K120" s="47"/>
      <c r="L120" s="47"/>
      <c r="M120" s="47"/>
      <c r="N120" s="47"/>
      <c r="O120" s="47"/>
      <c r="P120" s="47"/>
      <c r="Q120" s="47"/>
      <c r="R120" s="47"/>
      <c r="S120" s="47"/>
      <c r="T120" s="47"/>
      <c r="U120" s="47"/>
      <c r="V120" s="47"/>
      <c r="W120" s="47"/>
      <c r="X120" s="47"/>
      <c r="Y120" s="47"/>
      <c r="Z120" s="47"/>
      <c r="AA120" s="47"/>
      <c r="AB120" s="47"/>
    </row>
    <row r="121" spans="1:28" x14ac:dyDescent="0.25">
      <c r="A121" s="45" t="s">
        <v>1</v>
      </c>
      <c r="B121" s="91">
        <f t="shared" si="36"/>
        <v>276.61</v>
      </c>
      <c r="C121" s="92"/>
      <c r="D121" s="47"/>
      <c r="E121" s="47"/>
      <c r="F121" s="47"/>
      <c r="G121" s="47"/>
      <c r="H121" s="47"/>
      <c r="I121" s="47"/>
      <c r="J121" s="47"/>
      <c r="K121" s="47"/>
      <c r="L121" s="47"/>
      <c r="M121" s="47"/>
      <c r="N121" s="47"/>
      <c r="O121" s="47"/>
      <c r="P121" s="47"/>
      <c r="Q121" s="47"/>
      <c r="R121" s="47"/>
      <c r="S121" s="47"/>
      <c r="T121" s="47"/>
      <c r="U121" s="47"/>
      <c r="V121" s="47"/>
      <c r="W121" s="47"/>
      <c r="X121" s="47"/>
      <c r="Y121" s="47"/>
      <c r="Z121" s="47"/>
      <c r="AA121" s="47"/>
      <c r="AB121" s="47"/>
    </row>
    <row r="122" spans="1:28" x14ac:dyDescent="0.25">
      <c r="A122" s="45" t="s">
        <v>2</v>
      </c>
      <c r="B122" s="91">
        <f t="shared" si="36"/>
        <v>2297.1800000000003</v>
      </c>
      <c r="C122" s="92"/>
      <c r="D122" s="47"/>
      <c r="E122" s="47"/>
      <c r="F122" s="47"/>
      <c r="G122" s="47"/>
      <c r="H122" s="47"/>
      <c r="I122" s="47"/>
      <c r="J122" s="47"/>
      <c r="K122" s="47"/>
      <c r="L122" s="47"/>
      <c r="M122" s="47"/>
      <c r="N122" s="47"/>
      <c r="O122" s="47"/>
      <c r="P122" s="47"/>
      <c r="Q122" s="47"/>
      <c r="R122" s="47"/>
      <c r="S122" s="47"/>
      <c r="T122" s="47"/>
      <c r="U122" s="47"/>
      <c r="V122" s="47"/>
      <c r="W122" s="47"/>
      <c r="X122" s="47"/>
      <c r="Y122" s="47"/>
      <c r="Z122" s="47"/>
      <c r="AA122" s="47"/>
      <c r="AB122" s="47"/>
    </row>
    <row r="123" spans="1:28" x14ac:dyDescent="0.25">
      <c r="A123" s="45" t="s">
        <v>3</v>
      </c>
      <c r="B123" s="91">
        <f t="shared" si="36"/>
        <v>11340.8</v>
      </c>
      <c r="C123" s="92"/>
      <c r="D123" s="47"/>
      <c r="E123" s="47"/>
      <c r="F123" s="47"/>
      <c r="G123" s="47"/>
      <c r="H123" s="47"/>
      <c r="I123" s="47"/>
      <c r="J123" s="47"/>
      <c r="K123" s="47"/>
      <c r="L123" s="47"/>
      <c r="M123" s="47"/>
      <c r="N123" s="47"/>
      <c r="O123" s="47"/>
      <c r="P123" s="47"/>
      <c r="Q123" s="47"/>
      <c r="R123" s="47"/>
      <c r="S123" s="47"/>
      <c r="T123" s="47"/>
      <c r="U123" s="47"/>
      <c r="V123" s="47"/>
      <c r="W123" s="47"/>
      <c r="X123" s="47"/>
      <c r="Y123" s="47"/>
      <c r="Z123" s="47"/>
      <c r="AA123" s="47"/>
      <c r="AB123" s="47"/>
    </row>
    <row r="124" spans="1:28" x14ac:dyDescent="0.25">
      <c r="A124" s="45" t="s">
        <v>4</v>
      </c>
      <c r="B124" s="91">
        <f t="shared" si="36"/>
        <v>28357.489999999998</v>
      </c>
      <c r="C124" s="92"/>
      <c r="D124" s="47"/>
      <c r="E124" s="47"/>
      <c r="F124" s="47"/>
      <c r="G124" s="47"/>
      <c r="H124" s="47"/>
      <c r="I124" s="47"/>
      <c r="J124" s="47"/>
      <c r="K124" s="47"/>
      <c r="L124" s="47"/>
      <c r="M124" s="47"/>
      <c r="N124" s="47"/>
      <c r="O124" s="47"/>
      <c r="P124" s="47"/>
      <c r="Q124" s="47"/>
      <c r="R124" s="47"/>
      <c r="S124" s="47"/>
      <c r="T124" s="47"/>
      <c r="U124" s="47"/>
      <c r="V124" s="47"/>
      <c r="W124" s="47"/>
      <c r="X124" s="47"/>
      <c r="Y124" s="47"/>
      <c r="Z124" s="47"/>
      <c r="AA124" s="47"/>
      <c r="AB124" s="47"/>
    </row>
    <row r="125" spans="1:28" x14ac:dyDescent="0.25">
      <c r="A125" s="45" t="s">
        <v>23</v>
      </c>
      <c r="B125" s="91">
        <f t="shared" si="36"/>
        <v>8242.5</v>
      </c>
      <c r="C125" s="92"/>
      <c r="D125" s="47"/>
      <c r="E125" s="47"/>
      <c r="F125" s="47"/>
      <c r="G125" s="47"/>
      <c r="H125" s="47"/>
      <c r="I125" s="47"/>
      <c r="J125" s="47"/>
      <c r="K125" s="47"/>
      <c r="L125" s="47"/>
      <c r="M125" s="47"/>
      <c r="N125" s="47"/>
      <c r="O125" s="47"/>
      <c r="P125" s="47"/>
      <c r="Q125" s="47"/>
      <c r="R125" s="47"/>
      <c r="S125" s="47"/>
      <c r="T125" s="47"/>
      <c r="U125" s="47"/>
      <c r="V125" s="47"/>
      <c r="W125" s="47"/>
      <c r="X125" s="47"/>
      <c r="Y125" s="47"/>
      <c r="Z125" s="47"/>
      <c r="AA125" s="47"/>
      <c r="AB125" s="47"/>
    </row>
    <row r="126" spans="1:28" x14ac:dyDescent="0.25">
      <c r="A126" s="45" t="s">
        <v>5</v>
      </c>
      <c r="B126" s="91">
        <f t="shared" si="36"/>
        <v>37227.560000000005</v>
      </c>
      <c r="C126" s="92"/>
      <c r="D126" s="47"/>
      <c r="E126" s="47"/>
      <c r="F126" s="47"/>
      <c r="G126" s="47"/>
      <c r="H126" s="47"/>
      <c r="I126" s="47"/>
      <c r="J126" s="47"/>
      <c r="K126" s="47"/>
      <c r="L126" s="47"/>
      <c r="M126" s="47"/>
      <c r="N126" s="47"/>
      <c r="O126" s="47"/>
      <c r="P126" s="47"/>
      <c r="Q126" s="47"/>
      <c r="R126" s="47"/>
      <c r="S126" s="47"/>
      <c r="T126" s="47"/>
      <c r="U126" s="47"/>
      <c r="V126" s="47"/>
      <c r="W126" s="47"/>
      <c r="X126" s="47"/>
      <c r="Y126" s="47"/>
      <c r="Z126" s="47"/>
      <c r="AA126" s="47"/>
      <c r="AB126" s="47"/>
    </row>
    <row r="127" spans="1:28" x14ac:dyDescent="0.25">
      <c r="A127" s="45" t="s">
        <v>6</v>
      </c>
      <c r="B127" s="91">
        <f t="shared" si="36"/>
        <v>7683.8200000000015</v>
      </c>
      <c r="C127" s="92"/>
      <c r="D127" s="47"/>
      <c r="E127" s="47"/>
      <c r="F127" s="47"/>
      <c r="G127" s="47"/>
      <c r="H127" s="47"/>
      <c r="I127" s="47"/>
      <c r="J127" s="47"/>
      <c r="K127" s="47"/>
      <c r="L127" s="47"/>
      <c r="M127" s="47"/>
      <c r="N127" s="47"/>
      <c r="O127" s="47"/>
      <c r="P127" s="47"/>
      <c r="Q127" s="47"/>
      <c r="R127" s="47"/>
      <c r="S127" s="47"/>
      <c r="T127" s="47"/>
      <c r="U127" s="47"/>
      <c r="V127" s="47"/>
      <c r="W127" s="47"/>
      <c r="X127" s="47"/>
      <c r="Y127" s="47"/>
      <c r="Z127" s="47"/>
      <c r="AA127" s="47"/>
      <c r="AB127" s="47"/>
    </row>
    <row r="128" spans="1:28" x14ac:dyDescent="0.25">
      <c r="A128" s="45" t="s">
        <v>7</v>
      </c>
      <c r="B128" s="91">
        <f t="shared" si="36"/>
        <v>4103.71</v>
      </c>
      <c r="C128" s="92"/>
      <c r="D128" s="47"/>
      <c r="E128" s="47"/>
      <c r="F128" s="47"/>
      <c r="G128" s="47"/>
      <c r="H128" s="47"/>
      <c r="I128" s="47"/>
      <c r="J128" s="47"/>
      <c r="K128" s="47"/>
      <c r="L128" s="47"/>
      <c r="M128" s="47"/>
      <c r="N128" s="47"/>
      <c r="O128" s="47"/>
      <c r="P128" s="47"/>
      <c r="Q128" s="47"/>
      <c r="R128" s="47"/>
      <c r="S128" s="47"/>
      <c r="T128" s="47"/>
      <c r="U128" s="47"/>
      <c r="V128" s="47"/>
      <c r="W128" s="47"/>
      <c r="X128" s="47"/>
      <c r="Y128" s="47"/>
      <c r="Z128" s="47"/>
      <c r="AA128" s="47"/>
      <c r="AB128" s="47"/>
    </row>
    <row r="129" spans="1:28" x14ac:dyDescent="0.25">
      <c r="A129" s="45" t="s">
        <v>8</v>
      </c>
      <c r="B129" s="91">
        <f t="shared" si="36"/>
        <v>3622.4399999999996</v>
      </c>
      <c r="C129" s="92"/>
      <c r="D129" s="47"/>
      <c r="E129" s="47"/>
      <c r="F129" s="47"/>
      <c r="G129" s="47"/>
      <c r="H129" s="47"/>
      <c r="I129" s="47"/>
      <c r="J129" s="47"/>
      <c r="K129" s="47"/>
      <c r="L129" s="47"/>
      <c r="M129" s="47"/>
      <c r="N129" s="47"/>
      <c r="O129" s="47"/>
      <c r="P129" s="47"/>
      <c r="Q129" s="47"/>
      <c r="R129" s="47"/>
      <c r="S129" s="47"/>
      <c r="T129" s="47"/>
      <c r="U129" s="47"/>
      <c r="V129" s="47"/>
      <c r="W129" s="47"/>
      <c r="X129" s="47"/>
      <c r="Y129" s="47"/>
      <c r="Z129" s="47"/>
      <c r="AA129" s="47"/>
      <c r="AB129" s="47"/>
    </row>
    <row r="130" spans="1:28" ht="19.2" thickBot="1" x14ac:dyDescent="0.5">
      <c r="A130" s="46" t="s">
        <v>9</v>
      </c>
      <c r="B130" s="95">
        <f>SUM(B120:B129)</f>
        <v>103299.59000000001</v>
      </c>
      <c r="C130" s="96"/>
      <c r="D130" s="47"/>
      <c r="E130" s="47"/>
      <c r="F130" s="47"/>
      <c r="G130" s="47"/>
      <c r="H130" s="47"/>
      <c r="I130" s="47"/>
      <c r="J130" s="47"/>
      <c r="K130" s="47"/>
      <c r="L130" s="47"/>
      <c r="M130" s="47"/>
      <c r="N130" s="47"/>
      <c r="O130" s="47"/>
      <c r="P130" s="47"/>
      <c r="Q130" s="47"/>
      <c r="R130" s="47"/>
      <c r="S130" s="47"/>
      <c r="T130" s="47"/>
      <c r="U130" s="47"/>
      <c r="V130" s="47"/>
      <c r="W130" s="47"/>
      <c r="X130" s="47"/>
      <c r="Y130" s="47"/>
      <c r="Z130" s="47"/>
      <c r="AA130" s="47"/>
      <c r="AB130" s="47"/>
    </row>
    <row r="131" spans="1:28" x14ac:dyDescent="0.25">
      <c r="A131" s="47"/>
      <c r="B131" s="47"/>
      <c r="C131" s="47"/>
      <c r="D131" s="47"/>
      <c r="E131" s="47"/>
      <c r="F131" s="47"/>
      <c r="G131" s="47"/>
      <c r="H131" s="47"/>
      <c r="I131" s="47"/>
      <c r="J131" s="47"/>
      <c r="K131" s="47"/>
      <c r="L131" s="47"/>
      <c r="M131" s="47"/>
      <c r="N131" s="47"/>
      <c r="O131" s="47"/>
      <c r="P131" s="47"/>
      <c r="Q131" s="47"/>
      <c r="R131" s="47"/>
      <c r="S131" s="47"/>
      <c r="T131" s="47"/>
      <c r="U131" s="47"/>
      <c r="V131" s="47"/>
      <c r="W131" s="47"/>
      <c r="X131" s="47"/>
      <c r="Y131" s="47"/>
      <c r="Z131" s="47"/>
      <c r="AA131" s="47"/>
      <c r="AB131" s="47"/>
    </row>
    <row r="132" spans="1:28" ht="13.8" thickBot="1" x14ac:dyDescent="0.3">
      <c r="A132" s="47"/>
      <c r="B132" s="47"/>
      <c r="C132" s="47"/>
      <c r="D132" s="47"/>
      <c r="E132" s="47"/>
      <c r="F132" s="47"/>
      <c r="G132" s="47"/>
      <c r="H132" s="47"/>
      <c r="I132" s="47"/>
      <c r="J132" s="47"/>
      <c r="K132" s="47"/>
      <c r="L132" s="47"/>
      <c r="M132" s="47"/>
      <c r="N132" s="47"/>
      <c r="O132" s="47"/>
      <c r="P132" s="47"/>
      <c r="Q132" s="47"/>
      <c r="R132" s="47"/>
      <c r="S132" s="47"/>
      <c r="T132" s="47"/>
      <c r="U132" s="47"/>
      <c r="V132" s="47"/>
      <c r="W132" s="47"/>
      <c r="X132" s="47"/>
      <c r="Y132" s="47"/>
      <c r="Z132" s="47"/>
      <c r="AA132" s="47"/>
      <c r="AB132" s="47"/>
    </row>
    <row r="133" spans="1:28" ht="18.600000000000001" x14ac:dyDescent="0.45">
      <c r="A133" s="43" t="s">
        <v>22</v>
      </c>
      <c r="B133" s="47"/>
      <c r="C133" s="47"/>
      <c r="D133" s="47"/>
      <c r="E133" s="47"/>
      <c r="F133" s="47"/>
      <c r="G133" s="47"/>
      <c r="H133" s="47"/>
      <c r="I133" s="47"/>
      <c r="J133" s="47"/>
      <c r="K133" s="47"/>
      <c r="L133" s="47"/>
      <c r="M133" s="47"/>
      <c r="N133" s="47"/>
      <c r="O133" s="47"/>
      <c r="P133" s="47"/>
      <c r="Q133" s="47"/>
      <c r="R133" s="47"/>
      <c r="S133" s="47"/>
      <c r="T133" s="47"/>
      <c r="U133" s="47"/>
      <c r="V133" s="47"/>
      <c r="W133" s="47"/>
      <c r="X133" s="47"/>
      <c r="Y133" s="47"/>
      <c r="Z133" s="47"/>
      <c r="AA133" s="47"/>
      <c r="AB133" s="47"/>
    </row>
    <row r="134" spans="1:28" ht="19.2" thickBot="1" x14ac:dyDescent="0.5">
      <c r="A134" s="22" t="s">
        <v>20</v>
      </c>
      <c r="B134" s="47"/>
      <c r="C134" s="47"/>
      <c r="D134" s="47"/>
      <c r="E134" s="47"/>
      <c r="F134" s="47"/>
      <c r="G134" s="47"/>
      <c r="H134" s="47"/>
      <c r="I134" s="47"/>
      <c r="J134" s="47"/>
      <c r="K134" s="47"/>
      <c r="L134" s="47"/>
      <c r="M134" s="47"/>
      <c r="N134" s="47"/>
      <c r="O134" s="47"/>
      <c r="P134" s="47"/>
      <c r="Q134" s="47"/>
      <c r="R134" s="47"/>
      <c r="S134" s="47"/>
      <c r="T134" s="47"/>
      <c r="U134" s="47"/>
      <c r="V134" s="47"/>
      <c r="W134" s="47"/>
      <c r="X134" s="47"/>
      <c r="Y134" s="47"/>
      <c r="Z134" s="47"/>
      <c r="AA134" s="47"/>
      <c r="AB134" s="47"/>
    </row>
    <row r="135" spans="1:28" x14ac:dyDescent="0.25">
      <c r="A135" s="44" t="s">
        <v>0</v>
      </c>
      <c r="B135" s="87">
        <f t="shared" ref="B135:B144" si="37">B120/$B$130</f>
        <v>1.4276920169770274E-3</v>
      </c>
      <c r="C135" s="88"/>
      <c r="D135" s="47"/>
      <c r="E135" s="47"/>
      <c r="F135" s="47"/>
      <c r="G135" s="47"/>
      <c r="H135" s="47"/>
      <c r="I135" s="47"/>
      <c r="J135" s="47"/>
      <c r="K135" s="47"/>
      <c r="L135" s="47"/>
      <c r="M135" s="47"/>
      <c r="N135" s="47"/>
      <c r="O135" s="47"/>
      <c r="P135" s="47"/>
      <c r="Q135" s="47"/>
      <c r="R135" s="47"/>
      <c r="S135" s="47"/>
      <c r="T135" s="47"/>
      <c r="U135" s="47"/>
      <c r="V135" s="47"/>
      <c r="W135" s="47"/>
      <c r="X135" s="47"/>
      <c r="Y135" s="47"/>
      <c r="Z135" s="47"/>
      <c r="AA135" s="47"/>
      <c r="AB135" s="47"/>
    </row>
    <row r="136" spans="1:28" x14ac:dyDescent="0.25">
      <c r="A136" s="45" t="s">
        <v>1</v>
      </c>
      <c r="B136" s="89">
        <f t="shared" si="37"/>
        <v>2.6777453811772144E-3</v>
      </c>
      <c r="C136" s="90"/>
      <c r="D136" s="47"/>
      <c r="E136" s="47"/>
      <c r="F136" s="47"/>
      <c r="G136" s="47"/>
      <c r="H136" s="47"/>
      <c r="I136" s="47"/>
      <c r="J136" s="47"/>
      <c r="K136" s="47"/>
      <c r="L136" s="47"/>
      <c r="M136" s="47"/>
      <c r="N136" s="47"/>
      <c r="O136" s="47"/>
      <c r="P136" s="47"/>
      <c r="Q136" s="47"/>
      <c r="R136" s="47"/>
      <c r="S136" s="47"/>
      <c r="T136" s="47"/>
      <c r="U136" s="47"/>
      <c r="V136" s="47"/>
      <c r="W136" s="47"/>
      <c r="X136" s="47"/>
      <c r="Y136" s="47"/>
      <c r="Z136" s="47"/>
      <c r="AA136" s="47"/>
      <c r="AB136" s="47"/>
    </row>
    <row r="137" spans="1:28" x14ac:dyDescent="0.25">
      <c r="A137" s="45" t="s">
        <v>2</v>
      </c>
      <c r="B137" s="89">
        <f t="shared" si="37"/>
        <v>2.2238035988332579E-2</v>
      </c>
      <c r="C137" s="90"/>
      <c r="D137" s="47"/>
      <c r="E137" s="47"/>
      <c r="F137" s="47"/>
      <c r="G137" s="47"/>
      <c r="H137" s="47"/>
      <c r="I137" s="47"/>
      <c r="J137" s="47"/>
      <c r="K137" s="47"/>
      <c r="L137" s="47"/>
      <c r="M137" s="47"/>
      <c r="N137" s="47"/>
      <c r="O137" s="47"/>
      <c r="P137" s="47"/>
      <c r="Q137" s="47"/>
      <c r="R137" s="47"/>
      <c r="S137" s="47"/>
      <c r="T137" s="47"/>
      <c r="U137" s="47"/>
      <c r="V137" s="47"/>
      <c r="W137" s="47"/>
      <c r="X137" s="47"/>
      <c r="Y137" s="47"/>
      <c r="Z137" s="47"/>
      <c r="AA137" s="47"/>
      <c r="AB137" s="47"/>
    </row>
    <row r="138" spans="1:28" x14ac:dyDescent="0.25">
      <c r="A138" s="45" t="s">
        <v>3</v>
      </c>
      <c r="B138" s="89">
        <f t="shared" si="37"/>
        <v>0.1097855277063539</v>
      </c>
      <c r="C138" s="90"/>
      <c r="D138" s="47"/>
      <c r="E138" s="47"/>
      <c r="F138" s="47"/>
      <c r="G138" s="47"/>
      <c r="H138" s="47"/>
      <c r="I138" s="47"/>
      <c r="J138" s="47"/>
      <c r="K138" s="47"/>
      <c r="L138" s="47"/>
      <c r="M138" s="47"/>
      <c r="N138" s="47"/>
      <c r="O138" s="47"/>
      <c r="P138" s="47"/>
      <c r="Q138" s="47"/>
      <c r="R138" s="47"/>
      <c r="S138" s="47"/>
      <c r="T138" s="47"/>
      <c r="U138" s="47"/>
      <c r="V138" s="47"/>
      <c r="W138" s="47"/>
      <c r="X138" s="47"/>
      <c r="Y138" s="47"/>
      <c r="Z138" s="47"/>
      <c r="AA138" s="47"/>
      <c r="AB138" s="47"/>
    </row>
    <row r="139" spans="1:28" x14ac:dyDescent="0.25">
      <c r="A139" s="45" t="s">
        <v>4</v>
      </c>
      <c r="B139" s="89">
        <f t="shared" si="37"/>
        <v>0.27451696565300981</v>
      </c>
      <c r="C139" s="90"/>
      <c r="D139" s="47"/>
      <c r="E139" s="47"/>
      <c r="F139" s="47"/>
      <c r="G139" s="47"/>
      <c r="H139" s="47"/>
      <c r="I139" s="47"/>
      <c r="J139" s="47"/>
      <c r="K139" s="47"/>
      <c r="L139" s="47"/>
      <c r="M139" s="47"/>
      <c r="N139" s="47"/>
      <c r="O139" s="47"/>
      <c r="P139" s="47"/>
      <c r="Q139" s="47"/>
      <c r="R139" s="47"/>
      <c r="S139" s="47"/>
      <c r="T139" s="47"/>
      <c r="U139" s="47"/>
      <c r="V139" s="47"/>
      <c r="W139" s="47"/>
      <c r="X139" s="47"/>
      <c r="Y139" s="47"/>
      <c r="Z139" s="47"/>
      <c r="AA139" s="47"/>
      <c r="AB139" s="47"/>
    </row>
    <row r="140" spans="1:28" x14ac:dyDescent="0.25">
      <c r="A140" s="45" t="s">
        <v>23</v>
      </c>
      <c r="B140" s="89">
        <f t="shared" si="37"/>
        <v>7.9792185041586319E-2</v>
      </c>
      <c r="C140" s="90"/>
      <c r="D140" s="47"/>
      <c r="E140" s="47"/>
      <c r="F140" s="47"/>
      <c r="G140" s="47"/>
      <c r="H140" s="47"/>
      <c r="I140" s="47"/>
      <c r="J140" s="47"/>
      <c r="K140" s="47"/>
      <c r="L140" s="47"/>
      <c r="M140" s="47"/>
      <c r="N140" s="47"/>
      <c r="O140" s="47"/>
      <c r="P140" s="47"/>
      <c r="Q140" s="47"/>
      <c r="R140" s="47"/>
      <c r="S140" s="47"/>
      <c r="T140" s="47"/>
      <c r="U140" s="47"/>
      <c r="V140" s="47"/>
      <c r="W140" s="47"/>
      <c r="X140" s="47"/>
      <c r="Y140" s="47"/>
      <c r="Z140" s="47"/>
      <c r="AA140" s="47"/>
      <c r="AB140" s="47"/>
    </row>
    <row r="141" spans="1:28" x14ac:dyDescent="0.25">
      <c r="A141" s="45" t="s">
        <v>5</v>
      </c>
      <c r="B141" s="89">
        <f t="shared" si="37"/>
        <v>0.36038439261956412</v>
      </c>
      <c r="C141" s="90"/>
      <c r="D141" s="47"/>
      <c r="E141" s="47"/>
      <c r="F141" s="47"/>
      <c r="G141" s="47"/>
      <c r="H141" s="47"/>
      <c r="I141" s="47"/>
      <c r="J141" s="47"/>
      <c r="K141" s="47"/>
      <c r="L141" s="47"/>
      <c r="M141" s="47"/>
      <c r="N141" s="47"/>
      <c r="O141" s="47"/>
      <c r="P141" s="47"/>
      <c r="Q141" s="47"/>
      <c r="R141" s="47"/>
      <c r="S141" s="47"/>
      <c r="T141" s="47"/>
      <c r="U141" s="47"/>
      <c r="V141" s="47"/>
      <c r="W141" s="47"/>
      <c r="X141" s="47"/>
      <c r="Y141" s="47"/>
      <c r="Z141" s="47"/>
      <c r="AA141" s="47"/>
      <c r="AB141" s="47"/>
    </row>
    <row r="142" spans="1:28" x14ac:dyDescent="0.25">
      <c r="A142" s="45" t="s">
        <v>6</v>
      </c>
      <c r="B142" s="89">
        <f t="shared" si="37"/>
        <v>7.4383838309522818E-2</v>
      </c>
      <c r="C142" s="90"/>
      <c r="D142" s="47"/>
      <c r="E142" s="47"/>
      <c r="F142" s="47"/>
      <c r="G142" s="47"/>
      <c r="H142" s="47"/>
      <c r="I142" s="47"/>
      <c r="J142" s="47"/>
      <c r="K142" s="47"/>
      <c r="L142" s="47"/>
      <c r="M142" s="47"/>
      <c r="N142" s="47"/>
      <c r="O142" s="47"/>
      <c r="P142" s="47"/>
      <c r="Q142" s="47"/>
      <c r="R142" s="47"/>
      <c r="S142" s="47"/>
      <c r="T142" s="47"/>
      <c r="U142" s="47"/>
      <c r="V142" s="47"/>
      <c r="W142" s="47"/>
      <c r="X142" s="47"/>
      <c r="Y142" s="47"/>
      <c r="Z142" s="47"/>
      <c r="AA142" s="47"/>
      <c r="AB142" s="47"/>
    </row>
    <row r="143" spans="1:28" x14ac:dyDescent="0.25">
      <c r="A143" s="45" t="s">
        <v>7</v>
      </c>
      <c r="B143" s="89">
        <f t="shared" si="37"/>
        <v>3.972629513824788E-2</v>
      </c>
      <c r="C143" s="90"/>
      <c r="D143" s="47"/>
      <c r="E143" s="47"/>
      <c r="F143" s="47"/>
      <c r="G143" s="47"/>
      <c r="H143" s="47"/>
      <c r="I143" s="47"/>
      <c r="J143" s="47"/>
      <c r="K143" s="47"/>
      <c r="L143" s="47"/>
      <c r="M143" s="47"/>
      <c r="N143" s="47"/>
      <c r="O143" s="47"/>
      <c r="P143" s="47"/>
      <c r="Q143" s="47"/>
      <c r="R143" s="47"/>
      <c r="S143" s="47"/>
      <c r="T143" s="47"/>
      <c r="U143" s="47"/>
      <c r="V143" s="47"/>
      <c r="W143" s="47"/>
      <c r="X143" s="47"/>
      <c r="Y143" s="47"/>
      <c r="Z143" s="47"/>
      <c r="AA143" s="47"/>
      <c r="AB143" s="47"/>
    </row>
    <row r="144" spans="1:28" ht="13.8" thickBot="1" x14ac:dyDescent="0.3">
      <c r="A144" s="45" t="s">
        <v>8</v>
      </c>
      <c r="B144" s="93">
        <f t="shared" si="37"/>
        <v>3.5067322145228258E-2</v>
      </c>
      <c r="C144" s="94"/>
      <c r="D144" s="47"/>
      <c r="E144" s="47"/>
      <c r="F144" s="47"/>
      <c r="G144" s="47"/>
      <c r="H144" s="47"/>
      <c r="I144" s="47"/>
      <c r="J144" s="47"/>
      <c r="K144" s="47"/>
      <c r="L144" s="47"/>
      <c r="M144" s="47"/>
      <c r="N144" s="47"/>
      <c r="O144" s="47"/>
      <c r="P144" s="47"/>
      <c r="Q144" s="47"/>
      <c r="R144" s="47"/>
      <c r="S144" s="47"/>
      <c r="T144" s="47"/>
      <c r="U144" s="47"/>
      <c r="V144" s="47"/>
      <c r="W144" s="47"/>
      <c r="X144" s="47"/>
      <c r="Y144" s="47"/>
      <c r="Z144" s="47"/>
      <c r="AA144" s="47"/>
      <c r="AB144" s="47"/>
    </row>
    <row r="145" spans="1:28" ht="19.2" thickBot="1" x14ac:dyDescent="0.5">
      <c r="A145" s="46" t="s">
        <v>9</v>
      </c>
      <c r="B145" s="85">
        <f>SUM(B135:C144)</f>
        <v>0.99999999999999989</v>
      </c>
      <c r="C145" s="86"/>
      <c r="D145" s="47"/>
      <c r="E145" s="47"/>
      <c r="F145" s="47"/>
      <c r="G145" s="47"/>
      <c r="H145" s="47"/>
      <c r="I145" s="47"/>
      <c r="J145" s="47"/>
      <c r="K145" s="47"/>
      <c r="L145" s="47"/>
      <c r="M145" s="47"/>
      <c r="N145" s="47"/>
      <c r="O145" s="47"/>
      <c r="P145" s="47"/>
      <c r="Q145" s="47"/>
      <c r="R145" s="47"/>
      <c r="S145" s="47"/>
      <c r="T145" s="47"/>
      <c r="U145" s="47"/>
      <c r="V145" s="47"/>
      <c r="W145" s="47"/>
      <c r="X145" s="47"/>
      <c r="Y145" s="47"/>
      <c r="Z145" s="47"/>
      <c r="AA145" s="47"/>
      <c r="AB145" s="47"/>
    </row>
  </sheetData>
  <mergeCells count="22">
    <mergeCell ref="B120:C120"/>
    <mergeCell ref="B121:C121"/>
    <mergeCell ref="B122:C122"/>
    <mergeCell ref="B123:C123"/>
    <mergeCell ref="B124:C124"/>
    <mergeCell ref="B126:C126"/>
    <mergeCell ref="B127:C127"/>
    <mergeCell ref="B144:C144"/>
    <mergeCell ref="B128:C128"/>
    <mergeCell ref="B129:C129"/>
    <mergeCell ref="B125:C125"/>
    <mergeCell ref="B140:C140"/>
    <mergeCell ref="B130:C130"/>
    <mergeCell ref="B145:C145"/>
    <mergeCell ref="B135:C135"/>
    <mergeCell ref="B136:C136"/>
    <mergeCell ref="B137:C137"/>
    <mergeCell ref="B138:C138"/>
    <mergeCell ref="B139:C139"/>
    <mergeCell ref="B141:C141"/>
    <mergeCell ref="B142:C142"/>
    <mergeCell ref="B143:C143"/>
  </mergeCells>
  <conditionalFormatting sqref="B100:AB100">
    <cfRule type="cellIs" dxfId="1" priority="1" stopIfTrue="1" operator="equal">
      <formula>0</formula>
    </cfRule>
    <cfRule type="cellIs" dxfId="0" priority="2" stopIfTrue="1" operator="notEqual">
      <formula>0</formula>
    </cfRule>
  </conditionalFormatting>
  <pageMargins left="0.75" right="0.75" top="1" bottom="1" header="0.5" footer="0.5"/>
  <pageSetup orientation="landscape" horizontalDpi="0" verticalDpi="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REPORT</vt:lpstr>
      <vt:lpstr>Master Tally</vt:lpstr>
      <vt:lpstr>REPORT!Print_Area</vt:lpstr>
    </vt:vector>
  </TitlesOfParts>
  <Company>Rutherford Consulting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Rutherford Team</dc:creator>
  <cp:lastModifiedBy>Havlíček Jan</cp:lastModifiedBy>
  <cp:lastPrinted>2001-04-18T23:44:44Z</cp:lastPrinted>
  <dcterms:created xsi:type="dcterms:W3CDTF">2001-03-19T20:24:52Z</dcterms:created>
  <dcterms:modified xsi:type="dcterms:W3CDTF">2023-09-10T12:05:05Z</dcterms:modified>
</cp:coreProperties>
</file>